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87D69979-681D-4D3C-A44F-01F072854F9A}" xr6:coauthVersionLast="47" xr6:coauthVersionMax="47" xr10:uidLastSave="{00000000-0000-0000-0000-000000000000}"/>
  <workbookProtection lockStructure="1"/>
  <bookViews>
    <workbookView xWindow="-120" yWindow="-120" windowWidth="29040" windowHeight="15990" tabRatio="947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קונצרני'!$B$13:$U$179</definedName>
    <definedName name="_xlnm._FilterDatabase" localSheetId="9" hidden="1">אופציות!$B$8:$L$100</definedName>
    <definedName name="_xlnm._FilterDatabase" localSheetId="21" hidden="1">הלוואות!$B$9:$R$9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השקעה'!$B$13:$K$13</definedName>
    <definedName name="_xlnm._FilterDatabase" localSheetId="1" hidden="1">מזומנים!$B$7:$L$143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L14" i="69" l="1"/>
  <c r="R13" i="61"/>
  <c r="O25" i="78"/>
  <c r="R12" i="61" l="1"/>
  <c r="M13" i="69"/>
  <c r="J17" i="69"/>
  <c r="G17" i="69"/>
  <c r="R11" i="61" l="1"/>
  <c r="T12" i="61" s="1"/>
  <c r="T14" i="61" l="1"/>
  <c r="T17" i="61"/>
  <c r="T20" i="61"/>
  <c r="T23" i="61"/>
  <c r="T26" i="61"/>
  <c r="T29" i="61"/>
  <c r="T32" i="61"/>
  <c r="T35" i="61"/>
  <c r="T38" i="61"/>
  <c r="T41" i="61"/>
  <c r="T44" i="61"/>
  <c r="T47" i="61"/>
  <c r="T50" i="61"/>
  <c r="T53" i="61"/>
  <c r="T56" i="61"/>
  <c r="T59" i="61"/>
  <c r="T62" i="61"/>
  <c r="T65" i="61"/>
  <c r="T68" i="61"/>
  <c r="T71" i="61"/>
  <c r="T74" i="61"/>
  <c r="T77" i="61"/>
  <c r="T80" i="61"/>
  <c r="T83" i="61"/>
  <c r="T86" i="61"/>
  <c r="T89" i="61"/>
  <c r="T92" i="61"/>
  <c r="T95" i="61"/>
  <c r="T98" i="61"/>
  <c r="T101" i="61"/>
  <c r="T104" i="61"/>
  <c r="T107" i="61"/>
  <c r="T110" i="61"/>
  <c r="T113" i="61"/>
  <c r="T116" i="61"/>
  <c r="T119" i="61"/>
  <c r="T122" i="61"/>
  <c r="T125" i="61"/>
  <c r="T128" i="61"/>
  <c r="T131" i="61"/>
  <c r="T134" i="61"/>
  <c r="T137" i="61"/>
  <c r="T140" i="61"/>
  <c r="T143" i="61"/>
  <c r="T146" i="61"/>
  <c r="T149" i="61"/>
  <c r="T152" i="61"/>
  <c r="T155" i="61"/>
  <c r="T158" i="61"/>
  <c r="T161" i="61"/>
  <c r="T164" i="61"/>
  <c r="T167" i="61"/>
  <c r="T170" i="61"/>
  <c r="T173" i="61"/>
  <c r="T176" i="61"/>
  <c r="T179" i="61"/>
  <c r="T183" i="61"/>
  <c r="T186" i="61"/>
  <c r="T189" i="61"/>
  <c r="T192" i="61"/>
  <c r="T195" i="61"/>
  <c r="T198" i="61"/>
  <c r="T201" i="61"/>
  <c r="T204" i="61"/>
  <c r="T207" i="61"/>
  <c r="T210" i="61"/>
  <c r="T213" i="61"/>
  <c r="T216" i="61"/>
  <c r="T219" i="61"/>
  <c r="T222" i="61"/>
  <c r="T225" i="61"/>
  <c r="T228" i="61"/>
  <c r="T231" i="61"/>
  <c r="T234" i="61"/>
  <c r="T237" i="61"/>
  <c r="T240" i="61"/>
  <c r="T243" i="61"/>
  <c r="T246" i="61"/>
  <c r="T249" i="61"/>
  <c r="T252" i="61"/>
  <c r="T255" i="61"/>
  <c r="T258" i="61"/>
  <c r="T18" i="61"/>
  <c r="T25" i="61"/>
  <c r="T36" i="61"/>
  <c r="T43" i="61"/>
  <c r="T54" i="61"/>
  <c r="T61" i="61"/>
  <c r="T72" i="61"/>
  <c r="T79" i="61"/>
  <c r="T90" i="61"/>
  <c r="T97" i="61"/>
  <c r="T108" i="61"/>
  <c r="T115" i="61"/>
  <c r="T126" i="61"/>
  <c r="T133" i="61"/>
  <c r="T144" i="61"/>
  <c r="T151" i="61"/>
  <c r="T162" i="61"/>
  <c r="T169" i="61"/>
  <c r="T181" i="61"/>
  <c r="T188" i="61"/>
  <c r="T199" i="61"/>
  <c r="T206" i="61"/>
  <c r="T217" i="61"/>
  <c r="T224" i="61"/>
  <c r="T235" i="61"/>
  <c r="T242" i="61"/>
  <c r="T253" i="61"/>
  <c r="T260" i="61"/>
  <c r="T263" i="61"/>
  <c r="T266" i="61"/>
  <c r="T270" i="61"/>
  <c r="T273" i="61"/>
  <c r="T276" i="61"/>
  <c r="T280" i="61"/>
  <c r="T283" i="61"/>
  <c r="T286" i="61"/>
  <c r="T289" i="61"/>
  <c r="T293" i="61"/>
  <c r="T296" i="61"/>
  <c r="T299" i="61"/>
  <c r="T302" i="61"/>
  <c r="T305" i="61"/>
  <c r="T308" i="61"/>
  <c r="T311" i="61"/>
  <c r="T314" i="61"/>
  <c r="T317" i="61"/>
  <c r="T320" i="61"/>
  <c r="T323" i="61"/>
  <c r="T326" i="61"/>
  <c r="T329" i="61"/>
  <c r="T332" i="61"/>
  <c r="T335" i="61"/>
  <c r="T338" i="61"/>
  <c r="T341" i="61"/>
  <c r="T344" i="61"/>
  <c r="T347" i="61"/>
  <c r="T350" i="61"/>
  <c r="T353" i="61"/>
  <c r="T356" i="61"/>
  <c r="T359" i="61"/>
  <c r="T362" i="61"/>
  <c r="T365" i="61"/>
  <c r="T368" i="61"/>
  <c r="T371" i="61"/>
  <c r="T374" i="61"/>
  <c r="T377" i="61"/>
  <c r="T380" i="61"/>
  <c r="T383" i="61"/>
  <c r="T386" i="61"/>
  <c r="T11" i="61"/>
  <c r="T15" i="61"/>
  <c r="T22" i="61"/>
  <c r="T33" i="61"/>
  <c r="T40" i="61"/>
  <c r="T51" i="61"/>
  <c r="T58" i="61"/>
  <c r="T69" i="61"/>
  <c r="T76" i="61"/>
  <c r="T87" i="61"/>
  <c r="T94" i="61"/>
  <c r="T105" i="61"/>
  <c r="T112" i="61"/>
  <c r="T123" i="61"/>
  <c r="T130" i="61"/>
  <c r="T19" i="61"/>
  <c r="T30" i="61"/>
  <c r="T37" i="61"/>
  <c r="T48" i="61"/>
  <c r="T55" i="61"/>
  <c r="T66" i="61"/>
  <c r="T73" i="61"/>
  <c r="T84" i="61"/>
  <c r="T91" i="61"/>
  <c r="T102" i="61"/>
  <c r="T109" i="61"/>
  <c r="T120" i="61"/>
  <c r="T127" i="61"/>
  <c r="T138" i="61"/>
  <c r="T145" i="61"/>
  <c r="T156" i="61"/>
  <c r="T163" i="61"/>
  <c r="T174" i="61"/>
  <c r="T182" i="61"/>
  <c r="T193" i="61"/>
  <c r="T200" i="61"/>
  <c r="T211" i="61"/>
  <c r="T218" i="61"/>
  <c r="T229" i="61"/>
  <c r="T236" i="61"/>
  <c r="T247" i="61"/>
  <c r="T254" i="61"/>
  <c r="T261" i="61"/>
  <c r="T264" i="61"/>
  <c r="T267" i="61"/>
  <c r="T271" i="61"/>
  <c r="T274" i="61"/>
  <c r="T277" i="61"/>
  <c r="T281" i="61"/>
  <c r="T284" i="61"/>
  <c r="T287" i="61"/>
  <c r="T290" i="61"/>
  <c r="T294" i="61"/>
  <c r="T297" i="61"/>
  <c r="T300" i="61"/>
  <c r="T303" i="61"/>
  <c r="T306" i="61"/>
  <c r="T309" i="61"/>
  <c r="T312" i="61"/>
  <c r="T315" i="61"/>
  <c r="T318" i="61"/>
  <c r="T321" i="61"/>
  <c r="T324" i="61"/>
  <c r="T327" i="61"/>
  <c r="T330" i="61"/>
  <c r="T333" i="61"/>
  <c r="T336" i="61"/>
  <c r="T339" i="61"/>
  <c r="T342" i="61"/>
  <c r="T345" i="61"/>
  <c r="T348" i="61"/>
  <c r="T351" i="61"/>
  <c r="T354" i="61"/>
  <c r="T357" i="61"/>
  <c r="T360" i="61"/>
  <c r="T363" i="61"/>
  <c r="T366" i="61"/>
  <c r="T369" i="61"/>
  <c r="T372" i="61"/>
  <c r="T375" i="61"/>
  <c r="T378" i="61"/>
  <c r="T381" i="61"/>
  <c r="T384" i="61"/>
  <c r="T387" i="61"/>
  <c r="T16" i="61"/>
  <c r="T27" i="61"/>
  <c r="T34" i="61"/>
  <c r="T45" i="61"/>
  <c r="T52" i="61"/>
  <c r="T63" i="61"/>
  <c r="T70" i="61"/>
  <c r="T81" i="61"/>
  <c r="T88" i="61"/>
  <c r="T99" i="61"/>
  <c r="T106" i="61"/>
  <c r="T117" i="61"/>
  <c r="T124" i="61"/>
  <c r="T135" i="61"/>
  <c r="T142" i="61"/>
  <c r="T153" i="61"/>
  <c r="T160" i="61"/>
  <c r="T171" i="61"/>
  <c r="T178" i="61"/>
  <c r="T190" i="61"/>
  <c r="T197" i="61"/>
  <c r="T208" i="61"/>
  <c r="T215" i="61"/>
  <c r="T226" i="61"/>
  <c r="T233" i="61"/>
  <c r="T244" i="61"/>
  <c r="T251" i="61"/>
  <c r="T28" i="61"/>
  <c r="T67" i="61"/>
  <c r="T82" i="61"/>
  <c r="T121" i="61"/>
  <c r="T136" i="61"/>
  <c r="T154" i="61"/>
  <c r="T172" i="61"/>
  <c r="T191" i="61"/>
  <c r="T209" i="61"/>
  <c r="T227" i="61"/>
  <c r="T245" i="61"/>
  <c r="T13" i="61"/>
  <c r="T24" i="61"/>
  <c r="T39" i="61"/>
  <c r="T78" i="61"/>
  <c r="T93" i="61"/>
  <c r="T132" i="61"/>
  <c r="T141" i="61"/>
  <c r="T150" i="61"/>
  <c r="T159" i="61"/>
  <c r="T168" i="61"/>
  <c r="T177" i="61"/>
  <c r="T187" i="61"/>
  <c r="T196" i="61"/>
  <c r="T205" i="61"/>
  <c r="T214" i="61"/>
  <c r="T223" i="61"/>
  <c r="T232" i="61"/>
  <c r="T241" i="61"/>
  <c r="T250" i="61"/>
  <c r="T259" i="61"/>
  <c r="T268" i="61"/>
  <c r="T278" i="61"/>
  <c r="T288" i="61"/>
  <c r="T298" i="61"/>
  <c r="T307" i="61"/>
  <c r="T316" i="61"/>
  <c r="T325" i="61"/>
  <c r="T334" i="61"/>
  <c r="T343" i="61"/>
  <c r="T352" i="61"/>
  <c r="T361" i="61"/>
  <c r="T370" i="61"/>
  <c r="T379" i="61"/>
  <c r="T388" i="61"/>
  <c r="T203" i="61"/>
  <c r="T221" i="61"/>
  <c r="T248" i="61"/>
  <c r="T257" i="61"/>
  <c r="T57" i="61"/>
  <c r="T96" i="61"/>
  <c r="T310" i="61"/>
  <c r="T337" i="61"/>
  <c r="T364" i="61"/>
  <c r="T382" i="61"/>
  <c r="T49" i="61"/>
  <c r="T64" i="61"/>
  <c r="T103" i="61"/>
  <c r="T118" i="61"/>
  <c r="T147" i="61"/>
  <c r="T165" i="61"/>
  <c r="T184" i="61"/>
  <c r="T202" i="61"/>
  <c r="T220" i="61"/>
  <c r="T238" i="61"/>
  <c r="T256" i="61"/>
  <c r="T21" i="61"/>
  <c r="T60" i="61"/>
  <c r="T75" i="61"/>
  <c r="T114" i="61"/>
  <c r="T129" i="61"/>
  <c r="T265" i="61"/>
  <c r="T275" i="61"/>
  <c r="T285" i="61"/>
  <c r="T295" i="61"/>
  <c r="T304" i="61"/>
  <c r="T313" i="61"/>
  <c r="T322" i="61"/>
  <c r="T331" i="61"/>
  <c r="T340" i="61"/>
  <c r="T349" i="61"/>
  <c r="T358" i="61"/>
  <c r="T367" i="61"/>
  <c r="T376" i="61"/>
  <c r="T385" i="61"/>
  <c r="T31" i="61"/>
  <c r="T46" i="61"/>
  <c r="T85" i="61"/>
  <c r="T100" i="61"/>
  <c r="T139" i="61"/>
  <c r="T148" i="61"/>
  <c r="T157" i="61"/>
  <c r="T166" i="61"/>
  <c r="T175" i="61"/>
  <c r="T185" i="61"/>
  <c r="T194" i="61"/>
  <c r="T212" i="61"/>
  <c r="T230" i="61"/>
  <c r="T239" i="61"/>
  <c r="T42" i="61"/>
  <c r="T111" i="61"/>
  <c r="T262" i="61"/>
  <c r="T272" i="61"/>
  <c r="T282" i="61"/>
  <c r="T291" i="61"/>
  <c r="T301" i="61"/>
  <c r="T319" i="61"/>
  <c r="T328" i="61"/>
  <c r="T346" i="61"/>
  <c r="T355" i="61"/>
  <c r="T373" i="61"/>
  <c r="M17" i="69" l="1"/>
  <c r="M12" i="69" s="1"/>
  <c r="J13" i="69"/>
  <c r="G13" i="69"/>
  <c r="P13" i="78" l="1"/>
  <c r="M11" i="69"/>
  <c r="O13" i="69" s="1"/>
  <c r="O17" i="69"/>
  <c r="J62" i="58" l="1"/>
  <c r="J23" i="58"/>
  <c r="J12" i="58"/>
  <c r="J61" i="58" l="1"/>
  <c r="J11" i="58"/>
  <c r="J10" i="58" l="1"/>
  <c r="K11" i="58" s="1"/>
  <c r="K10" i="58" l="1"/>
  <c r="K62" i="58"/>
  <c r="K12" i="58"/>
  <c r="K23" i="58"/>
  <c r="K61" i="58"/>
  <c r="P28" i="78" l="1"/>
  <c r="P16" i="78"/>
  <c r="P11" i="78" l="1"/>
  <c r="P10" i="78" s="1"/>
  <c r="C33" i="88" l="1"/>
  <c r="L15" i="69"/>
  <c r="L212" i="62" l="1"/>
  <c r="L184" i="62"/>
  <c r="L111" i="62"/>
  <c r="L12" i="62" s="1"/>
  <c r="L183" i="62" l="1"/>
  <c r="L11" i="62" s="1"/>
  <c r="C16" i="88" s="1"/>
  <c r="C11" i="88" l="1"/>
  <c r="I11" i="81"/>
  <c r="I10" i="81" s="1"/>
  <c r="C15" i="88"/>
  <c r="J10" i="81" l="1"/>
  <c r="J13" i="81"/>
  <c r="C37" i="88"/>
  <c r="J12" i="81"/>
  <c r="J11" i="81"/>
  <c r="C38" i="88" l="1"/>
  <c r="C23" i="88"/>
  <c r="C12" i="88"/>
  <c r="O13" i="93"/>
  <c r="O12" i="93"/>
  <c r="O11" i="93"/>
  <c r="O10" i="93"/>
  <c r="H53" i="80"/>
  <c r="H52" i="80"/>
  <c r="H51" i="80"/>
  <c r="H50" i="80"/>
  <c r="H49" i="80"/>
  <c r="H48" i="80"/>
  <c r="H47" i="80"/>
  <c r="H46" i="80"/>
  <c r="H45" i="80"/>
  <c r="H43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N22" i="79"/>
  <c r="N21" i="79"/>
  <c r="N20" i="79"/>
  <c r="N19" i="79"/>
  <c r="N18" i="79"/>
  <c r="N17" i="79"/>
  <c r="N16" i="79"/>
  <c r="N15" i="79"/>
  <c r="N14" i="79"/>
  <c r="N13" i="79"/>
  <c r="N12" i="79"/>
  <c r="N11" i="79"/>
  <c r="N10" i="79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6" i="78"/>
  <c r="Q25" i="78"/>
  <c r="Q24" i="78"/>
  <c r="Q23" i="78"/>
  <c r="Q22" i="78"/>
  <c r="Q21" i="78"/>
  <c r="Q20" i="78"/>
  <c r="Q19" i="78"/>
  <c r="Q18" i="78"/>
  <c r="Q17" i="78"/>
  <c r="Q16" i="78"/>
  <c r="Q14" i="78"/>
  <c r="Q11" i="78"/>
  <c r="Q10" i="78"/>
  <c r="J457" i="76"/>
  <c r="J456" i="76"/>
  <c r="J455" i="76"/>
  <c r="J453" i="76"/>
  <c r="J452" i="76"/>
  <c r="J451" i="76"/>
  <c r="J450" i="76"/>
  <c r="J449" i="76"/>
  <c r="J448" i="76"/>
  <c r="J447" i="76"/>
  <c r="J446" i="76"/>
  <c r="J445" i="76"/>
  <c r="J444" i="76"/>
  <c r="J442" i="76"/>
  <c r="J441" i="76"/>
  <c r="J440" i="76"/>
  <c r="J439" i="76"/>
  <c r="J438" i="76"/>
  <c r="J437" i="76"/>
  <c r="J436" i="76"/>
  <c r="J435" i="76"/>
  <c r="J434" i="76"/>
  <c r="J433" i="76"/>
  <c r="J432" i="76"/>
  <c r="J430" i="76"/>
  <c r="J429" i="76"/>
  <c r="J428" i="76"/>
  <c r="J427" i="76"/>
  <c r="J426" i="76"/>
  <c r="J425" i="76"/>
  <c r="J424" i="76"/>
  <c r="J423" i="76"/>
  <c r="J422" i="76"/>
  <c r="J421" i="76"/>
  <c r="J420" i="76"/>
  <c r="J419" i="76"/>
  <c r="J418" i="76"/>
  <c r="J417" i="76"/>
  <c r="J416" i="76"/>
  <c r="J415" i="76"/>
  <c r="J414" i="76"/>
  <c r="J413" i="76"/>
  <c r="J412" i="76"/>
  <c r="J411" i="76"/>
  <c r="J410" i="76"/>
  <c r="J409" i="76"/>
  <c r="J408" i="76"/>
  <c r="J407" i="76"/>
  <c r="J406" i="76"/>
  <c r="J405" i="76"/>
  <c r="J404" i="76"/>
  <c r="J403" i="76"/>
  <c r="J402" i="76"/>
  <c r="J401" i="76"/>
  <c r="J400" i="76"/>
  <c r="J399" i="76"/>
  <c r="J398" i="76"/>
  <c r="J397" i="76"/>
  <c r="J396" i="76"/>
  <c r="J395" i="76"/>
  <c r="J394" i="76"/>
  <c r="J393" i="76"/>
  <c r="J392" i="76"/>
  <c r="J391" i="76"/>
  <c r="J390" i="76"/>
  <c r="J389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8" i="74"/>
  <c r="K16" i="74"/>
  <c r="K15" i="74"/>
  <c r="K14" i="74"/>
  <c r="K13" i="74"/>
  <c r="K12" i="74"/>
  <c r="K11" i="74"/>
  <c r="J330" i="73"/>
  <c r="J329" i="73"/>
  <c r="J328" i="73"/>
  <c r="J327" i="73"/>
  <c r="J326" i="73"/>
  <c r="J325" i="73"/>
  <c r="J324" i="73"/>
  <c r="J323" i="73"/>
  <c r="J322" i="73"/>
  <c r="J321" i="73"/>
  <c r="J320" i="73"/>
  <c r="J319" i="73"/>
  <c r="J318" i="73"/>
  <c r="J317" i="73"/>
  <c r="J316" i="73"/>
  <c r="J315" i="73"/>
  <c r="J314" i="73"/>
  <c r="J313" i="73"/>
  <c r="J312" i="73"/>
  <c r="J311" i="73"/>
  <c r="J310" i="73"/>
  <c r="J309" i="73"/>
  <c r="J307" i="73"/>
  <c r="J306" i="73"/>
  <c r="J305" i="73"/>
  <c r="J304" i="73"/>
  <c r="J303" i="73"/>
  <c r="J302" i="73"/>
  <c r="J301" i="73"/>
  <c r="J300" i="73"/>
  <c r="J299" i="73"/>
  <c r="J298" i="73"/>
  <c r="J297" i="73"/>
  <c r="J296" i="73"/>
  <c r="J295" i="73"/>
  <c r="J294" i="73"/>
  <c r="J293" i="73"/>
  <c r="J292" i="73"/>
  <c r="J291" i="73"/>
  <c r="J290" i="73"/>
  <c r="J289" i="73"/>
  <c r="J288" i="73"/>
  <c r="J287" i="73"/>
  <c r="J286" i="73"/>
  <c r="J285" i="73"/>
  <c r="J284" i="73"/>
  <c r="J283" i="73"/>
  <c r="J282" i="73"/>
  <c r="J281" i="73"/>
  <c r="J280" i="73"/>
  <c r="J279" i="73"/>
  <c r="J278" i="73"/>
  <c r="J277" i="73"/>
  <c r="J276" i="73"/>
  <c r="J275" i="73"/>
  <c r="J274" i="73"/>
  <c r="J273" i="73"/>
  <c r="J272" i="73"/>
  <c r="J271" i="73"/>
  <c r="J270" i="73"/>
  <c r="J269" i="73"/>
  <c r="J268" i="73"/>
  <c r="J267" i="73"/>
  <c r="J266" i="73"/>
  <c r="J265" i="73"/>
  <c r="J264" i="73"/>
  <c r="J263" i="73"/>
  <c r="J262" i="73"/>
  <c r="J261" i="73"/>
  <c r="J260" i="73"/>
  <c r="J259" i="73"/>
  <c r="J258" i="73"/>
  <c r="J257" i="73"/>
  <c r="J256" i="73"/>
  <c r="J255" i="73"/>
  <c r="J254" i="73"/>
  <c r="J253" i="73"/>
  <c r="J252" i="73"/>
  <c r="J251" i="73"/>
  <c r="J250" i="73"/>
  <c r="J249" i="73"/>
  <c r="J248" i="73"/>
  <c r="J247" i="73"/>
  <c r="J246" i="73"/>
  <c r="J245" i="73"/>
  <c r="J244" i="73"/>
  <c r="J243" i="73"/>
  <c r="J242" i="73"/>
  <c r="J241" i="73"/>
  <c r="J240" i="73"/>
  <c r="J239" i="73"/>
  <c r="J238" i="73"/>
  <c r="J237" i="73"/>
  <c r="J236" i="73"/>
  <c r="J235" i="73"/>
  <c r="J234" i="73"/>
  <c r="J233" i="73"/>
  <c r="J232" i="73"/>
  <c r="J231" i="73"/>
  <c r="J230" i="73"/>
  <c r="J229" i="73"/>
  <c r="J228" i="73"/>
  <c r="J227" i="73"/>
  <c r="J226" i="73"/>
  <c r="J225" i="73"/>
  <c r="J224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4" i="73"/>
  <c r="J203" i="73"/>
  <c r="J202" i="73"/>
  <c r="J201" i="73"/>
  <c r="J200" i="73"/>
  <c r="J199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5" i="73"/>
  <c r="J114" i="73"/>
  <c r="J113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79" i="73"/>
  <c r="J78" i="73"/>
  <c r="J77" i="73"/>
  <c r="J76" i="73"/>
  <c r="J75" i="73"/>
  <c r="J74" i="73"/>
  <c r="J73" i="73"/>
  <c r="J72" i="73"/>
  <c r="J71" i="73"/>
  <c r="J70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0" i="73"/>
  <c r="J49" i="73"/>
  <c r="J48" i="73"/>
  <c r="J47" i="73"/>
  <c r="J46" i="73"/>
  <c r="J45" i="73"/>
  <c r="J44" i="73"/>
  <c r="J43" i="73"/>
  <c r="J42" i="73"/>
  <c r="J40" i="73"/>
  <c r="J39" i="73"/>
  <c r="J38" i="73"/>
  <c r="J37" i="73"/>
  <c r="J35" i="73"/>
  <c r="J34" i="73"/>
  <c r="J33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7" i="73"/>
  <c r="J16" i="73"/>
  <c r="J15" i="73"/>
  <c r="J14" i="73"/>
  <c r="J13" i="73"/>
  <c r="J12" i="73"/>
  <c r="J11" i="73"/>
  <c r="L89" i="72"/>
  <c r="L88" i="72"/>
  <c r="L86" i="72"/>
  <c r="L85" i="72"/>
  <c r="L84" i="72"/>
  <c r="L83" i="72"/>
  <c r="L82" i="72"/>
  <c r="L81" i="72"/>
  <c r="L80" i="72"/>
  <c r="L79" i="72"/>
  <c r="L78" i="72"/>
  <c r="L77" i="72"/>
  <c r="L76" i="72"/>
  <c r="L75" i="72"/>
  <c r="L74" i="72"/>
  <c r="L73" i="72"/>
  <c r="L72" i="72"/>
  <c r="L71" i="72"/>
  <c r="L70" i="72"/>
  <c r="L69" i="72"/>
  <c r="L68" i="72"/>
  <c r="L67" i="72"/>
  <c r="L66" i="72"/>
  <c r="L65" i="72"/>
  <c r="L64" i="72"/>
  <c r="L63" i="72"/>
  <c r="L62" i="72"/>
  <c r="L61" i="72"/>
  <c r="L60" i="72"/>
  <c r="L59" i="72"/>
  <c r="L58" i="72"/>
  <c r="L57" i="72"/>
  <c r="L56" i="72"/>
  <c r="L55" i="72"/>
  <c r="L54" i="72"/>
  <c r="L53" i="72"/>
  <c r="L50" i="72"/>
  <c r="L48" i="72"/>
  <c r="L46" i="72"/>
  <c r="L44" i="72"/>
  <c r="L43" i="72"/>
  <c r="L42" i="72"/>
  <c r="L41" i="72"/>
  <c r="L40" i="72"/>
  <c r="L39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28" i="71"/>
  <c r="R27" i="71"/>
  <c r="R26" i="71"/>
  <c r="R25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0" i="63"/>
  <c r="M79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6" i="63"/>
  <c r="M25" i="63"/>
  <c r="M24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8" i="62"/>
  <c r="N247" i="62"/>
  <c r="N246" i="62"/>
  <c r="N245" i="62"/>
  <c r="N244" i="62"/>
  <c r="N243" i="62"/>
  <c r="N242" i="62"/>
  <c r="N241" i="62"/>
  <c r="N239" i="62"/>
  <c r="N238" i="62"/>
  <c r="N237" i="62"/>
  <c r="N236" i="62"/>
  <c r="N235" i="62"/>
  <c r="N234" i="62"/>
  <c r="N232" i="62"/>
  <c r="N231" i="62"/>
  <c r="N230" i="62"/>
  <c r="N228" i="62"/>
  <c r="N227" i="62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0" i="62"/>
  <c r="N209" i="62"/>
  <c r="N208" i="62"/>
  <c r="N207" i="62"/>
  <c r="N206" i="62"/>
  <c r="N205" i="62"/>
  <c r="N204" i="62"/>
  <c r="N203" i="62"/>
  <c r="N202" i="62"/>
  <c r="N240" i="62"/>
  <c r="N201" i="62"/>
  <c r="N200" i="62"/>
  <c r="N233" i="62"/>
  <c r="N199" i="62"/>
  <c r="N198" i="62"/>
  <c r="N197" i="62"/>
  <c r="N229" i="62"/>
  <c r="N196" i="62"/>
  <c r="N195" i="62"/>
  <c r="N194" i="62"/>
  <c r="N193" i="62"/>
  <c r="N192" i="62"/>
  <c r="N191" i="62"/>
  <c r="N190" i="62"/>
  <c r="N226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49" i="59"/>
  <c r="Q48" i="59"/>
  <c r="Q47" i="59"/>
  <c r="Q45" i="59"/>
  <c r="Q44" i="59"/>
  <c r="Q43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6" i="59"/>
  <c r="Q25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10" i="88" l="1"/>
  <c r="C42" i="88" l="1"/>
  <c r="R18" i="59" s="1"/>
  <c r="R28" i="59" l="1"/>
  <c r="U16" i="61"/>
  <c r="U22" i="61"/>
  <c r="U28" i="61"/>
  <c r="U34" i="61"/>
  <c r="U40" i="61"/>
  <c r="U46" i="61"/>
  <c r="U52" i="61"/>
  <c r="U58" i="61"/>
  <c r="U64" i="61"/>
  <c r="U70" i="61"/>
  <c r="U76" i="61"/>
  <c r="U82" i="61"/>
  <c r="U88" i="61"/>
  <c r="U94" i="61"/>
  <c r="U100" i="61"/>
  <c r="U106" i="61"/>
  <c r="U112" i="61"/>
  <c r="U118" i="61"/>
  <c r="U124" i="61"/>
  <c r="U130" i="61"/>
  <c r="U136" i="61"/>
  <c r="U142" i="61"/>
  <c r="U148" i="61"/>
  <c r="U154" i="61"/>
  <c r="U160" i="61"/>
  <c r="U166" i="61"/>
  <c r="U172" i="61"/>
  <c r="U178" i="61"/>
  <c r="U185" i="61"/>
  <c r="U191" i="61"/>
  <c r="U197" i="61"/>
  <c r="U203" i="61"/>
  <c r="U209" i="61"/>
  <c r="U215" i="61"/>
  <c r="U221" i="61"/>
  <c r="U227" i="61"/>
  <c r="U233" i="61"/>
  <c r="U239" i="61"/>
  <c r="U245" i="61"/>
  <c r="U251" i="61"/>
  <c r="U257" i="61"/>
  <c r="U263" i="61"/>
  <c r="U270" i="61"/>
  <c r="U276" i="61"/>
  <c r="U283" i="61"/>
  <c r="U289" i="61"/>
  <c r="U296" i="61"/>
  <c r="U302" i="61"/>
  <c r="U308" i="61"/>
  <c r="U314" i="61"/>
  <c r="U320" i="61"/>
  <c r="U326" i="61"/>
  <c r="U332" i="61"/>
  <c r="U338" i="61"/>
  <c r="U344" i="61"/>
  <c r="U350" i="61"/>
  <c r="U356" i="61"/>
  <c r="U362" i="61"/>
  <c r="U368" i="61"/>
  <c r="U374" i="61"/>
  <c r="U380" i="61"/>
  <c r="U386" i="61"/>
  <c r="U17" i="61"/>
  <c r="U23" i="61"/>
  <c r="U29" i="61"/>
  <c r="U35" i="61"/>
  <c r="U41" i="61"/>
  <c r="U47" i="61"/>
  <c r="U53" i="61"/>
  <c r="U59" i="61"/>
  <c r="U65" i="61"/>
  <c r="U71" i="61"/>
  <c r="U77" i="61"/>
  <c r="U83" i="61"/>
  <c r="U89" i="61"/>
  <c r="U95" i="61"/>
  <c r="U101" i="61"/>
  <c r="U107" i="61"/>
  <c r="U113" i="61"/>
  <c r="U119" i="61"/>
  <c r="U125" i="61"/>
  <c r="U131" i="61"/>
  <c r="U137" i="61"/>
  <c r="U143" i="61"/>
  <c r="U149" i="61"/>
  <c r="U20" i="61"/>
  <c r="U30" i="61"/>
  <c r="U38" i="61"/>
  <c r="U48" i="61"/>
  <c r="U56" i="61"/>
  <c r="U66" i="61"/>
  <c r="U74" i="61"/>
  <c r="U84" i="61"/>
  <c r="U92" i="61"/>
  <c r="U102" i="61"/>
  <c r="U110" i="61"/>
  <c r="U120" i="61"/>
  <c r="U128" i="61"/>
  <c r="U138" i="61"/>
  <c r="U146" i="61"/>
  <c r="U155" i="61"/>
  <c r="U162" i="61"/>
  <c r="U169" i="61"/>
  <c r="U176" i="61"/>
  <c r="U184" i="61"/>
  <c r="U192" i="61"/>
  <c r="U199" i="61"/>
  <c r="U206" i="61"/>
  <c r="U213" i="61"/>
  <c r="U220" i="61"/>
  <c r="U228" i="61"/>
  <c r="U235" i="61"/>
  <c r="U242" i="61"/>
  <c r="U249" i="61"/>
  <c r="U256" i="61"/>
  <c r="U264" i="61"/>
  <c r="U272" i="61"/>
  <c r="U280" i="61"/>
  <c r="U287" i="61"/>
  <c r="U295" i="61"/>
  <c r="U303" i="61"/>
  <c r="U310" i="61"/>
  <c r="U317" i="61"/>
  <c r="U324" i="61"/>
  <c r="U331" i="61"/>
  <c r="U339" i="61"/>
  <c r="U346" i="61"/>
  <c r="U353" i="61"/>
  <c r="U360" i="61"/>
  <c r="U367" i="61"/>
  <c r="U375" i="61"/>
  <c r="U382" i="61"/>
  <c r="U32" i="61"/>
  <c r="U42" i="61"/>
  <c r="U60" i="61"/>
  <c r="U96" i="61"/>
  <c r="U132" i="61"/>
  <c r="U157" i="61"/>
  <c r="U187" i="61"/>
  <c r="U216" i="61"/>
  <c r="U244" i="61"/>
  <c r="U266" i="61"/>
  <c r="U298" i="61"/>
  <c r="U319" i="61"/>
  <c r="U341" i="61"/>
  <c r="U363" i="61"/>
  <c r="U384" i="61"/>
  <c r="U225" i="61"/>
  <c r="U268" i="61"/>
  <c r="U307" i="61"/>
  <c r="U343" i="61"/>
  <c r="U372" i="61"/>
  <c r="U21" i="61"/>
  <c r="U31" i="61"/>
  <c r="U39" i="61"/>
  <c r="U49" i="61"/>
  <c r="U57" i="61"/>
  <c r="U67" i="61"/>
  <c r="U75" i="61"/>
  <c r="U85" i="61"/>
  <c r="U93" i="61"/>
  <c r="U103" i="61"/>
  <c r="U111" i="61"/>
  <c r="U121" i="61"/>
  <c r="U129" i="61"/>
  <c r="U139" i="61"/>
  <c r="U147" i="61"/>
  <c r="U156" i="61"/>
  <c r="U163" i="61"/>
  <c r="U170" i="61"/>
  <c r="U177" i="61"/>
  <c r="U186" i="61"/>
  <c r="U193" i="61"/>
  <c r="U200" i="61"/>
  <c r="U207" i="61"/>
  <c r="U214" i="61"/>
  <c r="U222" i="61"/>
  <c r="U229" i="61"/>
  <c r="U236" i="61"/>
  <c r="U243" i="61"/>
  <c r="U250" i="61"/>
  <c r="U258" i="61"/>
  <c r="U265" i="61"/>
  <c r="U273" i="61"/>
  <c r="U281" i="61"/>
  <c r="U288" i="61"/>
  <c r="U297" i="61"/>
  <c r="U304" i="61"/>
  <c r="U311" i="61"/>
  <c r="U318" i="61"/>
  <c r="U325" i="61"/>
  <c r="U333" i="61"/>
  <c r="U340" i="61"/>
  <c r="U347" i="61"/>
  <c r="U354" i="61"/>
  <c r="U361" i="61"/>
  <c r="U369" i="61"/>
  <c r="U376" i="61"/>
  <c r="U383" i="61"/>
  <c r="U14" i="61"/>
  <c r="U50" i="61"/>
  <c r="U68" i="61"/>
  <c r="U86" i="61"/>
  <c r="U104" i="61"/>
  <c r="U122" i="61"/>
  <c r="U140" i="61"/>
  <c r="U150" i="61"/>
  <c r="U164" i="61"/>
  <c r="U179" i="61"/>
  <c r="U194" i="61"/>
  <c r="U208" i="61"/>
  <c r="U223" i="61"/>
  <c r="U237" i="61"/>
  <c r="U259" i="61"/>
  <c r="U274" i="61"/>
  <c r="U290" i="61"/>
  <c r="U312" i="61"/>
  <c r="U334" i="61"/>
  <c r="U348" i="61"/>
  <c r="U370" i="61"/>
  <c r="U211" i="61"/>
  <c r="U247" i="61"/>
  <c r="U261" i="61"/>
  <c r="U293" i="61"/>
  <c r="U315" i="61"/>
  <c r="U336" i="61"/>
  <c r="U358" i="61"/>
  <c r="U387" i="61"/>
  <c r="U15" i="61"/>
  <c r="U25" i="61"/>
  <c r="U33" i="61"/>
  <c r="U43" i="61"/>
  <c r="U51" i="61"/>
  <c r="U61" i="61"/>
  <c r="U69" i="61"/>
  <c r="U79" i="61"/>
  <c r="U87" i="61"/>
  <c r="U97" i="61"/>
  <c r="U105" i="61"/>
  <c r="U115" i="61"/>
  <c r="U123" i="61"/>
  <c r="U133" i="61"/>
  <c r="U141" i="61"/>
  <c r="U151" i="61"/>
  <c r="U158" i="61"/>
  <c r="U165" i="61"/>
  <c r="U173" i="61"/>
  <c r="U181" i="61"/>
  <c r="U188" i="61"/>
  <c r="U195" i="61"/>
  <c r="U202" i="61"/>
  <c r="U210" i="61"/>
  <c r="U217" i="61"/>
  <c r="U224" i="61"/>
  <c r="U231" i="61"/>
  <c r="U238" i="61"/>
  <c r="U246" i="61"/>
  <c r="U253" i="61"/>
  <c r="U260" i="61"/>
  <c r="U267" i="61"/>
  <c r="U275" i="61"/>
  <c r="U284" i="61"/>
  <c r="U291" i="61"/>
  <c r="U299" i="61"/>
  <c r="U306" i="61"/>
  <c r="U313" i="61"/>
  <c r="U321" i="61"/>
  <c r="U328" i="61"/>
  <c r="U335" i="61"/>
  <c r="U342" i="61"/>
  <c r="U349" i="61"/>
  <c r="U357" i="61"/>
  <c r="U364" i="61"/>
  <c r="U371" i="61"/>
  <c r="U378" i="61"/>
  <c r="U385" i="61"/>
  <c r="U18" i="61"/>
  <c r="U26" i="61"/>
  <c r="U36" i="61"/>
  <c r="U44" i="61"/>
  <c r="U54" i="61"/>
  <c r="U62" i="61"/>
  <c r="U72" i="61"/>
  <c r="U80" i="61"/>
  <c r="U90" i="61"/>
  <c r="U98" i="61"/>
  <c r="U108" i="61"/>
  <c r="U116" i="61"/>
  <c r="U126" i="61"/>
  <c r="U134" i="61"/>
  <c r="U144" i="61"/>
  <c r="U152" i="61"/>
  <c r="U159" i="61"/>
  <c r="U167" i="61"/>
  <c r="U174" i="61"/>
  <c r="U182" i="61"/>
  <c r="U189" i="61"/>
  <c r="U196" i="61"/>
  <c r="U204" i="61"/>
  <c r="U218" i="61"/>
  <c r="U232" i="61"/>
  <c r="U254" i="61"/>
  <c r="U277" i="61"/>
  <c r="U300" i="61"/>
  <c r="U322" i="61"/>
  <c r="U351" i="61"/>
  <c r="U379" i="61"/>
  <c r="U19" i="61"/>
  <c r="U27" i="61"/>
  <c r="U37" i="61"/>
  <c r="U45" i="61"/>
  <c r="U55" i="61"/>
  <c r="U63" i="61"/>
  <c r="U73" i="61"/>
  <c r="U81" i="61"/>
  <c r="U91" i="61"/>
  <c r="U99" i="61"/>
  <c r="U109" i="61"/>
  <c r="U117" i="61"/>
  <c r="U127" i="61"/>
  <c r="U135" i="61"/>
  <c r="U145" i="61"/>
  <c r="U153" i="61"/>
  <c r="U161" i="61"/>
  <c r="U168" i="61"/>
  <c r="U175" i="61"/>
  <c r="U183" i="61"/>
  <c r="U190" i="61"/>
  <c r="U198" i="61"/>
  <c r="U205" i="61"/>
  <c r="U212" i="61"/>
  <c r="U219" i="61"/>
  <c r="U226" i="61"/>
  <c r="U234" i="61"/>
  <c r="U241" i="61"/>
  <c r="U248" i="61"/>
  <c r="U255" i="61"/>
  <c r="U262" i="61"/>
  <c r="U271" i="61"/>
  <c r="U278" i="61"/>
  <c r="U286" i="61"/>
  <c r="U294" i="61"/>
  <c r="U301" i="61"/>
  <c r="U309" i="61"/>
  <c r="U316" i="61"/>
  <c r="U323" i="61"/>
  <c r="U330" i="61"/>
  <c r="U337" i="61"/>
  <c r="U345" i="61"/>
  <c r="U352" i="61"/>
  <c r="U359" i="61"/>
  <c r="U366" i="61"/>
  <c r="U373" i="61"/>
  <c r="U381" i="61"/>
  <c r="U388" i="61"/>
  <c r="U24" i="61"/>
  <c r="U78" i="61"/>
  <c r="U114" i="61"/>
  <c r="U171" i="61"/>
  <c r="U201" i="61"/>
  <c r="U230" i="61"/>
  <c r="U252" i="61"/>
  <c r="U282" i="61"/>
  <c r="U305" i="61"/>
  <c r="U327" i="61"/>
  <c r="U355" i="61"/>
  <c r="U377" i="61"/>
  <c r="U240" i="61"/>
  <c r="U285" i="61"/>
  <c r="U329" i="61"/>
  <c r="U365" i="61"/>
  <c r="U13" i="61"/>
  <c r="U12" i="61"/>
  <c r="U11" i="61"/>
  <c r="K10" i="81"/>
  <c r="P17" i="69"/>
  <c r="L12" i="58"/>
  <c r="L23" i="58"/>
  <c r="L62" i="58"/>
  <c r="L61" i="58"/>
  <c r="L11" i="58"/>
  <c r="L10" i="58"/>
  <c r="K96" i="73"/>
  <c r="P93" i="69"/>
  <c r="O112" i="62"/>
  <c r="P79" i="69"/>
  <c r="O244" i="62"/>
  <c r="O111" i="62"/>
  <c r="R33" i="59"/>
  <c r="O34" i="62"/>
  <c r="R39" i="59"/>
  <c r="P140" i="69"/>
  <c r="P37" i="69"/>
  <c r="O105" i="62"/>
  <c r="P69" i="69"/>
  <c r="O241" i="62"/>
  <c r="O101" i="62"/>
  <c r="R23" i="59"/>
  <c r="O25" i="62"/>
  <c r="O61" i="62"/>
  <c r="N22" i="63"/>
  <c r="O29" i="62"/>
  <c r="L22" i="66"/>
  <c r="O201" i="62"/>
  <c r="R13" i="59"/>
  <c r="R30" i="59"/>
  <c r="O98" i="62"/>
  <c r="O217" i="62"/>
  <c r="O20" i="64"/>
  <c r="O189" i="62"/>
  <c r="O123" i="62"/>
  <c r="O89" i="62"/>
  <c r="O125" i="62"/>
  <c r="O210" i="62"/>
  <c r="O17" i="64"/>
  <c r="O186" i="62"/>
  <c r="O150" i="62"/>
  <c r="O43" i="62"/>
  <c r="N31" i="63"/>
  <c r="O80" i="62"/>
  <c r="O114" i="62"/>
  <c r="P76" i="69"/>
  <c r="O142" i="62"/>
  <c r="R47" i="59"/>
  <c r="K12" i="73"/>
  <c r="K11" i="81"/>
  <c r="K12" i="81"/>
  <c r="K13" i="81"/>
  <c r="M66" i="72"/>
  <c r="O53" i="62"/>
  <c r="O107" i="62"/>
  <c r="R34" i="59"/>
  <c r="R43" i="59"/>
  <c r="R31" i="59"/>
  <c r="O13" i="62"/>
  <c r="R19" i="59"/>
  <c r="O153" i="62"/>
  <c r="O203" i="62"/>
  <c r="N35" i="63"/>
  <c r="K11" i="67"/>
  <c r="K139" i="73"/>
  <c r="O35" i="62"/>
  <c r="O148" i="62"/>
  <c r="N39" i="63"/>
  <c r="P138" i="69"/>
  <c r="O169" i="62"/>
  <c r="O106" i="62"/>
  <c r="R91" i="78"/>
  <c r="K50" i="76"/>
  <c r="K320" i="73"/>
  <c r="K120" i="73"/>
  <c r="M54" i="72"/>
  <c r="P104" i="69"/>
  <c r="O239" i="62"/>
  <c r="O39" i="62"/>
  <c r="P144" i="69"/>
  <c r="N61" i="63"/>
  <c r="O103" i="62"/>
  <c r="P73" i="69"/>
  <c r="P19" i="69"/>
  <c r="N75" i="63"/>
  <c r="N19" i="63"/>
  <c r="O240" i="62"/>
  <c r="O168" i="62"/>
  <c r="O133" i="62"/>
  <c r="O96" i="62"/>
  <c r="O60" i="62"/>
  <c r="O17" i="62"/>
  <c r="P141" i="69"/>
  <c r="P60" i="69"/>
  <c r="P24" i="69"/>
  <c r="L15" i="66"/>
  <c r="O11" i="64"/>
  <c r="N53" i="63"/>
  <c r="N25" i="63"/>
  <c r="O237" i="62"/>
  <c r="O216" i="62"/>
  <c r="O199" i="62"/>
  <c r="O183" i="62"/>
  <c r="O164" i="62"/>
  <c r="O147" i="62"/>
  <c r="O92" i="62"/>
  <c r="O37" i="62"/>
  <c r="R49" i="59"/>
  <c r="R36" i="59"/>
  <c r="R45" i="59"/>
  <c r="O104" i="62"/>
  <c r="O50" i="62"/>
  <c r="R12" i="59"/>
  <c r="R14" i="59"/>
  <c r="K254" i="73"/>
  <c r="K95" i="73"/>
  <c r="K97" i="73"/>
  <c r="M24" i="72"/>
  <c r="P80" i="69"/>
  <c r="O193" i="62"/>
  <c r="P71" i="69"/>
  <c r="O246" i="62"/>
  <c r="O58" i="62"/>
  <c r="P58" i="69"/>
  <c r="L23" i="66"/>
  <c r="N60" i="63"/>
  <c r="O242" i="62"/>
  <c r="O233" i="62"/>
  <c r="O165" i="62"/>
  <c r="O130" i="62"/>
  <c r="O93" i="62"/>
  <c r="O57" i="62"/>
  <c r="O11" i="62"/>
  <c r="P132" i="69"/>
  <c r="P57" i="69"/>
  <c r="P21" i="69"/>
  <c r="L12" i="66"/>
  <c r="N77" i="63"/>
  <c r="N50" i="63"/>
  <c r="N21" i="63"/>
  <c r="O234" i="62"/>
  <c r="O213" i="62"/>
  <c r="O229" i="62"/>
  <c r="O179" i="62"/>
  <c r="O161" i="62"/>
  <c r="O138" i="62"/>
  <c r="O83" i="62"/>
  <c r="O28" i="62"/>
  <c r="R41" i="59"/>
  <c r="R27" i="59"/>
  <c r="R38" i="59"/>
  <c r="R20" i="59"/>
  <c r="O95" i="62"/>
  <c r="O40" i="62"/>
  <c r="R25" i="59"/>
  <c r="O144" i="62"/>
  <c r="K87" i="73"/>
  <c r="K40" i="73"/>
  <c r="K65" i="73"/>
  <c r="K138" i="73"/>
  <c r="O172" i="62"/>
  <c r="P59" i="69"/>
  <c r="O221" i="62"/>
  <c r="O52" i="62"/>
  <c r="K181" i="73"/>
  <c r="P55" i="69"/>
  <c r="L20" i="66"/>
  <c r="N57" i="63"/>
  <c r="O238" i="62"/>
  <c r="O195" i="62"/>
  <c r="O159" i="62"/>
  <c r="O124" i="62"/>
  <c r="O87" i="62"/>
  <c r="O51" i="62"/>
  <c r="P114" i="69"/>
  <c r="P51" i="69"/>
  <c r="P13" i="69"/>
  <c r="L16" i="65"/>
  <c r="N71" i="63"/>
  <c r="N44" i="63"/>
  <c r="N15" i="63"/>
  <c r="O230" i="62"/>
  <c r="O209" i="62"/>
  <c r="O194" i="62"/>
  <c r="O176" i="62"/>
  <c r="O158" i="62"/>
  <c r="O129" i="62"/>
  <c r="O74" i="62"/>
  <c r="O19" i="62"/>
  <c r="R35" i="59"/>
  <c r="R11" i="59"/>
  <c r="R29" i="59"/>
  <c r="O141" i="62"/>
  <c r="O86" i="62"/>
  <c r="O31" i="62"/>
  <c r="R44" i="59"/>
  <c r="R21" i="59"/>
  <c r="O135" i="62"/>
  <c r="K147" i="73"/>
  <c r="K16" i="73"/>
  <c r="K53" i="73"/>
  <c r="P152" i="69"/>
  <c r="L12" i="65"/>
  <c r="O128" i="62"/>
  <c r="P32" i="69"/>
  <c r="O175" i="62"/>
  <c r="K150" i="73"/>
  <c r="P40" i="69"/>
  <c r="L14" i="65"/>
  <c r="N42" i="63"/>
  <c r="O220" i="62"/>
  <c r="O187" i="62"/>
  <c r="O151" i="62"/>
  <c r="O115" i="62"/>
  <c r="O78" i="62"/>
  <c r="O38" i="62"/>
  <c r="K174" i="73"/>
  <c r="P87" i="69"/>
  <c r="P42" i="69"/>
  <c r="K17" i="67"/>
  <c r="L13" i="65"/>
  <c r="N68" i="63"/>
  <c r="N41" i="63"/>
  <c r="N12" i="63"/>
  <c r="O225" i="62"/>
  <c r="O206" i="62"/>
  <c r="O191" i="62"/>
  <c r="O173" i="62"/>
  <c r="O155" i="62"/>
  <c r="O120" i="62"/>
  <c r="O65" i="62"/>
  <c r="R32" i="59"/>
  <c r="R26" i="59"/>
  <c r="O132" i="62"/>
  <c r="O77" i="62"/>
  <c r="O22" i="62"/>
  <c r="R37" i="59"/>
  <c r="R48" i="59"/>
  <c r="R15" i="59"/>
  <c r="O126" i="62"/>
  <c r="O62" i="62"/>
  <c r="O117" i="62"/>
  <c r="R40" i="59"/>
  <c r="O59" i="62"/>
  <c r="R16" i="59"/>
  <c r="O46" i="62"/>
  <c r="O167" i="62"/>
  <c r="O219" i="62"/>
  <c r="N59" i="63"/>
  <c r="P33" i="69"/>
  <c r="O69" i="62"/>
  <c r="O177" i="62"/>
  <c r="N79" i="63"/>
  <c r="O16" i="64"/>
  <c r="N24" i="63"/>
  <c r="K259" i="73"/>
  <c r="O16" i="62"/>
  <c r="O71" i="62"/>
  <c r="R17" i="59"/>
  <c r="O68" i="62"/>
  <c r="R22" i="59"/>
  <c r="O56" i="62"/>
  <c r="O170" i="62"/>
  <c r="O222" i="62"/>
  <c r="N62" i="63"/>
  <c r="P39" i="69"/>
  <c r="O75" i="62"/>
  <c r="O184" i="62"/>
  <c r="L11" i="65"/>
  <c r="P20" i="69"/>
  <c r="N70" i="63"/>
  <c r="M37" i="72"/>
  <c r="P22" i="69"/>
  <c r="P116" i="69"/>
  <c r="P157" i="69"/>
  <c r="K222" i="73"/>
  <c r="K25" i="73"/>
  <c r="K323" i="73"/>
  <c r="K118" i="73"/>
  <c r="K96" i="76"/>
  <c r="K174" i="76"/>
  <c r="M16" i="72"/>
  <c r="K256" i="73"/>
  <c r="P130" i="69"/>
  <c r="K223" i="76"/>
  <c r="M77" i="72"/>
  <c r="K143" i="73"/>
  <c r="D38" i="88"/>
  <c r="K392" i="76"/>
  <c r="K193" i="76"/>
  <c r="K266" i="76"/>
  <c r="K32" i="76"/>
  <c r="K203" i="73"/>
  <c r="K239" i="73"/>
  <c r="K11" i="73"/>
  <c r="K14" i="76"/>
  <c r="K84" i="73"/>
  <c r="P139" i="69"/>
  <c r="K229" i="73"/>
  <c r="K86" i="73"/>
  <c r="M85" i="72"/>
  <c r="S25" i="71"/>
  <c r="K232" i="73"/>
  <c r="K88" i="73"/>
  <c r="K49" i="73"/>
  <c r="M88" i="72"/>
  <c r="M48" i="72"/>
  <c r="S27" i="71"/>
  <c r="P137" i="69"/>
  <c r="P101" i="69"/>
  <c r="P75" i="69"/>
  <c r="N64" i="63"/>
  <c r="O232" i="62"/>
  <c r="O166" i="62"/>
  <c r="O100" i="62"/>
  <c r="O36" i="62"/>
  <c r="P135" i="69"/>
  <c r="P56" i="69"/>
  <c r="P15" i="69"/>
  <c r="N58" i="63"/>
  <c r="O215" i="62"/>
  <c r="O163" i="62"/>
  <c r="O97" i="62"/>
  <c r="O42" i="62"/>
  <c r="K156" i="73"/>
  <c r="P129" i="69"/>
  <c r="P70" i="69"/>
  <c r="P52" i="69"/>
  <c r="P34" i="69"/>
  <c r="P14" i="69"/>
  <c r="L16" i="66"/>
  <c r="O22" i="64"/>
  <c r="N72" i="63"/>
  <c r="N54" i="63"/>
  <c r="N36" i="63"/>
  <c r="N16" i="63"/>
  <c r="O235" i="62"/>
  <c r="O214" i="62"/>
  <c r="O197" i="62"/>
  <c r="O180" i="62"/>
  <c r="O162" i="62"/>
  <c r="O145" i="62"/>
  <c r="O127" i="62"/>
  <c r="O108" i="62"/>
  <c r="O90" i="62"/>
  <c r="O72" i="62"/>
  <c r="O54" i="62"/>
  <c r="O32" i="62"/>
  <c r="P84" i="69"/>
  <c r="P123" i="69"/>
  <c r="P72" i="69"/>
  <c r="P54" i="69"/>
  <c r="P36" i="69"/>
  <c r="P18" i="69"/>
  <c r="L19" i="66"/>
  <c r="O24" i="64"/>
  <c r="N74" i="63"/>
  <c r="N56" i="63"/>
  <c r="N38" i="63"/>
  <c r="N18" i="63"/>
  <c r="R233" i="78"/>
  <c r="K350" i="76"/>
  <c r="K169" i="76"/>
  <c r="K230" i="76"/>
  <c r="K13" i="76"/>
  <c r="K423" i="76"/>
  <c r="K224" i="73"/>
  <c r="M74" i="72"/>
  <c r="K307" i="73"/>
  <c r="K74" i="73"/>
  <c r="P121" i="69"/>
  <c r="K211" i="73"/>
  <c r="K79" i="73"/>
  <c r="M79" i="72"/>
  <c r="S17" i="71"/>
  <c r="K214" i="73"/>
  <c r="K85" i="73"/>
  <c r="K46" i="73"/>
  <c r="M84" i="72"/>
  <c r="M43" i="72"/>
  <c r="S23" i="71"/>
  <c r="P134" i="69"/>
  <c r="P98" i="69"/>
  <c r="P47" i="69"/>
  <c r="N55" i="63"/>
  <c r="O224" i="62"/>
  <c r="O160" i="62"/>
  <c r="O91" i="62"/>
  <c r="O30" i="62"/>
  <c r="P126" i="69"/>
  <c r="P53" i="69"/>
  <c r="K16" i="67"/>
  <c r="N52" i="63"/>
  <c r="O208" i="62"/>
  <c r="O146" i="62"/>
  <c r="O94" i="62"/>
  <c r="O18" i="62"/>
  <c r="P85" i="69"/>
  <c r="P120" i="69"/>
  <c r="P67" i="69"/>
  <c r="P49" i="69"/>
  <c r="P31" i="69"/>
  <c r="P11" i="69"/>
  <c r="L13" i="66"/>
  <c r="O18" i="64"/>
  <c r="N69" i="63"/>
  <c r="N51" i="63"/>
  <c r="N33" i="63"/>
  <c r="N13" i="63"/>
  <c r="O231" i="62"/>
  <c r="R39" i="78"/>
  <c r="K373" i="76"/>
  <c r="K61" i="76"/>
  <c r="K158" i="76"/>
  <c r="L11" i="74"/>
  <c r="K11" i="76"/>
  <c r="K167" i="73"/>
  <c r="S18" i="71"/>
  <c r="K197" i="73"/>
  <c r="K30" i="73"/>
  <c r="K105" i="76"/>
  <c r="K142" i="73"/>
  <c r="K57" i="73"/>
  <c r="M58" i="72"/>
  <c r="K114" i="76"/>
  <c r="K148" i="73"/>
  <c r="K72" i="73"/>
  <c r="K31" i="73"/>
  <c r="M72" i="72"/>
  <c r="M30" i="72"/>
  <c r="P158" i="69"/>
  <c r="P122" i="69"/>
  <c r="P86" i="69"/>
  <c r="L14" i="66"/>
  <c r="N34" i="63"/>
  <c r="O202" i="62"/>
  <c r="O140" i="62"/>
  <c r="O73" i="62"/>
  <c r="P90" i="69"/>
  <c r="P38" i="69"/>
  <c r="L15" i="65"/>
  <c r="N20" i="63"/>
  <c r="O200" i="62"/>
  <c r="O137" i="62"/>
  <c r="O88" i="62"/>
  <c r="O12" i="62"/>
  <c r="P81" i="69"/>
  <c r="P111" i="69"/>
  <c r="P64" i="69"/>
  <c r="P46" i="69"/>
  <c r="P28" i="69"/>
  <c r="K15" i="67"/>
  <c r="L21" i="65"/>
  <c r="O15" i="64"/>
  <c r="N66" i="63"/>
  <c r="N48" i="63"/>
  <c r="N29" i="63"/>
  <c r="O248" i="62"/>
  <c r="O227" i="62"/>
  <c r="O207" i="62"/>
  <c r="O192" i="62"/>
  <c r="O174" i="62"/>
  <c r="O156" i="62"/>
  <c r="O139" i="62"/>
  <c r="O121" i="62"/>
  <c r="O102" i="62"/>
  <c r="O84" i="62"/>
  <c r="O66" i="62"/>
  <c r="O48" i="62"/>
  <c r="O26" i="62"/>
  <c r="K168" i="73"/>
  <c r="P105" i="69"/>
  <c r="P66" i="69"/>
  <c r="P48" i="69"/>
  <c r="P30" i="69"/>
  <c r="R162" i="78"/>
  <c r="K343" i="76"/>
  <c r="K31" i="76"/>
  <c r="K140" i="76"/>
  <c r="K313" i="73"/>
  <c r="K324" i="73"/>
  <c r="K158" i="73"/>
  <c r="P151" i="69"/>
  <c r="K172" i="73"/>
  <c r="K21" i="73"/>
  <c r="K24" i="76"/>
  <c r="K124" i="73"/>
  <c r="K47" i="73"/>
  <c r="M44" i="72"/>
  <c r="K33" i="76"/>
  <c r="K126" i="73"/>
  <c r="K68" i="73"/>
  <c r="K28" i="73"/>
  <c r="M69" i="72"/>
  <c r="M27" i="72"/>
  <c r="P155" i="69"/>
  <c r="P119" i="69"/>
  <c r="P83" i="69"/>
  <c r="L19" i="65"/>
  <c r="N30" i="63"/>
  <c r="O198" i="62"/>
  <c r="O134" i="62"/>
  <c r="O67" i="62"/>
  <c r="P78" i="69"/>
  <c r="P35" i="69"/>
  <c r="O23" i="64"/>
  <c r="N14" i="63"/>
  <c r="O181" i="62"/>
  <c r="O131" i="62"/>
  <c r="O64" i="62"/>
  <c r="O14" i="62"/>
  <c r="P102" i="69"/>
  <c r="P61" i="69"/>
  <c r="P43" i="69"/>
  <c r="P25" i="69"/>
  <c r="K12" i="67"/>
  <c r="L18" i="65"/>
  <c r="O12" i="64"/>
  <c r="N63" i="63"/>
  <c r="N45" i="63"/>
  <c r="N26" i="63"/>
  <c r="O245" i="62"/>
  <c r="O223" i="62"/>
  <c r="O204" i="62"/>
  <c r="O226" i="62"/>
  <c r="O171" i="62"/>
  <c r="O154" i="62"/>
  <c r="O136" i="62"/>
  <c r="O118" i="62"/>
  <c r="O99" i="62"/>
  <c r="O81" i="62"/>
  <c r="O63" i="62"/>
  <c r="O44" i="62"/>
  <c r="O20" i="62"/>
  <c r="K163" i="73"/>
  <c r="P96" i="69"/>
  <c r="P63" i="69"/>
  <c r="P45" i="69"/>
  <c r="P27" i="69"/>
  <c r="K14" i="67"/>
  <c r="L20" i="65"/>
  <c r="O14" i="64"/>
  <c r="N65" i="63"/>
  <c r="N47" i="63"/>
  <c r="N28" i="63"/>
  <c r="O247" i="62"/>
  <c r="R97" i="78"/>
  <c r="K318" i="76"/>
  <c r="L13" i="74"/>
  <c r="K122" i="76"/>
  <c r="K294" i="73"/>
  <c r="K309" i="73"/>
  <c r="R50" i="78"/>
  <c r="R71" i="78"/>
  <c r="R218" i="78"/>
  <c r="R117" i="78"/>
  <c r="K455" i="76"/>
  <c r="K452" i="76"/>
  <c r="K320" i="76"/>
  <c r="K446" i="76"/>
  <c r="K319" i="76"/>
  <c r="R11" i="78"/>
  <c r="K370" i="76"/>
  <c r="K315" i="76"/>
  <c r="K261" i="76"/>
  <c r="K220" i="76"/>
  <c r="K166" i="76"/>
  <c r="K112" i="76"/>
  <c r="K58" i="76"/>
  <c r="K296" i="76"/>
  <c r="K225" i="76"/>
  <c r="K171" i="76"/>
  <c r="K227" i="76"/>
  <c r="K191" i="76"/>
  <c r="K155" i="76"/>
  <c r="K119" i="76"/>
  <c r="K83" i="76"/>
  <c r="K47" i="76"/>
  <c r="L18" i="74"/>
  <c r="K99" i="76"/>
  <c r="K328" i="73"/>
  <c r="K291" i="73"/>
  <c r="K255" i="73"/>
  <c r="K219" i="73"/>
  <c r="K165" i="76"/>
  <c r="K93" i="76"/>
  <c r="K330" i="73"/>
  <c r="K305" i="73"/>
  <c r="K275" i="73"/>
  <c r="K251" i="73"/>
  <c r="K221" i="73"/>
  <c r="K195" i="73"/>
  <c r="K164" i="73"/>
  <c r="K140" i="73"/>
  <c r="K169" i="73"/>
  <c r="K34" i="73"/>
  <c r="M68" i="72"/>
  <c r="M26" i="72"/>
  <c r="S12" i="71"/>
  <c r="P124" i="69"/>
  <c r="P91" i="69"/>
  <c r="K69" i="76"/>
  <c r="K298" i="73"/>
  <c r="K244" i="73"/>
  <c r="K188" i="73"/>
  <c r="K136" i="73"/>
  <c r="K111" i="73"/>
  <c r="K93" i="73"/>
  <c r="K71" i="73"/>
  <c r="K52" i="73"/>
  <c r="K27" i="73"/>
  <c r="M71" i="72"/>
  <c r="M29" i="72"/>
  <c r="P148" i="69"/>
  <c r="P115" i="69"/>
  <c r="K159" i="76"/>
  <c r="K329" i="73"/>
  <c r="K274" i="73"/>
  <c r="K220" i="73"/>
  <c r="K160" i="73"/>
  <c r="K121" i="73"/>
  <c r="K101" i="73"/>
  <c r="K83" i="73"/>
  <c r="K63" i="73"/>
  <c r="K44" i="73"/>
  <c r="K23" i="73"/>
  <c r="M82" i="72"/>
  <c r="M64" i="72"/>
  <c r="M41" i="72"/>
  <c r="M22" i="72"/>
  <c r="S20" i="71"/>
  <c r="P150" i="69"/>
  <c r="L12" i="74"/>
  <c r="K277" i="73"/>
  <c r="K223" i="73"/>
  <c r="K166" i="73"/>
  <c r="K123" i="73"/>
  <c r="K103" i="73"/>
  <c r="K430" i="76"/>
  <c r="R199" i="78"/>
  <c r="R111" i="78"/>
  <c r="K448" i="76"/>
  <c r="K433" i="76"/>
  <c r="K314" i="76"/>
  <c r="K426" i="76"/>
  <c r="K313" i="76"/>
  <c r="K439" i="76"/>
  <c r="K361" i="76"/>
  <c r="K306" i="76"/>
  <c r="K252" i="76"/>
  <c r="K211" i="76"/>
  <c r="K157" i="76"/>
  <c r="K103" i="76"/>
  <c r="K49" i="76"/>
  <c r="K268" i="76"/>
  <c r="K216" i="76"/>
  <c r="K290" i="76"/>
  <c r="K224" i="76"/>
  <c r="K188" i="76"/>
  <c r="K152" i="76"/>
  <c r="K116" i="76"/>
  <c r="K80" i="76"/>
  <c r="K44" i="76"/>
  <c r="L14" i="74"/>
  <c r="K90" i="76"/>
  <c r="K325" i="73"/>
  <c r="K288" i="73"/>
  <c r="K252" i="73"/>
  <c r="K216" i="73"/>
  <c r="K156" i="76"/>
  <c r="K66" i="76"/>
  <c r="K327" i="73"/>
  <c r="K296" i="73"/>
  <c r="K272" i="73"/>
  <c r="K242" i="73"/>
  <c r="K218" i="73"/>
  <c r="K186" i="73"/>
  <c r="K161" i="73"/>
  <c r="K137" i="73"/>
  <c r="K162" i="73"/>
  <c r="K17" i="73"/>
  <c r="M62" i="72"/>
  <c r="M23" i="72"/>
  <c r="P154" i="69"/>
  <c r="P118" i="69"/>
  <c r="P88" i="69"/>
  <c r="K42" i="76"/>
  <c r="K289" i="73"/>
  <c r="K235" i="73"/>
  <c r="K184" i="73"/>
  <c r="K128" i="73"/>
  <c r="K108" i="73"/>
  <c r="K90" i="73"/>
  <c r="K67" i="73"/>
  <c r="K48" i="73"/>
  <c r="K24" i="73"/>
  <c r="M65" i="72"/>
  <c r="M17" i="72"/>
  <c r="P145" i="69"/>
  <c r="P109" i="69"/>
  <c r="R193" i="78"/>
  <c r="R264" i="78"/>
  <c r="R75" i="78"/>
  <c r="I20" i="80"/>
  <c r="K387" i="76"/>
  <c r="R303" i="78"/>
  <c r="K386" i="76"/>
  <c r="I27" i="80"/>
  <c r="K394" i="76"/>
  <c r="K340" i="76"/>
  <c r="K285" i="76"/>
  <c r="K244" i="76"/>
  <c r="K190" i="76"/>
  <c r="K136" i="76"/>
  <c r="K82" i="76"/>
  <c r="K28" i="76"/>
  <c r="K253" i="76"/>
  <c r="K195" i="76"/>
  <c r="K259" i="76"/>
  <c r="K209" i="76"/>
  <c r="K173" i="76"/>
  <c r="K137" i="76"/>
  <c r="K101" i="76"/>
  <c r="K65" i="76"/>
  <c r="K29" i="76"/>
  <c r="K153" i="76"/>
  <c r="K45" i="76"/>
  <c r="K310" i="73"/>
  <c r="K273" i="73"/>
  <c r="K237" i="73"/>
  <c r="K200" i="73"/>
  <c r="K120" i="76"/>
  <c r="K48" i="76"/>
  <c r="K315" i="73"/>
  <c r="K290" i="73"/>
  <c r="K260" i="73"/>
  <c r="K236" i="73"/>
  <c r="K206" i="73"/>
  <c r="K179" i="73"/>
  <c r="K149" i="73"/>
  <c r="K280" i="76"/>
  <c r="K144" i="73"/>
  <c r="M83" i="72"/>
  <c r="M46" i="72"/>
  <c r="M13" i="72"/>
  <c r="P142" i="69"/>
  <c r="P106" i="69"/>
  <c r="K150" i="76"/>
  <c r="K326" i="73"/>
  <c r="K271" i="73"/>
  <c r="K217" i="73"/>
  <c r="K165" i="73"/>
  <c r="K122" i="73"/>
  <c r="K102" i="73"/>
  <c r="K81" i="73"/>
  <c r="K61" i="73"/>
  <c r="K42" i="73"/>
  <c r="K14" i="73"/>
  <c r="M53" i="72"/>
  <c r="S22" i="71"/>
  <c r="P133" i="69"/>
  <c r="P94" i="69"/>
  <c r="K78" i="76"/>
  <c r="K301" i="73"/>
  <c r="K247" i="73"/>
  <c r="K191" i="73"/>
  <c r="K135" i="73"/>
  <c r="K110" i="73"/>
  <c r="K92" i="73"/>
  <c r="K73" i="73"/>
  <c r="K54" i="73"/>
  <c r="K33" i="73"/>
  <c r="K13" i="73"/>
  <c r="M73" i="72"/>
  <c r="M55" i="72"/>
  <c r="M31" i="72"/>
  <c r="M12" i="72"/>
  <c r="S11" i="71"/>
  <c r="K87" i="76"/>
  <c r="K304" i="73"/>
  <c r="K250" i="73"/>
  <c r="K194" i="73"/>
  <c r="K141" i="73"/>
  <c r="K113" i="73"/>
  <c r="K94" i="73"/>
  <c r="R168" i="78"/>
  <c r="R177" i="78"/>
  <c r="R45" i="78"/>
  <c r="R115" i="78"/>
  <c r="K357" i="76"/>
  <c r="R109" i="78"/>
  <c r="K356" i="76"/>
  <c r="R121" i="78"/>
  <c r="K391" i="76"/>
  <c r="K337" i="76"/>
  <c r="K282" i="76"/>
  <c r="K241" i="76"/>
  <c r="K187" i="76"/>
  <c r="K133" i="76"/>
  <c r="K79" i="76"/>
  <c r="K25" i="76"/>
  <c r="K246" i="76"/>
  <c r="K192" i="76"/>
  <c r="K248" i="76"/>
  <c r="K206" i="76"/>
  <c r="K170" i="76"/>
  <c r="K134" i="76"/>
  <c r="K98" i="76"/>
  <c r="K62" i="76"/>
  <c r="K26" i="76"/>
  <c r="K144" i="76"/>
  <c r="K36" i="76"/>
  <c r="K306" i="73"/>
  <c r="K270" i="73"/>
  <c r="K234" i="73"/>
  <c r="K196" i="73"/>
  <c r="K111" i="76"/>
  <c r="K39" i="76"/>
  <c r="K312" i="73"/>
  <c r="K287" i="73"/>
  <c r="K257" i="73"/>
  <c r="K233" i="73"/>
  <c r="K202" i="73"/>
  <c r="K176" i="73"/>
  <c r="K146" i="73"/>
  <c r="K269" i="76"/>
  <c r="K133" i="73"/>
  <c r="M80" i="72"/>
  <c r="M39" i="72"/>
  <c r="S26" i="71"/>
  <c r="P136" i="69"/>
  <c r="P100" i="69"/>
  <c r="K123" i="76"/>
  <c r="K317" i="73"/>
  <c r="K262" i="73"/>
  <c r="K208" i="73"/>
  <c r="K154" i="73"/>
  <c r="K119" i="73"/>
  <c r="K99" i="73"/>
  <c r="K77" i="73"/>
  <c r="K58" i="73"/>
  <c r="K38" i="73"/>
  <c r="M86" i="72"/>
  <c r="M42" i="72"/>
  <c r="S15" i="71"/>
  <c r="P127" i="69"/>
  <c r="K175" i="73"/>
  <c r="K51" i="76"/>
  <c r="K292" i="73"/>
  <c r="K238" i="73"/>
  <c r="K178" i="73"/>
  <c r="K127" i="73"/>
  <c r="K107" i="73"/>
  <c r="K89" i="73"/>
  <c r="K70" i="73"/>
  <c r="K50" i="73"/>
  <c r="K29" i="73"/>
  <c r="M89" i="72"/>
  <c r="M70" i="72"/>
  <c r="M50" i="72"/>
  <c r="M28" i="72"/>
  <c r="S28" i="71"/>
  <c r="P156" i="69"/>
  <c r="K60" i="76"/>
  <c r="K295" i="73"/>
  <c r="K241" i="73"/>
  <c r="K185" i="73"/>
  <c r="K129" i="73"/>
  <c r="K109" i="73"/>
  <c r="K91" i="73"/>
  <c r="R300" i="78"/>
  <c r="K393" i="76"/>
  <c r="K283" i="76"/>
  <c r="K288" i="76"/>
  <c r="K139" i="76"/>
  <c r="K260" i="76"/>
  <c r="K212" i="76"/>
  <c r="K104" i="76"/>
  <c r="K162" i="76"/>
  <c r="K276" i="73"/>
  <c r="K147" i="76"/>
  <c r="K293" i="73"/>
  <c r="K215" i="73"/>
  <c r="K131" i="73"/>
  <c r="M56" i="72"/>
  <c r="P112" i="69"/>
  <c r="K280" i="73"/>
  <c r="K125" i="73"/>
  <c r="K64" i="73"/>
  <c r="M59" i="72"/>
  <c r="P103" i="69"/>
  <c r="K311" i="73"/>
  <c r="K201" i="73"/>
  <c r="K114" i="73"/>
  <c r="K76" i="73"/>
  <c r="K37" i="73"/>
  <c r="M76" i="72"/>
  <c r="M34" i="72"/>
  <c r="S14" i="71"/>
  <c r="K314" i="73"/>
  <c r="K204" i="73"/>
  <c r="K117" i="73"/>
  <c r="K82" i="73"/>
  <c r="K62" i="73"/>
  <c r="K43" i="73"/>
  <c r="K22" i="73"/>
  <c r="M81" i="72"/>
  <c r="M63" i="72"/>
  <c r="M40" i="72"/>
  <c r="M21" i="72"/>
  <c r="S19" i="71"/>
  <c r="P149" i="69"/>
  <c r="P131" i="69"/>
  <c r="P113" i="69"/>
  <c r="P95" i="69"/>
  <c r="P77" i="69"/>
  <c r="P12" i="69"/>
  <c r="O19" i="64"/>
  <c r="N49" i="63"/>
  <c r="N17" i="63"/>
  <c r="O218" i="62"/>
  <c r="O188" i="62"/>
  <c r="O122" i="62"/>
  <c r="O85" i="62"/>
  <c r="O55" i="62"/>
  <c r="O27" i="62"/>
  <c r="P117" i="69"/>
  <c r="P68" i="69"/>
  <c r="P50" i="69"/>
  <c r="P29" i="69"/>
  <c r="L24" i="66"/>
  <c r="N80" i="63"/>
  <c r="N43" i="63"/>
  <c r="O236" i="62"/>
  <c r="O196" i="62"/>
  <c r="O157" i="62"/>
  <c r="O119" i="62"/>
  <c r="O76" i="62"/>
  <c r="O33" i="62"/>
  <c r="O41" i="62"/>
  <c r="K145" i="73"/>
  <c r="R159" i="78"/>
  <c r="K351" i="76"/>
  <c r="R103" i="78"/>
  <c r="K264" i="76"/>
  <c r="K115" i="76"/>
  <c r="K228" i="76"/>
  <c r="K194" i="76"/>
  <c r="K86" i="76"/>
  <c r="K108" i="76"/>
  <c r="K258" i="73"/>
  <c r="K102" i="76"/>
  <c r="K278" i="73"/>
  <c r="K199" i="73"/>
  <c r="K180" i="73"/>
  <c r="M32" i="72"/>
  <c r="P97" i="69"/>
  <c r="K253" i="73"/>
  <c r="K115" i="73"/>
  <c r="K55" i="73"/>
  <c r="M35" i="72"/>
  <c r="K284" i="76"/>
  <c r="K283" i="73"/>
  <c r="K171" i="73"/>
  <c r="K104" i="73"/>
  <c r="K66" i="73"/>
  <c r="K26" i="73"/>
  <c r="M67" i="72"/>
  <c r="M25" i="72"/>
  <c r="P153" i="69"/>
  <c r="K286" i="73"/>
  <c r="K177" i="73"/>
  <c r="K106" i="73"/>
  <c r="K78" i="73"/>
  <c r="K59" i="73"/>
  <c r="K39" i="73"/>
  <c r="K19" i="73"/>
  <c r="M78" i="72"/>
  <c r="M60" i="72"/>
  <c r="M36" i="72"/>
  <c r="M18" i="72"/>
  <c r="S16" i="71"/>
  <c r="P146" i="69"/>
  <c r="P128" i="69"/>
  <c r="P110" i="69"/>
  <c r="P92" i="69"/>
  <c r="P74" i="69"/>
  <c r="K13" i="67"/>
  <c r="O13" i="64"/>
  <c r="N46" i="63"/>
  <c r="N11" i="63"/>
  <c r="O212" i="62"/>
  <c r="O185" i="62"/>
  <c r="O149" i="62"/>
  <c r="O116" i="62"/>
  <c r="O82" i="62"/>
  <c r="O49" i="62"/>
  <c r="O21" i="62"/>
  <c r="P108" i="69"/>
  <c r="P65" i="69"/>
  <c r="P44" i="69"/>
  <c r="P26" i="69"/>
  <c r="L17" i="66"/>
  <c r="N73" i="63"/>
  <c r="N37" i="63"/>
  <c r="O228" i="62"/>
  <c r="O190" i="62"/>
  <c r="O152" i="62"/>
  <c r="O109" i="62"/>
  <c r="O70" i="62"/>
  <c r="O24" i="62"/>
  <c r="O23" i="62"/>
  <c r="P147" i="69"/>
  <c r="R81" i="78"/>
  <c r="I46" i="80"/>
  <c r="K397" i="76"/>
  <c r="K247" i="76"/>
  <c r="K85" i="76"/>
  <c r="K198" i="76"/>
  <c r="K176" i="76"/>
  <c r="K68" i="76"/>
  <c r="K54" i="76"/>
  <c r="K240" i="73"/>
  <c r="K57" i="76"/>
  <c r="K269" i="73"/>
  <c r="K183" i="73"/>
  <c r="K151" i="73"/>
  <c r="M20" i="72"/>
  <c r="P82" i="69"/>
  <c r="K226" i="73"/>
  <c r="K105" i="73"/>
  <c r="K45" i="73"/>
  <c r="M11" i="72"/>
  <c r="K132" i="76"/>
  <c r="K265" i="73"/>
  <c r="K153" i="73"/>
  <c r="K98" i="73"/>
  <c r="K60" i="73"/>
  <c r="K20" i="73"/>
  <c r="M61" i="72"/>
  <c r="M19" i="72"/>
  <c r="K141" i="76"/>
  <c r="K268" i="73"/>
  <c r="K159" i="73"/>
  <c r="K100" i="73"/>
  <c r="K75" i="73"/>
  <c r="K56" i="73"/>
  <c r="K35" i="73"/>
  <c r="K15" i="73"/>
  <c r="M75" i="72"/>
  <c r="M57" i="72"/>
  <c r="M33" i="72"/>
  <c r="M15" i="72"/>
  <c r="S13" i="71"/>
  <c r="P143" i="69"/>
  <c r="P125" i="69"/>
  <c r="P107" i="69"/>
  <c r="P89" i="69"/>
  <c r="K157" i="73"/>
  <c r="L21" i="66"/>
  <c r="N76" i="63"/>
  <c r="N40" i="63"/>
  <c r="O243" i="62"/>
  <c r="O205" i="62"/>
  <c r="O178" i="62"/>
  <c r="O143" i="62"/>
  <c r="O113" i="62"/>
  <c r="O79" i="62"/>
  <c r="O45" i="62"/>
  <c r="O15" i="62"/>
  <c r="K132" i="73"/>
  <c r="P99" i="69"/>
  <c r="P62" i="69"/>
  <c r="P41" i="69"/>
  <c r="P23" i="69"/>
  <c r="L11" i="66"/>
  <c r="N67" i="63"/>
  <c r="N27" i="63"/>
  <c r="I10" i="80"/>
  <c r="R299" i="78"/>
  <c r="R92" i="78"/>
  <c r="R41" i="78"/>
  <c r="K450" i="76"/>
  <c r="I33" i="80"/>
  <c r="R237" i="78"/>
  <c r="D13" i="88"/>
  <c r="R287" i="78"/>
  <c r="D14" i="88"/>
  <c r="R272" i="78"/>
  <c r="R174" i="78"/>
  <c r="I35" i="80"/>
  <c r="R257" i="78"/>
  <c r="R202" i="78"/>
  <c r="R148" i="78"/>
  <c r="R126" i="78"/>
  <c r="R108" i="78"/>
  <c r="R90" i="78"/>
  <c r="R72" i="78"/>
  <c r="R54" i="78"/>
  <c r="R36" i="78"/>
  <c r="R17" i="78"/>
  <c r="K445" i="76"/>
  <c r="K425" i="76"/>
  <c r="O22" i="79"/>
  <c r="R142" i="78"/>
  <c r="R88" i="78"/>
  <c r="R34" i="78"/>
  <c r="K420" i="76"/>
  <c r="K402" i="76"/>
  <c r="K384" i="76"/>
  <c r="K366" i="76"/>
  <c r="K348" i="76"/>
  <c r="K330" i="76"/>
  <c r="K311" i="76"/>
  <c r="R151" i="78"/>
  <c r="R260" i="78"/>
  <c r="R136" i="78"/>
  <c r="R82" i="78"/>
  <c r="R28" i="78"/>
  <c r="K419" i="76"/>
  <c r="K401" i="76"/>
  <c r="K383" i="76"/>
  <c r="K365" i="76"/>
  <c r="K347" i="76"/>
  <c r="K329" i="76"/>
  <c r="K310" i="76"/>
  <c r="K292" i="76"/>
  <c r="R296" i="78"/>
  <c r="R153" i="78"/>
  <c r="R94" i="78"/>
  <c r="R40" i="78"/>
  <c r="K429" i="76"/>
  <c r="K406" i="76"/>
  <c r="R209" i="78"/>
  <c r="R80" i="78"/>
  <c r="R35" i="78"/>
  <c r="K444" i="76"/>
  <c r="I15" i="80"/>
  <c r="R219" i="78"/>
  <c r="D39" i="88"/>
  <c r="R269" i="78"/>
  <c r="I51" i="80"/>
  <c r="R254" i="78"/>
  <c r="R156" i="78"/>
  <c r="O19" i="79"/>
  <c r="R246" i="78"/>
  <c r="R195" i="78"/>
  <c r="R141" i="78"/>
  <c r="R123" i="78"/>
  <c r="R105" i="78"/>
  <c r="R87" i="78"/>
  <c r="R69" i="78"/>
  <c r="R51" i="78"/>
  <c r="R33" i="78"/>
  <c r="K441" i="76"/>
  <c r="K422" i="76"/>
  <c r="R278" i="78"/>
  <c r="R133" i="78"/>
  <c r="R79" i="78"/>
  <c r="R24" i="78"/>
  <c r="K417" i="76"/>
  <c r="K399" i="76"/>
  <c r="K381" i="76"/>
  <c r="K363" i="76"/>
  <c r="K345" i="76"/>
  <c r="K327" i="76"/>
  <c r="K308" i="76"/>
  <c r="D33" i="88"/>
  <c r="R249" i="78"/>
  <c r="R127" i="78"/>
  <c r="R73" i="78"/>
  <c r="R18" i="78"/>
  <c r="K416" i="76"/>
  <c r="K398" i="76"/>
  <c r="K380" i="76"/>
  <c r="K362" i="76"/>
  <c r="K344" i="76"/>
  <c r="K325" i="76"/>
  <c r="K307" i="76"/>
  <c r="K289" i="76"/>
  <c r="R285" i="78"/>
  <c r="R139" i="78"/>
  <c r="R85" i="78"/>
  <c r="R31" i="78"/>
  <c r="K421" i="76"/>
  <c r="K403" i="76"/>
  <c r="K385" i="76"/>
  <c r="K367" i="76"/>
  <c r="K349" i="76"/>
  <c r="K331" i="76"/>
  <c r="K312" i="76"/>
  <c r="K294" i="76"/>
  <c r="K276" i="76"/>
  <c r="K258" i="76"/>
  <c r="K265" i="76"/>
  <c r="K235" i="76"/>
  <c r="K217" i="76"/>
  <c r="K199" i="76"/>
  <c r="K181" i="76"/>
  <c r="K163" i="76"/>
  <c r="K145" i="76"/>
  <c r="K127" i="76"/>
  <c r="K109" i="76"/>
  <c r="K91" i="76"/>
  <c r="K73" i="76"/>
  <c r="K55" i="76"/>
  <c r="K37" i="76"/>
  <c r="K18" i="76"/>
  <c r="K287" i="76"/>
  <c r="K278" i="76"/>
  <c r="K240" i="76"/>
  <c r="K222" i="76"/>
  <c r="K204" i="76"/>
  <c r="K186" i="76"/>
  <c r="K168" i="76"/>
  <c r="K256" i="76"/>
  <c r="K242" i="76"/>
  <c r="R74" i="78"/>
  <c r="R32" i="78"/>
  <c r="K440" i="76"/>
  <c r="O21" i="79"/>
  <c r="R212" i="78"/>
  <c r="P11" i="93"/>
  <c r="R258" i="78"/>
  <c r="I39" i="80"/>
  <c r="R243" i="78"/>
  <c r="R145" i="78"/>
  <c r="O12" i="79"/>
  <c r="R239" i="78"/>
  <c r="R184" i="78"/>
  <c r="R138" i="78"/>
  <c r="R120" i="78"/>
  <c r="R102" i="78"/>
  <c r="R84" i="78"/>
  <c r="R66" i="78"/>
  <c r="R48" i="78"/>
  <c r="R30" i="78"/>
  <c r="R10" i="78"/>
  <c r="K438" i="76"/>
  <c r="R187" i="78"/>
  <c r="R267" i="78"/>
  <c r="R124" i="78"/>
  <c r="R70" i="78"/>
  <c r="R14" i="78"/>
  <c r="K414" i="76"/>
  <c r="K396" i="76"/>
  <c r="K378" i="76"/>
  <c r="K360" i="76"/>
  <c r="K342" i="76"/>
  <c r="K323" i="76"/>
  <c r="K305" i="76"/>
  <c r="P13" i="93"/>
  <c r="R205" i="78"/>
  <c r="R118" i="78"/>
  <c r="R64" i="78"/>
  <c r="K456" i="76"/>
  <c r="K413" i="76"/>
  <c r="K395" i="76"/>
  <c r="K377" i="76"/>
  <c r="K359" i="76"/>
  <c r="K341" i="76"/>
  <c r="K322" i="76"/>
  <c r="K304" i="76"/>
  <c r="K286" i="76"/>
  <c r="R242" i="78"/>
  <c r="R130" i="78"/>
  <c r="R76" i="78"/>
  <c r="R21" i="78"/>
  <c r="K418" i="76"/>
  <c r="K400" i="76"/>
  <c r="K382" i="76"/>
  <c r="K364" i="76"/>
  <c r="K346" i="76"/>
  <c r="K328" i="76"/>
  <c r="K309" i="76"/>
  <c r="K291" i="76"/>
  <c r="K273" i="76"/>
  <c r="K255" i="76"/>
  <c r="K254" i="76"/>
  <c r="K232" i="76"/>
  <c r="K214" i="76"/>
  <c r="K196" i="76"/>
  <c r="K178" i="76"/>
  <c r="K160" i="76"/>
  <c r="K142" i="76"/>
  <c r="K124" i="76"/>
  <c r="K106" i="76"/>
  <c r="K88" i="76"/>
  <c r="K70" i="76"/>
  <c r="K52" i="76"/>
  <c r="K34" i="76"/>
  <c r="K15" i="76"/>
  <c r="K275" i="76"/>
  <c r="K271" i="76"/>
  <c r="K237" i="76"/>
  <c r="K219" i="76"/>
  <c r="K201" i="76"/>
  <c r="K183" i="76"/>
  <c r="K299" i="76"/>
  <c r="K277" i="76"/>
  <c r="K239" i="76"/>
  <c r="R134" i="78"/>
  <c r="R22" i="78"/>
  <c r="R291" i="78"/>
  <c r="I29" i="80"/>
  <c r="I14" i="80"/>
  <c r="R228" i="78"/>
  <c r="R135" i="78"/>
  <c r="R99" i="78"/>
  <c r="R63" i="78"/>
  <c r="R26" i="78"/>
  <c r="K435" i="76"/>
  <c r="R224" i="78"/>
  <c r="R61" i="78"/>
  <c r="K411" i="76"/>
  <c r="K375" i="76"/>
  <c r="K339" i="76"/>
  <c r="K302" i="76"/>
  <c r="R55" i="78"/>
  <c r="K410" i="76"/>
  <c r="K374" i="76"/>
  <c r="K338" i="76"/>
  <c r="K301" i="76"/>
  <c r="R231" i="78"/>
  <c r="R67" i="78"/>
  <c r="K415" i="76"/>
  <c r="K388" i="76"/>
  <c r="K358" i="76"/>
  <c r="K334" i="76"/>
  <c r="K303" i="76"/>
  <c r="K279" i="76"/>
  <c r="K249" i="76"/>
  <c r="K238" i="76"/>
  <c r="K208" i="76"/>
  <c r="K184" i="76"/>
  <c r="K154" i="76"/>
  <c r="K130" i="76"/>
  <c r="K100" i="76"/>
  <c r="K76" i="76"/>
  <c r="K46" i="76"/>
  <c r="K21" i="76"/>
  <c r="K257" i="76"/>
  <c r="K243" i="76"/>
  <c r="K213" i="76"/>
  <c r="K189" i="76"/>
  <c r="K281" i="76"/>
  <c r="K245" i="76"/>
  <c r="K221" i="76"/>
  <c r="K203" i="76"/>
  <c r="K185" i="76"/>
  <c r="K167" i="76"/>
  <c r="K149" i="76"/>
  <c r="K131" i="76"/>
  <c r="K113" i="76"/>
  <c r="K95" i="76"/>
  <c r="K77" i="76"/>
  <c r="K59" i="76"/>
  <c r="K41" i="76"/>
  <c r="K23" i="76"/>
  <c r="K262" i="76"/>
  <c r="K135" i="76"/>
  <c r="K81" i="76"/>
  <c r="K27" i="76"/>
  <c r="K322" i="73"/>
  <c r="K303" i="73"/>
  <c r="K285" i="73"/>
  <c r="K267" i="73"/>
  <c r="K249" i="73"/>
  <c r="K231" i="73"/>
  <c r="K213" i="73"/>
  <c r="K193" i="73"/>
  <c r="R116" i="78"/>
  <c r="R16" i="78"/>
  <c r="R273" i="78"/>
  <c r="I11" i="80"/>
  <c r="R308" i="78"/>
  <c r="P10" i="93"/>
  <c r="R210" i="78"/>
  <c r="R132" i="78"/>
  <c r="R96" i="78"/>
  <c r="R60" i="78"/>
  <c r="R23" i="78"/>
  <c r="K432" i="76"/>
  <c r="R213" i="78"/>
  <c r="R52" i="78"/>
  <c r="K408" i="76"/>
  <c r="K372" i="76"/>
  <c r="K336" i="76"/>
  <c r="D19" i="88"/>
  <c r="R189" i="78"/>
  <c r="R46" i="78"/>
  <c r="K407" i="76"/>
  <c r="K371" i="76"/>
  <c r="K335" i="76"/>
  <c r="K298" i="76"/>
  <c r="R198" i="78"/>
  <c r="R58" i="78"/>
  <c r="K412" i="76"/>
  <c r="K379" i="76"/>
  <c r="K355" i="76"/>
  <c r="K324" i="76"/>
  <c r="K300" i="76"/>
  <c r="K270" i="76"/>
  <c r="R169" i="78"/>
  <c r="K229" i="76"/>
  <c r="K205" i="76"/>
  <c r="K175" i="76"/>
  <c r="K151" i="76"/>
  <c r="K121" i="76"/>
  <c r="K97" i="76"/>
  <c r="K67" i="76"/>
  <c r="K43" i="76"/>
  <c r="K12" i="76"/>
  <c r="K250" i="76"/>
  <c r="K234" i="76"/>
  <c r="K210" i="76"/>
  <c r="K180" i="76"/>
  <c r="K274" i="76"/>
  <c r="K236" i="76"/>
  <c r="K218" i="76"/>
  <c r="K200" i="76"/>
  <c r="K182" i="76"/>
  <c r="K164" i="76"/>
  <c r="K146" i="76"/>
  <c r="K128" i="76"/>
  <c r="K110" i="76"/>
  <c r="K92" i="76"/>
  <c r="K74" i="76"/>
  <c r="K56" i="76"/>
  <c r="K38" i="76"/>
  <c r="K19" i="76"/>
  <c r="K251" i="76"/>
  <c r="K126" i="76"/>
  <c r="K72" i="76"/>
  <c r="K17" i="76"/>
  <c r="K319" i="73"/>
  <c r="K300" i="73"/>
  <c r="K282" i="73"/>
  <c r="K264" i="73"/>
  <c r="K246" i="73"/>
  <c r="K228" i="73"/>
  <c r="K210" i="73"/>
  <c r="K190" i="73"/>
  <c r="K138" i="76"/>
  <c r="K84" i="76"/>
  <c r="K30" i="76"/>
  <c r="K321" i="73"/>
  <c r="K302" i="73"/>
  <c r="K284" i="73"/>
  <c r="K266" i="73"/>
  <c r="K248" i="73"/>
  <c r="K230" i="73"/>
  <c r="K212" i="73"/>
  <c r="K192" i="73"/>
  <c r="K173" i="73"/>
  <c r="K155" i="73"/>
  <c r="R113" i="78"/>
  <c r="R266" i="78"/>
  <c r="O13" i="79"/>
  <c r="R297" i="78"/>
  <c r="I42" i="80"/>
  <c r="R129" i="78"/>
  <c r="R93" i="78"/>
  <c r="R57" i="78"/>
  <c r="R20" i="78"/>
  <c r="K428" i="76"/>
  <c r="R171" i="78"/>
  <c r="R43" i="78"/>
  <c r="K405" i="76"/>
  <c r="K369" i="76"/>
  <c r="K333" i="76"/>
  <c r="R180" i="78"/>
  <c r="R160" i="78"/>
  <c r="R37" i="78"/>
  <c r="K404" i="76"/>
  <c r="K368" i="76"/>
  <c r="K332" i="76"/>
  <c r="K295" i="76"/>
  <c r="R178" i="78"/>
  <c r="R49" i="78"/>
  <c r="K409" i="76"/>
  <c r="K376" i="76"/>
  <c r="K352" i="76"/>
  <c r="K321" i="76"/>
  <c r="K297" i="76"/>
  <c r="K267" i="76"/>
  <c r="K272" i="76"/>
  <c r="K226" i="76"/>
  <c r="K202" i="76"/>
  <c r="K172" i="76"/>
  <c r="K148" i="76"/>
  <c r="K118" i="76"/>
  <c r="K94" i="76"/>
  <c r="K64" i="76"/>
  <c r="K40" i="76"/>
  <c r="L16" i="74"/>
  <c r="R144" i="78"/>
  <c r="K231" i="76"/>
  <c r="K207" i="76"/>
  <c r="K177" i="76"/>
  <c r="K263" i="76"/>
  <c r="K233" i="76"/>
  <c r="K215" i="76"/>
  <c r="K197" i="76"/>
  <c r="K179" i="76"/>
  <c r="K161" i="76"/>
  <c r="K143" i="76"/>
  <c r="K125" i="76"/>
  <c r="K107" i="76"/>
  <c r="K89" i="76"/>
  <c r="K71" i="76"/>
  <c r="K53" i="76"/>
  <c r="K35" i="76"/>
  <c r="K16" i="76"/>
  <c r="K293" i="76"/>
  <c r="K117" i="76"/>
  <c r="K63" i="76"/>
  <c r="L15" i="74"/>
  <c r="K316" i="73"/>
  <c r="K297" i="73"/>
  <c r="K279" i="73"/>
  <c r="K261" i="73"/>
  <c r="K243" i="73"/>
  <c r="K225" i="73"/>
  <c r="K207" i="73"/>
  <c r="K187" i="73"/>
  <c r="K129" i="76"/>
  <c r="K75" i="76"/>
  <c r="K20" i="76"/>
  <c r="K318" i="73"/>
  <c r="K299" i="73"/>
  <c r="K281" i="73"/>
  <c r="K263" i="73"/>
  <c r="K245" i="73"/>
  <c r="K227" i="73"/>
  <c r="K209" i="73"/>
  <c r="K189" i="73"/>
  <c r="K170" i="73"/>
  <c r="K152" i="73"/>
  <c r="K134" i="73"/>
  <c r="R53" i="78"/>
  <c r="D25" i="88"/>
  <c r="R175" i="78"/>
  <c r="R215" i="78"/>
  <c r="R293" i="78"/>
  <c r="R166" i="78"/>
  <c r="R114" i="78"/>
  <c r="R78" i="78"/>
  <c r="R42" i="78"/>
  <c r="K451" i="76"/>
  <c r="K424" i="76"/>
  <c r="R106" i="78"/>
  <c r="K442" i="76"/>
  <c r="K390" i="76"/>
  <c r="K354" i="76"/>
  <c r="K317" i="76"/>
  <c r="O15" i="79"/>
  <c r="R100" i="78"/>
  <c r="K436" i="76"/>
  <c r="K389" i="76"/>
  <c r="K353" i="76"/>
  <c r="K316" i="76"/>
  <c r="I38" i="80"/>
  <c r="R112" i="78"/>
  <c r="K449" i="76"/>
  <c r="R125" i="78"/>
  <c r="R245" i="78"/>
  <c r="R95" i="78"/>
  <c r="R137" i="78"/>
  <c r="R306" i="78"/>
  <c r="R59" i="78"/>
  <c r="R101" i="78"/>
  <c r="R154" i="78"/>
  <c r="I12" i="80"/>
  <c r="R163" i="78"/>
  <c r="R206" i="78"/>
  <c r="R261" i="78"/>
  <c r="O16" i="79"/>
  <c r="D27" i="88"/>
  <c r="R222" i="78"/>
  <c r="R276" i="78"/>
  <c r="I18" i="80"/>
  <c r="D26" i="88"/>
  <c r="R186" i="78"/>
  <c r="R230" i="78"/>
  <c r="R284" i="78"/>
  <c r="I26" i="80"/>
  <c r="K427" i="76"/>
  <c r="K447" i="76"/>
  <c r="R19" i="78"/>
  <c r="R38" i="78"/>
  <c r="R56" i="78"/>
  <c r="R77" i="78"/>
  <c r="R98" i="78"/>
  <c r="R119" i="78"/>
  <c r="R147" i="78"/>
  <c r="R216" i="78"/>
  <c r="O18" i="79"/>
  <c r="R221" i="78"/>
  <c r="R275" i="78"/>
  <c r="I17" i="80"/>
  <c r="D31" i="88"/>
  <c r="R181" i="78"/>
  <c r="R225" i="78"/>
  <c r="R279" i="78"/>
  <c r="I21" i="80"/>
  <c r="R196" i="78"/>
  <c r="R240" i="78"/>
  <c r="R294" i="78"/>
  <c r="I36" i="80"/>
  <c r="R150" i="78"/>
  <c r="R204" i="78"/>
  <c r="R248" i="78"/>
  <c r="R302" i="78"/>
  <c r="I45" i="80"/>
  <c r="K434" i="76"/>
  <c r="K453" i="76"/>
  <c r="R25" i="78"/>
  <c r="R44" i="78"/>
  <c r="R62" i="78"/>
  <c r="R83" i="78"/>
  <c r="R107" i="78"/>
  <c r="R128" i="78"/>
  <c r="R165" i="78"/>
  <c r="R252" i="78"/>
  <c r="D37" i="88"/>
  <c r="R282" i="78"/>
  <c r="I24" i="80"/>
  <c r="D15" i="88"/>
  <c r="R192" i="78"/>
  <c r="R236" i="78"/>
  <c r="R290" i="78"/>
  <c r="I32" i="80"/>
  <c r="R251" i="78"/>
  <c r="R305" i="78"/>
  <c r="I48" i="80"/>
  <c r="R157" i="78"/>
  <c r="R255" i="78"/>
  <c r="O10" i="79"/>
  <c r="I52" i="80"/>
  <c r="K437" i="76"/>
  <c r="K457" i="76"/>
  <c r="R29" i="78"/>
  <c r="R47" i="78"/>
  <c r="R65" i="78"/>
  <c r="R89" i="78"/>
  <c r="R110" i="78"/>
  <c r="R131" i="78"/>
  <c r="R172" i="78"/>
  <c r="R270" i="78"/>
  <c r="I22" i="80"/>
  <c r="D21" i="88"/>
  <c r="I40" i="80"/>
  <c r="R201" i="78"/>
  <c r="R263" i="78"/>
  <c r="I41" i="80"/>
  <c r="D11" i="88"/>
  <c r="I49" i="80"/>
  <c r="I53" i="80"/>
  <c r="R183" i="78"/>
  <c r="R227" i="78"/>
  <c r="R281" i="78"/>
  <c r="I23" i="80"/>
  <c r="D40" i="88"/>
  <c r="I31" i="80"/>
  <c r="R68" i="78"/>
  <c r="R86" i="78"/>
  <c r="R104" i="78"/>
  <c r="R122" i="78"/>
  <c r="R140" i="78"/>
  <c r="R190" i="78"/>
  <c r="R234" i="78"/>
  <c r="R288" i="78"/>
  <c r="I30" i="80"/>
  <c r="D41" i="88"/>
  <c r="D10" i="88"/>
  <c r="D17" i="88"/>
  <c r="I47" i="80"/>
  <c r="I19" i="80"/>
  <c r="O11" i="79"/>
  <c r="R292" i="78"/>
  <c r="R274" i="78"/>
  <c r="R256" i="78"/>
  <c r="R238" i="78"/>
  <c r="R220" i="78"/>
  <c r="R194" i="78"/>
  <c r="R176" i="78"/>
  <c r="R158" i="78"/>
  <c r="D12" i="88"/>
  <c r="D32" i="88"/>
  <c r="D20" i="88"/>
  <c r="R167" i="78"/>
  <c r="P12" i="93"/>
  <c r="R164" i="78"/>
  <c r="D23" i="88"/>
  <c r="I43" i="80"/>
  <c r="I16" i="80"/>
  <c r="R307" i="78"/>
  <c r="R289" i="78"/>
  <c r="R271" i="78"/>
  <c r="R253" i="78"/>
  <c r="R235" i="78"/>
  <c r="R217" i="78"/>
  <c r="R191" i="78"/>
  <c r="R173" i="78"/>
  <c r="R155" i="78"/>
  <c r="D18" i="88"/>
  <c r="R203" i="78"/>
  <c r="R149" i="78"/>
  <c r="O17" i="79"/>
  <c r="R244" i="78"/>
  <c r="R182" i="78"/>
  <c r="D16" i="88"/>
  <c r="D29" i="88"/>
  <c r="I37" i="80"/>
  <c r="I13" i="80"/>
  <c r="R304" i="78"/>
  <c r="R286" i="78"/>
  <c r="R268" i="78"/>
  <c r="R250" i="78"/>
  <c r="R232" i="78"/>
  <c r="R214" i="78"/>
  <c r="R188" i="78"/>
  <c r="R170" i="78"/>
  <c r="R152" i="78"/>
  <c r="D24" i="88"/>
  <c r="R229" i="78"/>
  <c r="R185" i="78"/>
  <c r="D30" i="88"/>
  <c r="D28" i="88"/>
  <c r="R298" i="78"/>
  <c r="R280" i="78"/>
  <c r="R226" i="78"/>
  <c r="R146" i="78"/>
  <c r="D22" i="88"/>
  <c r="D35" i="88"/>
  <c r="I34" i="80"/>
  <c r="O20" i="79"/>
  <c r="R301" i="78"/>
  <c r="R283" i="78"/>
  <c r="R265" i="78"/>
  <c r="R247" i="78"/>
  <c r="R211" i="78"/>
  <c r="I28" i="80"/>
  <c r="R262" i="78"/>
  <c r="R200" i="78"/>
  <c r="D34" i="88"/>
  <c r="I50" i="80"/>
  <c r="I25" i="80"/>
  <c r="O14" i="79"/>
  <c r="R295" i="78"/>
  <c r="R277" i="78"/>
  <c r="R259" i="78"/>
  <c r="R241" i="78"/>
  <c r="R223" i="78"/>
  <c r="R197" i="78"/>
  <c r="R179" i="78"/>
  <c r="R161" i="78"/>
  <c r="R143" i="78"/>
  <c r="D42" i="88"/>
  <c r="R207" i="78"/>
  <c r="D36" i="88"/>
  <c r="Q13" i="78" l="1"/>
  <c r="R13" i="78"/>
  <c r="R12" i="78"/>
  <c r="Q12" i="7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30331]}"/>
    <s v="{[Medida].[Medida].&amp;[2]}"/>
    <s v="{[Keren].[Keren].[All]}"/>
    <s v="{[Cheshbon KM].[Hie Peilut].[Chevra].&amp;[372]&amp;[Kod_Peilut_L7_3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<sst xmlns="http://schemas.openxmlformats.org/spreadsheetml/2006/main" count="12400" uniqueCount="3794">
  <si>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</si>
  <si>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</si>
  <si>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</si>
  <si>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</si>
  <si>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</si>
  <si>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</si>
  <si>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</si>
  <si>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</si>
  <si>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</si>
  <si>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</si>
  <si>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</si>
  <si>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</si>
  <si>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</si>
  <si>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</si>
  <si>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</si>
  <si>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</si>
  <si>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</si>
  <si>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</si>
  <si>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</si>
  <si>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</si>
  <si>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</si>
  <si>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</si>
  <si>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</si>
  <si>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</si>
  <si>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</si>
  <si>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</si>
  <si>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</si>
  <si>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</si>
  <si>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</si>
  <si>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</si>
  <si>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</si>
  <si>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</si>
  <si>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</si>
  <si>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</si>
  <si>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</si>
  <si>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</si>
  <si>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</si>
  <si>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</si>
  <si>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</si>
  <si>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</si>
  <si>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</si>
  <si>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</si>
  <si>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</si>
  <si>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</si>
  <si>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</si>
  <si>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</si>
  <si>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</si>
  <si>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</si>
  <si>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</si>
  <si>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</si>
  <si>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</si>
  <si>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</si>
  <si>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</si>
  <si>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</si>
  <si>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</si>
  <si>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</si>
  <si>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</si>
  <si>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</si>
  <si>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</si>
  <si>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</si>
  <si>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</si>
  <si>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</si>
  <si>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</si>
  <si>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</si>
  <si>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</si>
  <si>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</si>
  <si>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</si>
  <si>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</si>
  <si>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</si>
  <si>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</si>
  <si>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</si>
  <si>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</si>
  <si>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</si>
  <si>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</si>
  <si>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</si>
  <si>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</si>
  <si>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</si>
  <si>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</si>
  <si>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</si>
  <si>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</si>
  <si>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</si>
  <si>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</si>
  <si>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</si>
  <si>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</si>
  <si>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</si>
  <si>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</si>
  <si>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</si>
  <si>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</si>
  <si>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</si>
  <si>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</si>
  <si>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</si>
  <si>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</si>
  <si>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</si>
  <si>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</si>
  <si>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</si>
  <si>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</si>
  <si>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</si>
  <si>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</si>
  <si>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</si>
  <si>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</si>
  <si>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</si>
  <si>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</si>
  <si>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</si>
  <si>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</si>
  <si>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</si>
  <si>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</si>
  <si>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</si>
  <si>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</si>
  <si>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</si>
  <si>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</si>
  <si>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</si>
  <si>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</si>
  <si>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</si>
  <si>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</si>
  <si>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</si>
  <si>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</si>
  <si>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</si>
  <si>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</si>
  <si>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</si>
  <si>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</si>
  <si>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</si>
  <si>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</si>
  <si>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</si>
  <si>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</si>
  <si>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</si>
  <si>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</si>
  <si>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</si>
  <si>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</si>
  <si>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</si>
  <si>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</si>
  <si>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</si>
  <si>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</si>
  <si>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</si>
  <si>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</si>
  <si>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</si>
  <si>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</si>
  <si>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</si>
  <si>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</si>
  <si>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</si>
  <si>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</si>
  <si>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</si>
  <si>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</si>
  <si>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</si>
  <si>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</si>
  <si>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</si>
  <si>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</si>
  <si>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</si>
  <si>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</si>
  <si>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</si>
  <si>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</si>
  <si>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</si>
  <si>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</si>
  <si>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</si>
  <si>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</si>
  <si>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</si>
  <si>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</si>
  <si>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</si>
  <si>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</si>
  <si>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</si>
  <si>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</si>
  <si>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</si>
  <si>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</si>
  <si>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</si>
  <si>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</si>
  <si>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</si>
  <si>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</si>
  <si>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</si>
  <si>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</si>
  <si>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</si>
  <si>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</si>
  <si>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</si>
  <si>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</si>
  <si>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</si>
  <si>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</si>
  <si>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</si>
  <si>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</si>
  <si>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</si>
  <si>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</si>
  <si>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</si>
  <si>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</si>
  <si>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</si>
  <si>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</si>
  <si>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</si>
  <si>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</si>
  <si>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</si>
  <si>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</si>
  <si>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</si>
  <si>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</si>
  <si>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</si>
  <si>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</si>
  <si>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</si>
  <si>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</si>
  <si>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</si>
  <si>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</si>
  <si>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</si>
  <si>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</si>
  <si>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</si>
  <si>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</si>
  <si>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</si>
  <si>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</si>
  <si>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</si>
  <si>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</si>
  <si>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</si>
  <si>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</si>
  <si>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</si>
  <si>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</si>
  <si>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</si>
  <si>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</si>
  <si>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</si>
  <si>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</si>
  <si>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</si>
  <si>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</si>
  <si>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</si>
  <si>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</si>
  <si>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</si>
  <si>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</si>
  <si>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</si>
  <si>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</si>
  <si>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</si>
  <si>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</si>
  <si>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</si>
  <si>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</si>
  <si>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</si>
  <si>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</si>
  <si>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</si>
  <si>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</si>
  <si>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</si>
  <si>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</si>
  <si>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</si>
  <si>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</si>
  <si>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</si>
  <si>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</si>
  <si>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</si>
  <si>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</si>
  <si>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</si>
  <si>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כללי</t>
  </si>
  <si>
    <t>מ.ק.מ 1123</t>
  </si>
  <si>
    <t>8231128</t>
  </si>
  <si>
    <t>RF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</si>
  <si>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</si>
  <si>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</si>
  <si>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</si>
  <si>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</si>
  <si>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</si>
  <si>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</si>
  <si>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</si>
  <si>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</si>
  <si>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</si>
  <si>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</si>
  <si>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</si>
  <si>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</si>
  <si>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</si>
  <si>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</si>
  <si>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</si>
  <si>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</si>
  <si>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</si>
  <si>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</si>
  <si>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</si>
  <si>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</si>
  <si>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</si>
  <si>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</si>
  <si>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</si>
  <si>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</si>
  <si>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</si>
  <si>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</si>
  <si>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</si>
  <si>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</si>
  <si>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</si>
  <si>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</si>
  <si>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</si>
  <si>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</si>
  <si>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</si>
  <si>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</si>
  <si>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</si>
  <si>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</si>
  <si>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</si>
  <si>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</si>
  <si>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</si>
  <si>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</si>
  <si>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</si>
  <si>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</si>
  <si>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</si>
  <si>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</si>
  <si>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</si>
  <si>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</si>
  <si>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</si>
  <si>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</si>
  <si>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</si>
  <si>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</si>
  <si>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</si>
  <si>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</si>
  <si>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</si>
  <si>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</si>
  <si>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</si>
  <si>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</si>
  <si>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</si>
  <si>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</si>
  <si>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</si>
  <si>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</si>
  <si>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</si>
  <si>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</si>
  <si>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</si>
  <si>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</si>
  <si>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</si>
  <si>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</si>
  <si>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</si>
  <si>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</si>
  <si>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</si>
  <si>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</si>
  <si>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</si>
  <si>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</si>
  <si>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</si>
  <si>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</si>
  <si>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</si>
  <si>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</si>
  <si>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</si>
  <si>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</si>
  <si>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</si>
  <si>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</si>
  <si>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</si>
  <si>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</si>
  <si>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</si>
  <si>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</si>
  <si>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</si>
  <si>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</si>
  <si>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</si>
  <si>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</si>
  <si>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</si>
  <si>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</si>
  <si>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</si>
  <si>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</si>
  <si>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</si>
  <si>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</si>
  <si>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</si>
  <si>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</si>
  <si>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</si>
  <si>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</si>
  <si>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</si>
  <si>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</si>
  <si>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</si>
  <si>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</si>
  <si>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</si>
  <si>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</si>
  <si>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</si>
  <si>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</si>
  <si>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</si>
  <si>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</si>
  <si>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</si>
  <si>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</si>
  <si>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</si>
  <si>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</si>
  <si>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</si>
  <si>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</si>
  <si>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</si>
  <si>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</si>
  <si>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</si>
  <si>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</si>
  <si>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</si>
  <si>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</si>
  <si>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</si>
  <si>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</si>
  <si>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</si>
  <si>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</si>
  <si>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</si>
  <si>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</si>
  <si>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</si>
  <si>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</si>
  <si>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</si>
  <si>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</si>
  <si>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</si>
  <si>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</si>
  <si>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</si>
  <si>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</si>
  <si>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</si>
  <si>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</si>
  <si>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</si>
  <si>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</si>
  <si>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</si>
  <si>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</si>
  <si>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</si>
  <si>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</si>
  <si>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</si>
  <si>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</si>
  <si>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</si>
  <si>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</si>
  <si>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</si>
  <si>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</si>
  <si>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</si>
  <si>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</si>
  <si>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</si>
  <si>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</si>
  <si>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</si>
  <si>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</si>
  <si>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</si>
  <si>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</si>
  <si>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</si>
  <si>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</si>
  <si>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</si>
  <si>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</si>
  <si>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</si>
  <si>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</si>
  <si>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</si>
  <si>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</si>
  <si>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</si>
  <si>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</si>
  <si>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</si>
  <si>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</si>
  <si>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</si>
  <si>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</si>
  <si>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</si>
  <si>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</si>
  <si>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</si>
  <si>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</si>
  <si>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</si>
  <si>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</si>
  <si>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</si>
  <si>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</si>
  <si>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</si>
  <si>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</si>
  <si>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</si>
  <si>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</si>
  <si>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</si>
  <si>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</si>
  <si>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</si>
  <si>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</si>
  <si>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</si>
  <si>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</si>
  <si>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</si>
  <si>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</si>
  <si>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</si>
  <si>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</si>
  <si>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</si>
  <si>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</si>
  <si>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</si>
  <si>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</si>
  <si>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</si>
  <si>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</si>
  <si>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</si>
  <si>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</si>
  <si>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</si>
  <si>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</si>
  <si>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</si>
  <si>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</si>
  <si>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</si>
  <si>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</si>
  <si>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</si>
  <si>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</si>
  <si>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</si>
  <si>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</si>
  <si>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</si>
  <si>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</si>
  <si>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</si>
  <si>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</si>
  <si>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</si>
  <si>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</si>
  <si>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</si>
  <si>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</si>
  <si>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</si>
  <si>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</si>
  <si>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</si>
  <si>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</si>
  <si>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</si>
  <si>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</si>
  <si>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</si>
  <si>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</si>
  <si>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</si>
  <si>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</si>
  <si>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</si>
  <si>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</si>
  <si>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</si>
  <si>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</si>
  <si>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</si>
  <si>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</si>
  <si>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</si>
  <si>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</si>
  <si>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</si>
  <si>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</si>
  <si>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</si>
  <si>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</si>
  <si>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</si>
  <si>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</si>
  <si>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</si>
  <si>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</si>
  <si>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</si>
  <si>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</si>
  <si>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</si>
  <si>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</si>
  <si>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</si>
  <si>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</si>
  <si>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</si>
  <si>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</si>
  <si>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</si>
  <si>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</si>
  <si>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</si>
  <si>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</si>
  <si>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</si>
  <si>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</si>
  <si>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</si>
  <si>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</si>
  <si>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</si>
  <si>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</si>
  <si>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</si>
  <si>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</si>
  <si>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</si>
  <si>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</si>
  <si>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</si>
  <si>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</si>
  <si>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</si>
  <si>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</si>
  <si>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</si>
  <si>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</si>
  <si>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</si>
  <si>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</si>
  <si>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</si>
  <si>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</si>
  <si>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</si>
  <si>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</si>
  <si>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</si>
  <si>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</si>
  <si>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</si>
  <si>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</si>
  <si>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</si>
  <si>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</si>
  <si>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</si>
  <si>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</si>
  <si>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</si>
  <si>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</si>
  <si>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</si>
  <si>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</si>
  <si>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</si>
  <si>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</si>
  <si>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</si>
  <si>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</si>
  <si>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</si>
  <si>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</si>
  <si>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</si>
  <si>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</si>
  <si>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</si>
  <si>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</si>
  <si>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</si>
  <si>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</si>
  <si>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</si>
  <si>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</si>
  <si>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</si>
  <si>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</si>
  <si>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</si>
  <si>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</si>
  <si>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</si>
  <si>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</si>
  <si>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</si>
  <si>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</si>
  <si>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</si>
  <si>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</si>
  <si>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</si>
  <si>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</si>
  <si>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</si>
  <si>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</si>
  <si>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</si>
  <si>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</si>
  <si>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</si>
  <si>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</si>
  <si>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</si>
  <si>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</si>
  <si>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</si>
  <si>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</si>
  <si>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</si>
  <si>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</si>
  <si>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</si>
  <si>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</si>
  <si>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</si>
  <si>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</si>
  <si>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</si>
  <si>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</si>
  <si>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</si>
  <si>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</si>
  <si>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</si>
  <si>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</si>
  <si>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</si>
  <si>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</si>
  <si>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</si>
  <si>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</si>
  <si>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</si>
  <si>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</si>
  <si>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</si>
  <si>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</si>
  <si>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</si>
  <si>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</si>
  <si>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</si>
  <si>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</si>
  <si>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</si>
  <si>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</si>
  <si>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</si>
  <si>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</si>
  <si>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</si>
  <si>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</si>
  <si>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</si>
  <si>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</si>
  <si>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</si>
  <si>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</si>
  <si>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</si>
  <si>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</si>
  <si>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</si>
  <si>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</si>
  <si>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</si>
  <si>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</si>
  <si>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</si>
  <si>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</si>
  <si>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</si>
  <si>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</si>
  <si>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</si>
  <si>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</si>
  <si>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</si>
  <si>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</si>
  <si>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</si>
  <si>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</si>
  <si>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</si>
  <si>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</si>
  <si>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</si>
  <si>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</si>
  <si>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</si>
  <si>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</si>
  <si>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</si>
  <si>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</si>
  <si>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</si>
  <si>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</si>
  <si>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</si>
  <si>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</si>
  <si>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</si>
  <si>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</si>
  <si>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</si>
  <si>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</si>
  <si>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</si>
  <si>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</si>
  <si>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</si>
  <si>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</si>
  <si>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</si>
  <si>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</si>
  <si>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</si>
  <si>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</si>
  <si>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</si>
  <si>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</si>
  <si>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</si>
  <si>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</si>
  <si>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</si>
  <si>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</si>
  <si>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</si>
  <si>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</si>
  <si>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</si>
  <si>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</si>
  <si>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</si>
  <si>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</si>
  <si>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</si>
  <si>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</si>
  <si>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</si>
  <si>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</si>
  <si>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</si>
  <si>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</si>
  <si>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</si>
  <si>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</si>
  <si>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</si>
  <si>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</si>
  <si>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</si>
  <si>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</si>
  <si>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</si>
  <si>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</si>
  <si>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</si>
  <si>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</si>
  <si>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</si>
  <si>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</si>
  <si>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</si>
  <si>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</si>
  <si>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</si>
  <si>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</si>
  <si>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</si>
  <si>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</si>
  <si>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</si>
  <si>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</si>
  <si>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</si>
  <si>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</si>
  <si>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</si>
  <si>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</si>
  <si>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</si>
  <si>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</si>
  <si>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</si>
  <si>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</si>
  <si>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</si>
  <si>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</si>
  <si>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</si>
  <si>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</si>
  <si>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</si>
  <si>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</si>
  <si>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</si>
  <si>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</si>
  <si>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</si>
  <si>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</si>
  <si>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</si>
  <si>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</si>
  <si>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</si>
  <si>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</si>
  <si>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</si>
  <si>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</si>
  <si>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</si>
  <si>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</si>
  <si>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</si>
  <si>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</si>
  <si>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</si>
  <si>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</si>
  <si>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</si>
  <si>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</si>
  <si>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</si>
  <si>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</si>
  <si>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</si>
  <si>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</si>
  <si>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</si>
  <si>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</si>
  <si>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</si>
  <si>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</si>
  <si>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</si>
  <si>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</si>
  <si>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</si>
  <si>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</si>
  <si>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</si>
  <si>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</si>
  <si>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</si>
  <si>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</si>
  <si>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</si>
  <si>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</si>
  <si>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</si>
  <si>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</si>
  <si>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</si>
  <si>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</si>
  <si>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</si>
  <si>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</si>
  <si>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</si>
  <si>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</si>
  <si>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</si>
  <si>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</si>
  <si>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</si>
  <si>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</si>
  <si>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</si>
  <si>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</si>
  <si>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</si>
  <si>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</si>
  <si>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</si>
  <si>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</si>
  <si>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</si>
  <si>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</si>
  <si>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</si>
  <si>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</si>
  <si>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</si>
  <si>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</si>
  <si>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</si>
  <si>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</si>
  <si>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</si>
  <si>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</si>
  <si>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</si>
  <si>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</si>
  <si>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</si>
  <si>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</si>
  <si>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</si>
  <si>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</si>
  <si>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</si>
  <si>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</si>
  <si>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</si>
  <si>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</si>
  <si>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</si>
  <si>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</si>
  <si>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</si>
  <si>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</si>
  <si>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</si>
  <si>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</si>
  <si>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</si>
  <si>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</si>
  <si>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</si>
  <si>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</si>
  <si>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</si>
  <si>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</si>
  <si>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</si>
  <si>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</si>
  <si>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</si>
  <si>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</si>
  <si>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</si>
  <si>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</si>
  <si>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</si>
  <si>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</si>
  <si>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</si>
  <si>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</si>
  <si>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</si>
  <si>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</si>
  <si>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</si>
  <si>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</si>
  <si>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</si>
  <si>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</si>
  <si>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</si>
  <si>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</si>
  <si>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</si>
  <si>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</si>
  <si>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</si>
  <si>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</si>
  <si>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</si>
  <si>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</si>
  <si>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</si>
  <si>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</si>
  <si>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</si>
  <si>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</si>
  <si>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</si>
  <si>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</si>
  <si>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</si>
  <si>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</si>
  <si>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</si>
  <si>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</si>
  <si>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</si>
  <si>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</si>
  <si>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</si>
  <si>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</si>
  <si>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</si>
  <si>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</si>
  <si>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</si>
  <si>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</si>
  <si>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</si>
  <si>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</si>
  <si>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</si>
  <si>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</si>
  <si>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</si>
  <si>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</si>
  <si>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</si>
  <si>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</si>
  <si>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</si>
  <si>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</si>
  <si>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</si>
  <si>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</si>
  <si>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</si>
  <si>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</si>
  <si>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</si>
  <si>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</si>
  <si>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</si>
  <si>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</si>
  <si>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</si>
  <si>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</si>
  <si>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</si>
  <si>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</si>
  <si>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</si>
  <si>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</si>
  <si>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</si>
  <si>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</si>
  <si>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</si>
  <si>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</si>
  <si>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</si>
  <si>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</si>
  <si>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</si>
  <si>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</si>
  <si>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</si>
  <si>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</si>
  <si>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</si>
  <si>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</si>
  <si>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</si>
  <si>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</si>
  <si>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</si>
  <si>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</si>
  <si>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</si>
  <si>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</si>
  <si>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</si>
  <si>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</si>
  <si>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</si>
  <si>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</si>
  <si>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</si>
  <si>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</si>
  <si>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</si>
  <si>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</si>
  <si>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</si>
  <si>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</si>
  <si>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</si>
  <si>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</si>
  <si>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</si>
  <si>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</si>
  <si>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</si>
  <si>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</si>
  <si>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</si>
  <si>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</si>
  <si>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</si>
  <si>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</si>
  <si>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</si>
  <si>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</si>
  <si>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</si>
  <si>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</si>
  <si>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</si>
  <si>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</si>
  <si>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</si>
  <si>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</si>
  <si>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</si>
  <si>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</si>
  <si>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</si>
  <si>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</si>
  <si>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</si>
  <si>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</si>
  <si>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</si>
  <si>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</si>
  <si>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</si>
  <si>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</si>
  <si>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</si>
  <si>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</si>
  <si>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</si>
  <si>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</si>
  <si>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</si>
  <si>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</si>
  <si>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</si>
  <si>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</si>
  <si>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</si>
  <si>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</si>
  <si>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</si>
  <si>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</si>
  <si>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</si>
  <si>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</si>
  <si>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</si>
  <si>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</si>
  <si>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</si>
  <si>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</si>
  <si>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</si>
  <si>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</si>
  <si>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</si>
  <si>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</si>
  <si>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</si>
  <si>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</si>
  <si>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</si>
  <si>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</si>
  <si>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</si>
  <si>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</si>
  <si>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</si>
  <si>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</si>
  <si>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</si>
  <si>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</si>
  <si>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</si>
  <si>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</si>
  <si>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</si>
  <si>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</si>
  <si>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</si>
  <si>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</si>
  <si>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</si>
  <si>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</si>
  <si>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</si>
  <si>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</si>
  <si>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</si>
  <si>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</si>
  <si>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</si>
  <si>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</si>
  <si>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</si>
  <si>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</si>
  <si>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</si>
  <si>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</si>
  <si>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</si>
  <si>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</si>
  <si>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</si>
  <si>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</si>
  <si>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</si>
  <si>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</si>
  <si>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</si>
  <si>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</si>
  <si>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</si>
  <si>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</si>
  <si>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</si>
  <si>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</si>
  <si>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</si>
  <si>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</si>
  <si>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</si>
  <si>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</si>
  <si>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</si>
  <si>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</si>
  <si>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</si>
  <si>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</si>
  <si>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</si>
  <si>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</si>
  <si>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</si>
  <si>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</si>
  <si>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</si>
  <si>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</si>
  <si>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</si>
  <si>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</si>
  <si>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</si>
  <si>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</si>
  <si>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</si>
  <si>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</si>
  <si>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</si>
  <si>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</si>
  <si>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</si>
  <si>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</si>
  <si>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</si>
  <si>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</si>
  <si>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</si>
  <si>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</si>
  <si>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</si>
  <si>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</si>
  <si>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</si>
  <si>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</si>
  <si>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</si>
  <si>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</si>
  <si>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</si>
  <si>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</si>
  <si>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</si>
  <si>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</si>
  <si>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</si>
  <si>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</si>
  <si>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</si>
  <si>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</si>
  <si>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</si>
  <si>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</si>
  <si>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</si>
  <si>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</si>
  <si>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</si>
  <si>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</si>
  <si>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</si>
  <si>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</si>
  <si>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</si>
  <si>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</si>
  <si>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</si>
  <si>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</si>
  <si>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</si>
  <si>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</si>
  <si>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</si>
  <si>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</si>
  <si>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</si>
  <si>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</si>
  <si>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</si>
  <si>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</si>
  <si>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</si>
  <si>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</si>
  <si>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</si>
  <si>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</si>
  <si>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</si>
  <si>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</si>
  <si>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</si>
  <si>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</si>
  <si>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</si>
  <si>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</si>
  <si>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</si>
  <si>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</si>
  <si>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</si>
  <si>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</si>
  <si>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</si>
  <si>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</si>
  <si>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</si>
  <si>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</si>
  <si>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</si>
  <si>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</si>
  <si>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</si>
  <si>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</si>
  <si>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</si>
  <si>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</si>
  <si>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</si>
  <si>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</si>
  <si>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</si>
  <si>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</si>
  <si>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</si>
  <si>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</si>
  <si>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</si>
  <si>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</si>
  <si>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</si>
  <si>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</si>
  <si>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</si>
  <si>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</si>
  <si>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</si>
  <si>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</si>
  <si>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</si>
  <si>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</si>
  <si>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</si>
  <si>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</si>
  <si>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</si>
  <si>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</si>
  <si>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</si>
  <si>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</si>
  <si>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</si>
  <si>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</si>
  <si>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</si>
  <si>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</si>
  <si>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</si>
  <si>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</si>
  <si>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</si>
  <si>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</si>
  <si>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</si>
  <si>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</si>
  <si>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</si>
  <si>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</si>
  <si>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</si>
  <si>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</si>
  <si>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</si>
  <si>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</si>
  <si>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</si>
  <si>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</si>
  <si>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</si>
  <si>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</si>
  <si>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</si>
  <si>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</si>
  <si>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</si>
  <si>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</si>
  <si>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</si>
  <si>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</si>
  <si>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</si>
  <si>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</si>
  <si>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</si>
  <si>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</si>
  <si>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</si>
  <si>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</si>
  <si>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</si>
  <si>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</si>
  <si>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</si>
  <si>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</si>
  <si>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</si>
  <si>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</si>
  <si>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</si>
  <si>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</si>
  <si>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</si>
  <si>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</si>
  <si>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</si>
  <si>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</si>
  <si>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</si>
  <si>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</si>
  <si>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</si>
  <si>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</si>
  <si>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</si>
  <si>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</si>
  <si>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</si>
  <si>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</si>
  <si>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</si>
  <si>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</si>
  <si>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</si>
  <si>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</si>
  <si>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</si>
  <si>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</si>
  <si>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</si>
  <si>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</si>
  <si>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</si>
  <si>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</si>
  <si>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</si>
  <si>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</si>
  <si>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</si>
  <si>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</si>
  <si>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</si>
  <si>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</si>
  <si>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</si>
  <si>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</si>
  <si>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</si>
  <si>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</si>
  <si>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</si>
  <si>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</si>
  <si>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</si>
  <si>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</si>
  <si>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</si>
  <si>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</si>
  <si>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</si>
  <si>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</si>
  <si>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</si>
  <si>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</si>
  <si>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</si>
  <si>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</si>
  <si>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</si>
  <si>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</si>
  <si>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</si>
  <si>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</si>
  <si>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</si>
  <si>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</si>
  <si>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</si>
  <si>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</si>
  <si>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</si>
  <si>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</si>
  <si>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</si>
  <si>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</si>
  <si>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</si>
  <si>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</si>
  <si>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</si>
  <si>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</si>
  <si>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</si>
  <si>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</si>
  <si>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</si>
  <si>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</si>
  <si>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</si>
  <si>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</si>
  <si>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</si>
  <si>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</si>
  <si>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</si>
  <si>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</si>
  <si>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</si>
  <si>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</si>
  <si>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</si>
  <si>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</si>
  <si>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</si>
  <si>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</si>
  <si>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</si>
  <si>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</si>
  <si>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</si>
  <si>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</si>
  <si>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</si>
  <si>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</si>
  <si>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</si>
  <si>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</si>
  <si>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</si>
  <si>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</si>
  <si>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</si>
  <si>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</si>
  <si>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</si>
  <si>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</si>
  <si>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</si>
  <si>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</si>
  <si>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</si>
  <si>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</si>
  <si>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</si>
  <si>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</si>
  <si>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</si>
  <si>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</si>
  <si>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</si>
  <si>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</si>
  <si>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</si>
  <si>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</si>
  <si>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</si>
  <si>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</si>
  <si>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</si>
  <si>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</si>
  <si>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</si>
  <si>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</si>
  <si>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</si>
  <si>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</si>
  <si>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</si>
  <si>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</si>
  <si>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</si>
  <si>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</si>
  <si>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</si>
  <si>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</si>
  <si>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</si>
  <si>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</si>
  <si>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</si>
  <si>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</si>
  <si>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</si>
  <si>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</si>
  <si>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</si>
  <si>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</si>
  <si>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</si>
  <si>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</si>
  <si>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</si>
  <si>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</si>
  <si>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</si>
  <si>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</si>
  <si>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</si>
  <si>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</si>
  <si>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</si>
  <si>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</si>
  <si>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</si>
  <si>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</si>
  <si>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</si>
  <si>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</si>
  <si>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</si>
  <si>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</si>
  <si>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</si>
  <si>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</si>
  <si>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</si>
  <si>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</si>
  <si>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</si>
  <si>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</si>
  <si>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</si>
  <si>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</si>
  <si>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</si>
  <si>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</si>
  <si>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</si>
  <si>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</si>
  <si>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</si>
  <si>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</si>
  <si>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</si>
  <si>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</si>
  <si>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</si>
  <si>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</si>
  <si>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</si>
  <si>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</si>
  <si>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</si>
  <si>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</si>
  <si>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</si>
  <si>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</si>
  <si>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</si>
  <si>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</si>
  <si>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</si>
  <si>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</si>
  <si>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</si>
  <si>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</si>
  <si>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</si>
  <si>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</si>
  <si>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</si>
  <si>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</si>
  <si>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</si>
  <si>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</si>
  <si>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</si>
  <si>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</si>
  <si>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</si>
  <si>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</si>
  <si>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</si>
  <si>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</si>
  <si>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</si>
  <si>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</si>
  <si>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</si>
  <si>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</si>
  <si>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</si>
  <si>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</si>
  <si>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</si>
  <si>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</si>
  <si>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</si>
  <si>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</si>
  <si>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</si>
  <si>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</si>
  <si>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</si>
  <si>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</si>
  <si>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</si>
  <si>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</si>
  <si>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</si>
  <si>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</si>
  <si>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</si>
  <si>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</si>
  <si>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</si>
  <si>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</si>
  <si>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</si>
  <si>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</si>
  <si>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</si>
  <si>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</si>
  <si>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</si>
  <si>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</si>
  <si>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</si>
  <si>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</si>
  <si>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</si>
  <si>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</si>
  <si>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</si>
  <si>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</si>
  <si>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</si>
  <si>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</si>
  <si>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</si>
  <si>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</si>
  <si>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</si>
  <si>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</si>
  <si>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</si>
  <si>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</si>
  <si>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</si>
  <si>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</si>
  <si>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</si>
  <si>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</si>
  <si>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</si>
  <si>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</si>
  <si>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</si>
  <si>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</si>
  <si>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</si>
  <si>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</si>
  <si>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</si>
  <si>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</si>
  <si>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</si>
  <si>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</si>
  <si>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</si>
  <si>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</si>
  <si>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</si>
  <si>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</si>
  <si>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</si>
  <si>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</si>
  <si>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</si>
  <si>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</si>
  <si>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</si>
  <si>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</si>
  <si>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</si>
  <si>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</si>
  <si>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</si>
  <si>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</si>
  <si>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</si>
  <si>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</si>
  <si>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</si>
  <si>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</si>
  <si>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</si>
  <si>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</si>
  <si>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</si>
  <si>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</si>
  <si>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</si>
  <si>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</si>
  <si>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</si>
  <si>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</si>
  <si>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</si>
  <si>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</si>
  <si>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</si>
  <si>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</si>
  <si>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</si>
  <si>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</si>
  <si>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</si>
  <si>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</si>
  <si>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</si>
  <si>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</si>
  <si>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</si>
  <si>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</si>
  <si>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</si>
  <si>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</si>
  <si>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</si>
  <si>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</si>
  <si>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</si>
  <si>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</si>
  <si>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</si>
  <si>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</si>
  <si>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</si>
  <si>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</si>
  <si>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</si>
  <si>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</si>
  <si>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</si>
  <si>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</si>
  <si>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</si>
  <si>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</si>
  <si>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</si>
  <si>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</si>
  <si>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</si>
  <si>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</si>
  <si>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</si>
  <si>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</si>
  <si>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</si>
  <si>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</si>
  <si>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</si>
  <si>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</si>
  <si>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</si>
  <si>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</si>
  <si>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</si>
  <si>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</si>
  <si>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</si>
  <si>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</si>
  <si>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</si>
  <si>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</si>
  <si>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</si>
  <si>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</si>
  <si>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</si>
  <si>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</si>
  <si>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</si>
  <si>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</si>
  <si>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</si>
  <si>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</si>
  <si>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</si>
  <si>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</si>
  <si>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</si>
  <si>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</si>
  <si>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</si>
  <si>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</si>
  <si>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</si>
  <si>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</si>
  <si>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</si>
  <si>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</si>
  <si>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</si>
  <si>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</si>
  <si>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</si>
  <si>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</si>
  <si>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</si>
  <si>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</si>
  <si>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</si>
  <si>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</si>
  <si>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</si>
  <si>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</si>
  <si>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</si>
  <si>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</si>
  <si>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</si>
  <si>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</si>
  <si>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</si>
  <si>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</si>
  <si>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</si>
  <si>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</si>
  <si>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</si>
  <si>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</si>
  <si>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</si>
  <si>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</si>
  <si>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</si>
  <si>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</si>
  <si>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</si>
  <si>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</si>
  <si>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</si>
  <si>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</si>
  <si>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</si>
  <si>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Valens Semiconductor Ltd</t>
  </si>
  <si>
    <t>IL0011796880</t>
  </si>
  <si>
    <t>513887042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</si>
  <si>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</si>
  <si>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</si>
  <si>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</si>
  <si>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</si>
  <si>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</si>
  <si>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</si>
  <si>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</si>
  <si>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</si>
  <si>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</si>
  <si>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</si>
  <si>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</si>
  <si>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</si>
  <si>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</si>
  <si>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</si>
  <si>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</si>
  <si>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</si>
  <si>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</si>
  <si>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</si>
  <si>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</si>
  <si>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</si>
  <si>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</si>
  <si>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</si>
  <si>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</si>
  <si>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</si>
  <si>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</si>
  <si>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</si>
  <si>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</si>
  <si>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</si>
  <si>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</si>
  <si>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</si>
  <si>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</si>
  <si>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</si>
  <si>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</si>
  <si>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</si>
  <si>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</si>
  <si>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</si>
  <si>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</si>
  <si>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</si>
  <si>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</si>
  <si>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</si>
  <si>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</si>
  <si>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</si>
  <si>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</si>
  <si>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</si>
  <si>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</si>
  <si>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</si>
  <si>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</si>
  <si>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</si>
  <si>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</si>
  <si>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</si>
  <si>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</si>
  <si>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</si>
  <si>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</si>
  <si>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</si>
  <si>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</si>
  <si>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</si>
  <si>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</si>
  <si>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</si>
  <si>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</si>
  <si>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</si>
  <si>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</si>
  <si>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</si>
  <si>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</si>
  <si>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</si>
  <si>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</si>
  <si>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</si>
  <si>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</si>
  <si>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</si>
  <si>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</si>
  <si>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</si>
  <si>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</si>
  <si>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</si>
  <si>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</si>
  <si>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</si>
  <si>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</si>
  <si>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</si>
  <si>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</si>
  <si>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</si>
  <si>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</si>
  <si>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</si>
  <si>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</si>
  <si>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</si>
  <si>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</si>
  <si>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</si>
  <si>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</si>
  <si>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</si>
  <si>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</si>
  <si>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</si>
  <si>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</si>
  <si>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</si>
  <si>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</si>
  <si>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</si>
  <si>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</si>
  <si>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</si>
  <si>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</si>
  <si>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</si>
  <si>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</si>
  <si>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</si>
  <si>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</si>
  <si>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</si>
  <si>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</si>
  <si>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</si>
  <si>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</si>
  <si>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</si>
  <si>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</si>
  <si>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</si>
  <si>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</si>
  <si>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</si>
  <si>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</si>
  <si>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</si>
  <si>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</si>
  <si>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</si>
  <si>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</si>
  <si>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</si>
  <si>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</si>
  <si>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</si>
  <si>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</si>
  <si>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</si>
  <si>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</si>
  <si>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</si>
  <si>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</si>
  <si>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</si>
  <si>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</si>
  <si>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</si>
  <si>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</si>
  <si>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</si>
  <si>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</si>
  <si>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</si>
  <si>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</si>
  <si>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</si>
  <si>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</si>
  <si>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</si>
  <si>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</si>
  <si>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</si>
  <si>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</si>
  <si>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</si>
  <si>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</si>
  <si>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</si>
  <si>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</si>
  <si>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</si>
  <si>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</si>
  <si>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</si>
  <si>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</si>
  <si>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</si>
  <si>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</si>
  <si>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</si>
  <si>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</si>
  <si>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</si>
  <si>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</si>
  <si>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</si>
  <si>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</si>
  <si>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</si>
  <si>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</si>
  <si>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</si>
  <si>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</si>
  <si>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</si>
  <si>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</si>
  <si>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</si>
  <si>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</si>
  <si>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</si>
  <si>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</si>
  <si>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</si>
  <si>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</si>
  <si>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</si>
  <si>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</si>
  <si>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</si>
  <si>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</si>
  <si>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</si>
  <si>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</si>
  <si>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</si>
  <si>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</si>
  <si>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</si>
  <si>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</si>
  <si>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</si>
  <si>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</si>
  <si>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</si>
  <si>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</si>
  <si>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</si>
  <si>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</si>
  <si>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</si>
  <si>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</si>
  <si>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</si>
  <si>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</si>
  <si>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</si>
  <si>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</si>
  <si>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</si>
  <si>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</si>
  <si>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</si>
  <si>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</si>
  <si>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</si>
  <si>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</si>
  <si>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</si>
  <si>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</si>
  <si>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</si>
  <si>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</si>
  <si>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</si>
  <si>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</si>
  <si>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</si>
  <si>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</si>
  <si>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</si>
  <si>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</si>
  <si>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</si>
  <si>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</si>
  <si>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</si>
  <si>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</si>
  <si>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</si>
  <si>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</si>
  <si>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</si>
  <si>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</si>
  <si>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</si>
  <si>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</si>
  <si>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</si>
  <si>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</si>
  <si>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</si>
  <si>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</si>
  <si>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</si>
  <si>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</si>
  <si>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</si>
  <si>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</si>
  <si>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</si>
  <si>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</si>
  <si>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</si>
  <si>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</si>
  <si>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</si>
  <si>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</si>
  <si>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</si>
  <si>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</si>
  <si>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</si>
  <si>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</si>
  <si>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</si>
  <si>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</si>
  <si>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</si>
  <si>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</si>
  <si>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</si>
  <si>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</si>
  <si>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</si>
  <si>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</si>
  <si>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</si>
  <si>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</si>
  <si>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</si>
  <si>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</si>
  <si>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</si>
  <si>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</si>
  <si>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</si>
  <si>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</si>
  <si>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</si>
  <si>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</si>
  <si>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</si>
  <si>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</si>
  <si>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</si>
  <si>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</si>
  <si>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</si>
  <si>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</si>
  <si>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</si>
  <si>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</si>
  <si>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</si>
  <si>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</si>
  <si>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</si>
  <si>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</si>
  <si>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</si>
  <si>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</si>
  <si>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</si>
  <si>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</si>
  <si>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</si>
  <si>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</si>
  <si>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</si>
  <si>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</si>
  <si>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</si>
  <si>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</si>
  <si>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</si>
  <si>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</si>
  <si>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</si>
  <si>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</si>
  <si>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</si>
  <si>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</si>
  <si>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</si>
  <si>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</si>
  <si>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</si>
  <si>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</si>
  <si>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</si>
  <si>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</si>
  <si>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</si>
  <si>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</si>
  <si>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</si>
  <si>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</si>
  <si>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</si>
  <si>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</si>
  <si>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</si>
  <si>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</si>
  <si>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</si>
  <si>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</si>
  <si>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</si>
  <si>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</si>
  <si>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</si>
  <si>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</si>
  <si>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</si>
  <si>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</si>
  <si>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</si>
  <si>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</si>
  <si>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</si>
  <si>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</si>
  <si>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</si>
  <si>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</si>
  <si>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</si>
  <si>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</si>
  <si>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</si>
  <si>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</si>
  <si>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</si>
  <si>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</si>
  <si>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</si>
  <si>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</si>
  <si>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</si>
  <si>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</si>
  <si>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</si>
  <si>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</si>
  <si>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</si>
  <si>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</si>
  <si>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</si>
  <si>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</si>
  <si>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</si>
  <si>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</si>
  <si>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</si>
  <si>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</si>
  <si>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</si>
  <si>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</si>
  <si>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</si>
  <si>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</si>
  <si>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</si>
  <si>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</si>
  <si>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</si>
  <si>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</si>
  <si>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</si>
  <si>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</si>
  <si>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</si>
  <si>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</si>
  <si>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</si>
  <si>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</si>
  <si>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</si>
  <si>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</si>
  <si>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</si>
  <si>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</si>
  <si>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</si>
  <si>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</si>
  <si>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</si>
  <si>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</si>
  <si>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</si>
  <si>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</si>
  <si>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</si>
  <si>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</si>
  <si>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</si>
  <si>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</si>
  <si>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</si>
  <si>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</si>
  <si>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</si>
  <si>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</si>
  <si>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</si>
  <si>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</si>
  <si>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</si>
  <si>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</si>
  <si>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</si>
  <si>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</si>
  <si>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</si>
  <si>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</si>
  <si>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</si>
  <si>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</si>
  <si>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</si>
  <si>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</si>
  <si>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</si>
  <si>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</si>
  <si>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</si>
  <si>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</si>
  <si>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</si>
  <si>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</si>
  <si>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</si>
  <si>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</si>
  <si>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</si>
  <si>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</si>
  <si>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</si>
  <si>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</si>
  <si>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</si>
  <si>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</si>
  <si>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</si>
  <si>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</si>
  <si>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</si>
  <si>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</si>
  <si>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</si>
  <si>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</si>
  <si>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</si>
  <si>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</si>
  <si>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</si>
  <si>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</si>
  <si>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</si>
  <si>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</si>
  <si>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</si>
  <si>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</si>
  <si>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</si>
  <si>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</si>
  <si>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</si>
  <si>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</si>
  <si>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</si>
  <si>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</si>
  <si>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</si>
  <si>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</si>
  <si>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</si>
  <si>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</si>
  <si>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</si>
  <si>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</si>
  <si>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</si>
  <si>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</si>
  <si>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</si>
  <si>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</si>
  <si>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</si>
  <si>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</si>
  <si>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</si>
  <si>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</si>
  <si>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</si>
  <si>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</si>
  <si>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</si>
  <si>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</si>
  <si>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</si>
  <si>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</si>
  <si>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</si>
  <si>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</si>
  <si>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</si>
  <si>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</si>
  <si>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</si>
  <si>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</si>
  <si>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</si>
  <si>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</si>
  <si>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</si>
  <si>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</si>
  <si>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</si>
  <si>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</si>
  <si>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</si>
  <si>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</si>
  <si>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</si>
  <si>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</si>
  <si>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</si>
  <si>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</si>
  <si>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</si>
  <si>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</si>
  <si>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</si>
  <si>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</si>
  <si>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</si>
  <si>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</si>
  <si>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</si>
  <si>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</si>
  <si>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</si>
  <si>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</si>
  <si>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</si>
  <si>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</si>
  <si>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</si>
  <si>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</si>
  <si>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</si>
  <si>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</si>
  <si>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</si>
  <si>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</si>
  <si>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</si>
  <si>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</si>
  <si>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</si>
  <si>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</si>
  <si>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</si>
  <si>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</si>
  <si>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</si>
  <si>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</si>
  <si>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</si>
  <si>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</si>
  <si>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</si>
  <si>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</si>
  <si>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</si>
  <si>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</si>
  <si>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</si>
  <si>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</si>
  <si>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</si>
  <si>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</si>
  <si>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</si>
  <si>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</si>
  <si>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</si>
  <si>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</si>
  <si>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</si>
  <si>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</si>
  <si>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</si>
  <si>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</si>
  <si>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</si>
  <si>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</si>
  <si>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</si>
  <si>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</si>
  <si>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</si>
  <si>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</si>
  <si>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</si>
  <si>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</si>
  <si>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</si>
  <si>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</si>
  <si>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</si>
  <si>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</si>
  <si>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</si>
  <si>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</si>
  <si>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</si>
  <si>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</si>
  <si>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</si>
  <si>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</si>
  <si>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</si>
  <si>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</si>
  <si>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</si>
  <si>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</si>
  <si>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</si>
  <si>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</si>
  <si>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</si>
  <si>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</si>
  <si>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</si>
  <si>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</si>
  <si>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</si>
  <si>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</si>
  <si>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</si>
  <si>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</si>
  <si>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</si>
  <si>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</si>
  <si>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</si>
  <si>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</si>
  <si>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</si>
  <si>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</si>
  <si>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</si>
  <si>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</si>
  <si>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</si>
  <si>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</si>
  <si>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</si>
  <si>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</si>
  <si>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</si>
  <si>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</si>
  <si>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</si>
  <si>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</si>
  <si>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</si>
  <si>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</si>
  <si>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</si>
  <si>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</si>
  <si>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</si>
  <si>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</si>
  <si>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</si>
  <si>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</si>
  <si>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</si>
  <si>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</si>
  <si>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</si>
  <si>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</si>
  <si>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</si>
  <si>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</si>
  <si>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</si>
  <si>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</si>
  <si>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</si>
  <si>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</si>
  <si>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</si>
  <si>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</si>
  <si>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</si>
  <si>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</si>
  <si>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</si>
  <si>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</si>
  <si>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</si>
  <si>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</si>
  <si>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</si>
  <si>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</si>
  <si>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</si>
  <si>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</si>
  <si>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</si>
  <si>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</si>
  <si>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</si>
  <si>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</si>
  <si>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</si>
  <si>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</si>
  <si>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</si>
  <si>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</si>
  <si>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</si>
  <si>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</si>
  <si>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</si>
  <si>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</si>
  <si>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</si>
  <si>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</si>
  <si>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</si>
  <si>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</si>
  <si>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</si>
  <si>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</si>
  <si>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</si>
  <si>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</si>
  <si>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</si>
  <si>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</si>
  <si>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</si>
  <si>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</si>
  <si>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</si>
  <si>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</si>
  <si>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</si>
  <si>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</si>
  <si>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</si>
  <si>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</si>
  <si>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</si>
  <si>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</si>
  <si>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</si>
  <si>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</si>
  <si>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</si>
  <si>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</si>
  <si>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</si>
  <si>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</si>
  <si>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</si>
  <si>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</si>
  <si>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</si>
  <si>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</si>
  <si>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</si>
  <si>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</si>
  <si>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</si>
  <si>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</si>
  <si>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</si>
  <si>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</si>
  <si>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</si>
  <si>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</si>
  <si>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</si>
  <si>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 MAKEFET*</t>
  </si>
  <si>
    <t>180 Livingston equity*</t>
  </si>
  <si>
    <t>45499</t>
  </si>
  <si>
    <t>240 West 35th Street  mkf*</t>
  </si>
  <si>
    <t>494382</t>
  </si>
  <si>
    <t>425 Lexington*</t>
  </si>
  <si>
    <t>820 Washington*</t>
  </si>
  <si>
    <t>330506</t>
  </si>
  <si>
    <t>901 Fifth Seattle*</t>
  </si>
  <si>
    <t>BERO CENTER*</t>
  </si>
  <si>
    <t>330500</t>
  </si>
  <si>
    <t>Data Center Atlanta*</t>
  </si>
  <si>
    <t>330509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</si>
  <si>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</si>
  <si>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</si>
  <si>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</si>
  <si>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</si>
  <si>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</si>
  <si>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</si>
  <si>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</si>
  <si>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</si>
  <si>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</si>
  <si>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</si>
  <si>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</si>
  <si>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</si>
  <si>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</si>
  <si>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WORE 2021 1 Holdings*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</si>
  <si>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</si>
  <si>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</si>
  <si>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</si>
  <si>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</si>
  <si>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</si>
  <si>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</si>
  <si>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</si>
  <si>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</si>
  <si>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</si>
  <si>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</si>
  <si>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</si>
  <si>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 makefet*</t>
  </si>
  <si>
    <t>508308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</si>
  <si>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</si>
  <si>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</si>
  <si>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</si>
  <si>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</si>
  <si>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</si>
  <si>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</si>
  <si>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</si>
  <si>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</si>
  <si>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</si>
  <si>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USBT INVESTOR HOLDCO 2 LP*</t>
  </si>
  <si>
    <t>Walgreens*</t>
  </si>
  <si>
    <t>330511</t>
  </si>
  <si>
    <t>White Oak*</t>
  </si>
  <si>
    <t>white oak 2*</t>
  </si>
  <si>
    <t>white oak 3 mkf*</t>
  </si>
  <si>
    <t>494381</t>
  </si>
  <si>
    <t>הילטון מלונות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</si>
  <si>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</si>
  <si>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</si>
  <si>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</si>
  <si>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</si>
  <si>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</si>
  <si>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</si>
  <si>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</si>
  <si>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Evergreen V</t>
  </si>
  <si>
    <t>Evolution Venture Capital Fun I</t>
  </si>
  <si>
    <t>F2 Capital Partners 3 LP</t>
  </si>
  <si>
    <t>F2 Capital Partners II, L.P.</t>
  </si>
  <si>
    <t>F2 Select I LP</t>
  </si>
  <si>
    <t>Israel Cleantech Ventures Cayman I A</t>
  </si>
  <si>
    <t>Israel Cleantech Ventures II Israel LP</t>
  </si>
  <si>
    <t>Magma Venture Capital II Israel Fund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</si>
  <si>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</si>
  <si>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</si>
  <si>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</si>
  <si>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</si>
  <si>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</si>
  <si>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</si>
  <si>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</si>
  <si>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Vertex III Israel Fund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</si>
  <si>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</si>
  <si>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</si>
  <si>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</si>
  <si>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</si>
  <si>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</si>
  <si>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</si>
  <si>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</si>
  <si>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</si>
  <si>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</si>
  <si>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II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</si>
  <si>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</si>
  <si>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</si>
  <si>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</si>
  <si>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</si>
  <si>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</si>
  <si>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</si>
  <si>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</si>
  <si>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</si>
  <si>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</si>
  <si>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</si>
  <si>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</si>
  <si>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</si>
  <si>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</si>
  <si>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</si>
  <si>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</si>
  <si>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</si>
  <si>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</si>
  <si>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</si>
  <si>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</si>
  <si>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</si>
  <si>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</si>
  <si>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</si>
  <si>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</si>
  <si>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Shamrock Israel Growth Fund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</si>
  <si>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</si>
  <si>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</si>
  <si>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</si>
  <si>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</si>
  <si>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</si>
  <si>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</si>
  <si>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</si>
  <si>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</si>
  <si>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</si>
  <si>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</si>
  <si>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</si>
  <si>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</si>
  <si>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</si>
  <si>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</si>
  <si>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</si>
  <si>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</si>
  <si>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</si>
  <si>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</si>
  <si>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</si>
  <si>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</si>
  <si>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</si>
  <si>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</si>
  <si>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</si>
  <si>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</si>
  <si>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Omega fund lll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</si>
  <si>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</si>
  <si>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</si>
  <si>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</si>
  <si>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</si>
  <si>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</si>
  <si>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</si>
  <si>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</si>
  <si>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</si>
  <si>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</si>
  <si>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</si>
  <si>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</si>
  <si>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</si>
  <si>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</si>
  <si>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</si>
  <si>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</si>
  <si>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CRECH3/9/15</t>
  </si>
  <si>
    <t>XD0297816635</t>
  </si>
  <si>
    <t>ION TECH FEEDER FUND</t>
  </si>
  <si>
    <t>KYG4939W1188</t>
  </si>
  <si>
    <t>Blackstone R E Partners VIII F LP</t>
  </si>
  <si>
    <t>Blackstone Real Estate Partners IX.F L.P</t>
  </si>
  <si>
    <t>Brookfield SREP III F3</t>
  </si>
  <si>
    <t>Brookfield Strategic R E Partners II</t>
  </si>
  <si>
    <t>Co Invest Antlia BSREP III</t>
  </si>
  <si>
    <t>E d R Europportunities S.C.A. SICAR</t>
  </si>
  <si>
    <t>Electra America Multifamily III</t>
  </si>
  <si>
    <t>ELECTRA AMERICA PRINCIPAL HOSPITALITY</t>
  </si>
  <si>
    <t>Europan Office Incom Venture S.C.A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</si>
  <si>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</si>
  <si>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</si>
  <si>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</si>
  <si>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</si>
  <si>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</si>
  <si>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</si>
  <si>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</si>
  <si>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</si>
  <si>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</si>
  <si>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</si>
  <si>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</si>
  <si>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</si>
  <si>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</si>
  <si>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</si>
  <si>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</si>
  <si>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</si>
  <si>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</si>
  <si>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</si>
  <si>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</si>
  <si>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Energy Partners Fund II LP</t>
  </si>
  <si>
    <t>ArcLight Fund VII AIV L.P</t>
  </si>
  <si>
    <t>Arcmont SLF II</t>
  </si>
  <si>
    <t>Ares Private Capital Solutions II*</t>
  </si>
  <si>
    <t>Ares Special Situations Fund IV F3*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</si>
  <si>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</si>
  <si>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</si>
  <si>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</si>
  <si>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</si>
  <si>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</si>
  <si>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</si>
  <si>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</si>
  <si>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</si>
  <si>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</si>
  <si>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</si>
  <si>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</si>
  <si>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</si>
  <si>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</si>
  <si>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</si>
  <si>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</si>
  <si>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</si>
  <si>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</si>
  <si>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</si>
  <si>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</si>
  <si>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</si>
  <si>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</si>
  <si>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</si>
  <si>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</si>
  <si>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</si>
  <si>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</si>
  <si>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</si>
  <si>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</si>
  <si>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</si>
  <si>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</si>
  <si>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</si>
  <si>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</si>
  <si>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</si>
  <si>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</si>
  <si>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</si>
  <si>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</si>
  <si>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</si>
  <si>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</si>
  <si>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</si>
  <si>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</si>
  <si>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</si>
  <si>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</si>
  <si>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</si>
  <si>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</si>
  <si>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</si>
  <si>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</si>
  <si>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</si>
  <si>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</si>
  <si>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</si>
  <si>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</si>
  <si>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</si>
  <si>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</si>
  <si>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</si>
  <si>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Esprit Capital I Fund</t>
  </si>
  <si>
    <t>Euromoney*</t>
  </si>
  <si>
    <t>European Camping Group ECG*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</si>
  <si>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</si>
  <si>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</si>
  <si>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</si>
  <si>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</si>
  <si>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</si>
  <si>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</si>
  <si>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</si>
  <si>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</si>
  <si>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</si>
  <si>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</si>
  <si>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</si>
  <si>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</si>
  <si>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</si>
  <si>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</si>
  <si>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</si>
  <si>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</si>
  <si>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International V</t>
  </si>
  <si>
    <t>HarbourVest Partners Co-Investment Fund IV L.P.</t>
  </si>
  <si>
    <t>Havea*</t>
  </si>
  <si>
    <t>HBOS Mezzanine Portfolio</t>
  </si>
  <si>
    <t>Hunter Acquisition Limited</t>
  </si>
  <si>
    <t>ICG Real Estate Debt VI</t>
  </si>
  <si>
    <t>ICGLV</t>
  </si>
  <si>
    <t>IFM GLOBAL INFRASTRUCTURE C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</si>
  <si>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</si>
  <si>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</si>
  <si>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</si>
  <si>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</si>
  <si>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</si>
  <si>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</si>
  <si>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</si>
  <si>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</si>
  <si>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</si>
  <si>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</si>
  <si>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</si>
  <si>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</si>
  <si>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</si>
  <si>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</si>
  <si>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</si>
  <si>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</si>
  <si>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</si>
  <si>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</si>
  <si>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</si>
  <si>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</si>
  <si>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</si>
  <si>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</si>
  <si>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</si>
  <si>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</si>
  <si>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</si>
  <si>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</si>
  <si>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</si>
  <si>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</si>
  <si>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LS POWER FUND IV F2</t>
  </si>
  <si>
    <t>Lytx, Inc.</t>
  </si>
  <si>
    <t>Magna Legal Services</t>
  </si>
  <si>
    <t>MCP V</t>
  </si>
  <si>
    <t>MediFox</t>
  </si>
  <si>
    <t>Meridiam Infrastructure Europe III SLP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</si>
  <si>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</si>
  <si>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</si>
  <si>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</si>
  <si>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</si>
  <si>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</si>
  <si>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</si>
  <si>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</si>
  <si>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</si>
  <si>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</si>
  <si>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</si>
  <si>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</si>
  <si>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</si>
  <si>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</si>
  <si>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</si>
  <si>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</si>
  <si>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</si>
  <si>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</si>
  <si>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</si>
  <si>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</si>
  <si>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</si>
  <si>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</si>
  <si>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</si>
  <si>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</si>
  <si>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</si>
  <si>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</si>
  <si>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</si>
  <si>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</si>
  <si>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</si>
  <si>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</si>
  <si>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</si>
  <si>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 Software Inc.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</si>
  <si>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</si>
  <si>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</si>
  <si>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</si>
  <si>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</si>
  <si>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</si>
  <si>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</si>
  <si>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</si>
  <si>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</si>
  <si>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</si>
  <si>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</si>
  <si>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</si>
  <si>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</si>
  <si>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</si>
  <si>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</si>
  <si>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</si>
  <si>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</si>
  <si>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</si>
  <si>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</si>
  <si>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</si>
  <si>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</si>
  <si>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</si>
  <si>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</si>
  <si>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</si>
  <si>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</si>
  <si>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</si>
  <si>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</si>
  <si>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</si>
  <si>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</si>
  <si>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</si>
  <si>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</si>
  <si>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</si>
  <si>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</si>
  <si>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</si>
  <si>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</si>
  <si>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</si>
  <si>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</si>
  <si>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</si>
  <si>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</si>
  <si>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</si>
  <si>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</si>
  <si>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</si>
  <si>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10000540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</si>
  <si>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</si>
  <si>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</si>
  <si>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</si>
  <si>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</si>
  <si>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</si>
  <si>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</si>
  <si>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</si>
  <si>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</si>
  <si>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₪ / מט"ח</t>
  </si>
  <si>
    <t>+ILS/-USD 3.2984 12-06-23 (11) -566</t>
  </si>
  <si>
    <t>10013540</t>
  </si>
  <si>
    <t>10002927</t>
  </si>
  <si>
    <t>+ILS/-USD 3.3 12-06-23 (10) -570</t>
  </si>
  <si>
    <t>10000720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</si>
  <si>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</si>
  <si>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</si>
  <si>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</si>
  <si>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</si>
  <si>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</si>
  <si>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</si>
  <si>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3.3535 06-06-23 (94) -565</t>
  </si>
  <si>
    <t>10002883</t>
  </si>
  <si>
    <t>+ILS/-USD 3.354 06-06-23 (10) -570</t>
  </si>
  <si>
    <t>10002879</t>
  </si>
  <si>
    <t>+ILS/-USD 3.3559 06-06-23 (12) -561</t>
  </si>
  <si>
    <t>10013535</t>
  </si>
  <si>
    <t>+ILS/-USD 3.3601 06-06-23 (11) -559</t>
  </si>
  <si>
    <t>10000704</t>
  </si>
  <si>
    <t>10002881</t>
  </si>
  <si>
    <t>+ILS/-USD 3.362 06-06-23 (20) -568</t>
  </si>
  <si>
    <t>10000706</t>
  </si>
  <si>
    <t>+ILS/-USD 3.41 04-04-23 (94) -480</t>
  </si>
  <si>
    <t>10002972</t>
  </si>
  <si>
    <t>+ILS/-USD 3.4138 04-04-23 (10) -482</t>
  </si>
  <si>
    <t>10000136</t>
  </si>
  <si>
    <t>10002968</t>
  </si>
  <si>
    <t>10000605</t>
  </si>
  <si>
    <t>+ILS/-USD 3.4169 04-04-23 (11) -481</t>
  </si>
  <si>
    <t>10000607</t>
  </si>
  <si>
    <t>10013554</t>
  </si>
  <si>
    <t>10002970</t>
  </si>
  <si>
    <t>+ILS/-USD 3.417 04-04-23 (12) -485</t>
  </si>
  <si>
    <t>10000728</t>
  </si>
  <si>
    <t>+ILS/-USD 3.3453 25-05-23 (20) -397</t>
  </si>
  <si>
    <t>10000787</t>
  </si>
  <si>
    <t>10013641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</si>
  <si>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</si>
  <si>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</si>
  <si>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</si>
  <si>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</si>
  <si>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</si>
  <si>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</si>
  <si>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</si>
  <si>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10013604</t>
  </si>
  <si>
    <t>10000765</t>
  </si>
  <si>
    <t>10003115</t>
  </si>
  <si>
    <t>+ILS/-USD 3.36 15-05-23 (12) -545</t>
  </si>
  <si>
    <t>10013602</t>
  </si>
  <si>
    <t>+ILS/-USD 3.3615 15-05-23 (11) -545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</si>
  <si>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</si>
  <si>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</si>
  <si>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</si>
  <si>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</si>
  <si>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</si>
  <si>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</si>
  <si>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</si>
  <si>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</si>
  <si>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</si>
  <si>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</si>
  <si>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</si>
  <si>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3.3714 10-05-23 (93) -566</t>
  </si>
  <si>
    <t>10013596</t>
  </si>
  <si>
    <t>+ILS/-USD 3.3718 10-05-23 (11) -562</t>
  </si>
  <si>
    <t>10000759</t>
  </si>
  <si>
    <t>+ILS/-USD 3.3733 23-05-23 (11) -497</t>
  </si>
  <si>
    <t>10003139</t>
  </si>
  <si>
    <t>+ILS/-USD 3.375 10-05-23 (12) -560</t>
  </si>
  <si>
    <t>10000763</t>
  </si>
  <si>
    <t>+ILS/-USD 3.378 24-05-23 (12) -404</t>
  </si>
  <si>
    <t>10013637</t>
  </si>
  <si>
    <t>+ILS/-USD 3.3801 23-05-23 (98) -499</t>
  </si>
  <si>
    <t>10003145</t>
  </si>
  <si>
    <t>+ILS/-USD 3.3906 31-05-23 (10) -424</t>
  </si>
  <si>
    <t>10003201</t>
  </si>
  <si>
    <t>10013650</t>
  </si>
  <si>
    <t>+ILS/-USD 3.3913 16-05-23 (10) -527</t>
  </si>
  <si>
    <t>10003118</t>
  </si>
  <si>
    <t>+ILS/-USD 3.393 07-06-23 (12) -445</t>
  </si>
  <si>
    <t>10003194</t>
  </si>
  <si>
    <t>+ILS/-USD 3.3936 31-05-23 (11) -424</t>
  </si>
  <si>
    <t>10003203</t>
  </si>
  <si>
    <t>10000640</t>
  </si>
  <si>
    <t>10013652</t>
  </si>
  <si>
    <t>+ILS/-USD 3.395 24-05-23 (12) -448</t>
  </si>
  <si>
    <t>10003157</t>
  </si>
  <si>
    <t>+ILS/-USD 3.395 30-05-23 (20) -410</t>
  </si>
  <si>
    <t>10013645</t>
  </si>
  <si>
    <t>+ILS/-USD 3.3955 07-06-23 (11) -445</t>
  </si>
  <si>
    <t>10013648</t>
  </si>
  <si>
    <t>10003192</t>
  </si>
  <si>
    <t>+ILS/-USD 3.396 30-05-23 (11) -410</t>
  </si>
  <si>
    <t>10013643</t>
  </si>
  <si>
    <t>10003188</t>
  </si>
  <si>
    <t>10000638</t>
  </si>
  <si>
    <t>+ILS/-USD 3.3967 16-05-23 (94) -533</t>
  </si>
  <si>
    <t>10000767</t>
  </si>
  <si>
    <t>+ILS/-USD 3.397 24-05-23 (10) -449</t>
  </si>
  <si>
    <t>10000162</t>
  </si>
  <si>
    <t>10013628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</si>
  <si>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</si>
  <si>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</si>
  <si>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</si>
  <si>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</si>
  <si>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</si>
  <si>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10013607</t>
  </si>
  <si>
    <t>10003120</t>
  </si>
  <si>
    <t>+ILS/-USD 3.4 16-05-23 (12) -530</t>
  </si>
  <si>
    <t>10013609</t>
  </si>
  <si>
    <t>10003122</t>
  </si>
  <si>
    <t>+ILS/-USD 3.4148 17-05-23 (12) -552</t>
  </si>
  <si>
    <t>10003124</t>
  </si>
  <si>
    <t>+ILS/-USD 3.419 18-05-23 (11) -570</t>
  </si>
  <si>
    <t>10013612</t>
  </si>
  <si>
    <t>+ILS/-USD 3.419 18-05-23 (20) -570</t>
  </si>
  <si>
    <t>10003127</t>
  </si>
  <si>
    <t>10013614</t>
  </si>
  <si>
    <t>10000108</t>
  </si>
  <si>
    <t>+ILS/-USD 3.42 17-05-23 (11) -540</t>
  </si>
  <si>
    <t>10000634</t>
  </si>
  <si>
    <t>10000771</t>
  </si>
  <si>
    <t>+ILS/-USD 3.4215 24-04-23 (20) -500</t>
  </si>
  <si>
    <t>10003125</t>
  </si>
  <si>
    <t>+ILS/-USD 3.423 17-05-23 (10) -550</t>
  </si>
  <si>
    <t>10000769</t>
  </si>
  <si>
    <t>10000106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</si>
  <si>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</si>
  <si>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</si>
  <si>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</si>
  <si>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</si>
  <si>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</si>
  <si>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</si>
  <si>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</si>
  <si>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</si>
  <si>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</si>
  <si>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</si>
  <si>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</si>
  <si>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</si>
  <si>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</si>
  <si>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</si>
  <si>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10013584</t>
  </si>
  <si>
    <t>10000744</t>
  </si>
  <si>
    <t>+ILS/-USD 3.4778 03-05-23 (10) -592</t>
  </si>
  <si>
    <t>10013565</t>
  </si>
  <si>
    <t>+ILS/-USD 3.479 09-05-23 (11) -570</t>
  </si>
  <si>
    <t>10003068</t>
  </si>
  <si>
    <t>+ILS/-USD 3.48 03-05-23 (11) -595</t>
  </si>
  <si>
    <t>10013567</t>
  </si>
  <si>
    <t>10000611</t>
  </si>
  <si>
    <t>+ILS/-USD 3.48 03-05-23 (20) -593</t>
  </si>
  <si>
    <t>10000613</t>
  </si>
  <si>
    <t>10000734</t>
  </si>
  <si>
    <t>+ILS/-USD 3.48 08-05-23 (11) -575</t>
  </si>
  <si>
    <t>10003064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</si>
  <si>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</si>
  <si>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</si>
  <si>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</si>
  <si>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</si>
  <si>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</si>
  <si>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</si>
  <si>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</si>
  <si>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</si>
  <si>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</si>
  <si>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</si>
  <si>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10000615</t>
  </si>
  <si>
    <t>10013573</t>
  </si>
  <si>
    <t>+ILS/-USD 3.485 04-05-23 (20) -595</t>
  </si>
  <si>
    <t>10013571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</si>
  <si>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</si>
  <si>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</si>
  <si>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</si>
  <si>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</si>
  <si>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</si>
  <si>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10000740</t>
  </si>
  <si>
    <t>10003040</t>
  </si>
  <si>
    <t>+ILS/-USD 3.49 19-04-23 (11) -571</t>
  </si>
  <si>
    <t>10003016</t>
  </si>
  <si>
    <t>10000617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</si>
  <si>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</si>
  <si>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</si>
  <si>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</si>
  <si>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</si>
  <si>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</si>
  <si>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</si>
  <si>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</si>
  <si>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</si>
  <si>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</si>
  <si>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</si>
  <si>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</si>
  <si>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</si>
  <si>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</si>
  <si>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</si>
  <si>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</si>
  <si>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3.522 03-04-23 (94) -510</t>
  </si>
  <si>
    <t>10003084</t>
  </si>
  <si>
    <t>+ILS/-USD 3.5222 03-04-23 (20) -508</t>
  </si>
  <si>
    <t>10013590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</si>
  <si>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</si>
  <si>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</si>
  <si>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</si>
  <si>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</si>
  <si>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</si>
  <si>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</si>
  <si>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</si>
  <si>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</si>
  <si>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</si>
  <si>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10013696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</si>
  <si>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</si>
  <si>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</si>
  <si>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</si>
  <si>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</si>
  <si>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</si>
  <si>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</si>
  <si>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</si>
  <si>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</si>
  <si>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</si>
  <si>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</si>
  <si>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</si>
  <si>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</si>
  <si>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</si>
  <si>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</si>
  <si>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</si>
  <si>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</si>
  <si>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</si>
  <si>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</si>
  <si>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</si>
  <si>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3.3611 31-05-23 (20) -199</t>
  </si>
  <si>
    <t>10013697</t>
  </si>
  <si>
    <t>+ILS/-USD 3.363 08-06-23 (12) -247</t>
  </si>
  <si>
    <t>10003324</t>
  </si>
  <si>
    <t>10013691</t>
  </si>
  <si>
    <t>+ILS/-USD 3.3673 03-04-23 (10) -102</t>
  </si>
  <si>
    <t>10000827</t>
  </si>
  <si>
    <t>+ILS/-USD 3.3698 09-05-23 (10) -185</t>
  </si>
  <si>
    <t>10013681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</si>
  <si>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</si>
  <si>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</si>
  <si>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</si>
  <si>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</si>
  <si>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</si>
  <si>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</si>
  <si>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10013702</t>
  </si>
  <si>
    <t>10000673</t>
  </si>
  <si>
    <t>+ILS/-USD 3.3775 09-05-23 (11) -185</t>
  </si>
  <si>
    <t>10000655</t>
  </si>
  <si>
    <t>10003313</t>
  </si>
  <si>
    <t>10013683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</si>
  <si>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</si>
  <si>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</si>
  <si>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</si>
  <si>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</si>
  <si>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</si>
  <si>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</si>
  <si>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</si>
  <si>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</si>
  <si>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</si>
  <si>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</si>
  <si>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</si>
  <si>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</si>
  <si>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</si>
  <si>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</si>
  <si>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</si>
  <si>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</si>
  <si>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</si>
  <si>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</si>
  <si>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</si>
  <si>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</si>
  <si>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</si>
  <si>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</si>
  <si>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</si>
  <si>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</si>
  <si>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08-05-23 (98) -190</t>
  </si>
  <si>
    <t>10003306</t>
  </si>
  <si>
    <t>+ILS/-USD 3.4241 25-10-23 (20) -449</t>
  </si>
  <si>
    <t>10013709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</si>
  <si>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</si>
  <si>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</si>
  <si>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</si>
  <si>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</si>
  <si>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</si>
  <si>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</si>
  <si>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</si>
  <si>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</si>
  <si>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</si>
  <si>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</si>
  <si>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</si>
  <si>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10013705</t>
  </si>
  <si>
    <t>10003413</t>
  </si>
  <si>
    <t>+ILS/-USD 3.43 01-06-23 (12) -260</t>
  </si>
  <si>
    <t>10000653</t>
  </si>
  <si>
    <t>10013671</t>
  </si>
  <si>
    <t>+ILS/-USD 3.43 16-10-23 (10) -463</t>
  </si>
  <si>
    <t>10003370</t>
  </si>
  <si>
    <t>+ILS/-USD 3.43 16-10-23 (12) -463</t>
  </si>
  <si>
    <t>10003374</t>
  </si>
  <si>
    <t>+ILS/-USD 3.43 24-10-23 (12) -450</t>
  </si>
  <si>
    <t>10013707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</si>
  <si>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</si>
  <si>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</si>
  <si>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</si>
  <si>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</si>
  <si>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</si>
  <si>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</si>
  <si>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</si>
  <si>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</si>
  <si>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</si>
  <si>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</si>
  <si>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</si>
  <si>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3.44 01-06-23 (20) -260</t>
  </si>
  <si>
    <t>10013673</t>
  </si>
  <si>
    <t>+ILS/-USD 3.474 30-10-23 (20) -450</t>
  </si>
  <si>
    <t>10013728</t>
  </si>
  <si>
    <t>+ILS/-USD 3.475 30-10-23 (11) -450</t>
  </si>
  <si>
    <t>10013726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</si>
  <si>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</si>
  <si>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</si>
  <si>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</si>
  <si>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</si>
  <si>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</si>
  <si>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</si>
  <si>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</si>
  <si>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</si>
  <si>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</si>
  <si>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</si>
  <si>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</si>
  <si>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</si>
  <si>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</si>
  <si>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</si>
  <si>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</si>
  <si>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</si>
  <si>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</si>
  <si>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10013731</t>
  </si>
  <si>
    <t>+ILS/-USD 3.515 02-11-23 (12) -448</t>
  </si>
  <si>
    <t>10013733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</si>
  <si>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</si>
  <si>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</si>
  <si>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</si>
  <si>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</si>
  <si>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</si>
  <si>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</si>
  <si>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</si>
  <si>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</si>
  <si>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</si>
  <si>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</si>
  <si>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</si>
  <si>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</si>
  <si>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</si>
  <si>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</si>
  <si>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3.5295 20-11-23 (93) -385</t>
  </si>
  <si>
    <t>10013777</t>
  </si>
  <si>
    <t>+ILS/-USD 3.53 20-11-23 (12) -383</t>
  </si>
  <si>
    <t>10003595</t>
  </si>
  <si>
    <t>10013779</t>
  </si>
  <si>
    <t>+ILS/-USD 3.55 15-11-23 (12) -462</t>
  </si>
  <si>
    <t>10000887</t>
  </si>
  <si>
    <t>10013754</t>
  </si>
  <si>
    <t>+ILS/-USD 3.552 15-11-23 (11) -460</t>
  </si>
  <si>
    <t>10013752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</si>
  <si>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</si>
  <si>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</si>
  <si>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</si>
  <si>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</si>
  <si>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</si>
  <si>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</si>
  <si>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</si>
  <si>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10013750</t>
  </si>
  <si>
    <t>+ILS/-USD 3.5662 08-11-23 (10) -438</t>
  </si>
  <si>
    <t>10000209</t>
  </si>
  <si>
    <t>10003524</t>
  </si>
  <si>
    <t>+ILS/-USD 3.5672 08-11-23 (20) -438</t>
  </si>
  <si>
    <t>10003526</t>
  </si>
  <si>
    <t>10013743</t>
  </si>
  <si>
    <t>+ILS/-USD 3.5689 06-09-23 (20) -311</t>
  </si>
  <si>
    <t>10013756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</si>
  <si>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</si>
  <si>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</si>
  <si>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</si>
  <si>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</si>
  <si>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</si>
  <si>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</si>
  <si>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</si>
  <si>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</si>
  <si>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</si>
  <si>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</si>
  <si>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10013758</t>
  </si>
  <si>
    <t>+ILS/-USD 3.572 14-12-23 (10) -460</t>
  </si>
  <si>
    <t>10003564</t>
  </si>
  <si>
    <t>+ILS/-USD 3.5759 14-11-23 (11) -441</t>
  </si>
  <si>
    <t>10000883</t>
  </si>
  <si>
    <t>+ILS/-USD 3.576 06-11-23 (12) -459</t>
  </si>
  <si>
    <t>10013760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</si>
  <si>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</si>
  <si>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</si>
  <si>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</si>
  <si>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</si>
  <si>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</si>
  <si>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</si>
  <si>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</si>
  <si>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</si>
  <si>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</si>
  <si>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</si>
  <si>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</si>
  <si>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</si>
  <si>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10013747</t>
  </si>
  <si>
    <t>+ILS/-USD 3.596 26-10-23 (20) -420</t>
  </si>
  <si>
    <t>10000877</t>
  </si>
  <si>
    <t>+ILS/-USD 3.6 06-09-23 (11) -337</t>
  </si>
  <si>
    <t>10000707</t>
  </si>
  <si>
    <t>10013763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</si>
  <si>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</si>
  <si>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</si>
  <si>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</si>
  <si>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</si>
  <si>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</si>
  <si>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</si>
  <si>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</si>
  <si>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</si>
  <si>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</si>
  <si>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</si>
  <si>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</si>
  <si>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</si>
  <si>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</si>
  <si>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</si>
  <si>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</si>
  <si>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3.606 06-09-23 (12) -340</t>
  </si>
  <si>
    <t>10013765</t>
  </si>
  <si>
    <t>+ILS/-USD 3.611 13-12-23 (12) -440</t>
  </si>
  <si>
    <t>10013774</t>
  </si>
  <si>
    <t>10003589</t>
  </si>
  <si>
    <t>+ILS/-USD 3.612 13-12-23 (20) -445</t>
  </si>
  <si>
    <t>10003591</t>
  </si>
  <si>
    <t>+ILS/-USD 3.6125 07-11-23 (12) -450</t>
  </si>
  <si>
    <t>10003519</t>
  </si>
  <si>
    <t>10013740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</si>
  <si>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</si>
  <si>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</si>
  <si>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</si>
  <si>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</si>
  <si>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</si>
  <si>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</si>
  <si>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</si>
  <si>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</si>
  <si>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</si>
  <si>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</si>
  <si>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</si>
  <si>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</si>
  <si>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</si>
  <si>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</si>
  <si>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</si>
  <si>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</si>
  <si>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</si>
  <si>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</si>
  <si>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</si>
  <si>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</si>
  <si>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</si>
  <si>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10013737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</si>
  <si>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</si>
  <si>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</si>
  <si>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</si>
  <si>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</si>
  <si>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</si>
  <si>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</si>
  <si>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</si>
  <si>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</si>
  <si>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</si>
  <si>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</si>
  <si>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</si>
  <si>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</si>
  <si>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</si>
  <si>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</si>
  <si>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</si>
  <si>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</si>
  <si>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</si>
  <si>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</si>
  <si>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</si>
  <si>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</si>
  <si>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</si>
  <si>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</si>
  <si>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</si>
  <si>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</si>
  <si>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</si>
  <si>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</si>
  <si>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</si>
  <si>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</si>
  <si>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</si>
  <si>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</si>
  <si>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</si>
  <si>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</si>
  <si>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</si>
  <si>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</si>
  <si>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</si>
  <si>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</si>
  <si>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</si>
  <si>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</si>
  <si>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</si>
  <si>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</si>
  <si>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</si>
  <si>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</si>
  <si>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</si>
  <si>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</si>
  <si>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</si>
  <si>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</si>
  <si>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</si>
  <si>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3.6612 03-04-23 (20) -33</t>
  </si>
  <si>
    <t>10013741</t>
  </si>
  <si>
    <t>+USD/-ILS 3.6637 03-05-23 (10) -73</t>
  </si>
  <si>
    <t>10013748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</si>
  <si>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</si>
  <si>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</si>
  <si>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</si>
  <si>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</si>
  <si>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</si>
  <si>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</si>
  <si>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</si>
  <si>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</si>
  <si>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</si>
  <si>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</si>
  <si>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</si>
  <si>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</si>
  <si>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</si>
  <si>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</si>
  <si>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</si>
  <si>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10013537</t>
  </si>
  <si>
    <t>+USD/-EUR 1.0057 27-04-23 (20) +160</t>
  </si>
  <si>
    <t>10000714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</si>
  <si>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</si>
  <si>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</si>
  <si>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</si>
  <si>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</si>
  <si>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</si>
  <si>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</si>
  <si>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</si>
  <si>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</si>
  <si>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</si>
  <si>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10013507</t>
  </si>
  <si>
    <t>+USD/-EUR 1.03077 05-04-23 (12) +207.7</t>
  </si>
  <si>
    <t>10013509</t>
  </si>
  <si>
    <t>+USD/-EUR 1.0346 17-04-23 (20) +204</t>
  </si>
  <si>
    <t>+USD/-EUR 1.0349 17-04-23 (10) +204</t>
  </si>
  <si>
    <t>10002800</t>
  </si>
  <si>
    <t>10013520</t>
  </si>
  <si>
    <t>+USD/-EUR 1.0354 17-04-23 (12) +204</t>
  </si>
  <si>
    <t>10002802</t>
  </si>
  <si>
    <t>+USD/-EUR 1.0512 05-04-23 (11) +187</t>
  </si>
  <si>
    <t>10002847</t>
  </si>
  <si>
    <t>+USD/-GBP 1.21817 18-04-23 (12) +76.7</t>
  </si>
  <si>
    <t>10002835</t>
  </si>
  <si>
    <t>10013527</t>
  </si>
  <si>
    <t>+USD/-GBP 1.21865 18-04-23 (20) +76.5</t>
  </si>
  <si>
    <t>10013529</t>
  </si>
  <si>
    <t>+USD/-GBP 1.21942 18-04-23 (10) +76.2</t>
  </si>
  <si>
    <t>10013525</t>
  </si>
  <si>
    <t>10002833</t>
  </si>
  <si>
    <t>+EUR/-USD 1.05385 05-04-23 (10) +98.5</t>
  </si>
  <si>
    <t>10003169</t>
  </si>
  <si>
    <t>+USD/-EUR 0.9841 05-04-23 (12) +131</t>
  </si>
  <si>
    <t>10013562</t>
  </si>
  <si>
    <t>+USD/-EUR 0.985 27-04-23 (10) +143</t>
  </si>
  <si>
    <t>10002998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</si>
  <si>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</si>
  <si>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</si>
  <si>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</si>
  <si>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</si>
  <si>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</si>
  <si>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</si>
  <si>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</si>
  <si>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</si>
  <si>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</si>
  <si>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</si>
  <si>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1.05098 05-04-23 (12) +112.8</t>
  </si>
  <si>
    <t>10013600</t>
  </si>
  <si>
    <t>+USD/-EUR 1.05365 11-05-23 (12) +136.5</t>
  </si>
  <si>
    <t>10013598</t>
  </si>
  <si>
    <t>10003109</t>
  </si>
  <si>
    <t>+USD/-EUR 1.0542 11-05-23 (11) +137</t>
  </si>
  <si>
    <t>10003107</t>
  </si>
  <si>
    <t>+USD/-EUR 1.05455 11-05-23 (10) +136.5</t>
  </si>
  <si>
    <t>10003105</t>
  </si>
  <si>
    <t>10000157</t>
  </si>
  <si>
    <t>+USD/-EUR 1.06128 05-04-23 (10) +92.8</t>
  </si>
  <si>
    <t>10003197</t>
  </si>
  <si>
    <t>+USD/-EUR 1.0669 17-04-23 (10) +99</t>
  </si>
  <si>
    <t>10003208</t>
  </si>
  <si>
    <t>10000792</t>
  </si>
  <si>
    <t>+USD/-EUR 1.06825 27-04-23 (10) +112.5</t>
  </si>
  <si>
    <t>10003179</t>
  </si>
  <si>
    <t>+USD/-EUR 1.06964 05-06-23 (10) +131.4</t>
  </si>
  <si>
    <t>10000794</t>
  </si>
  <si>
    <t>10003211</t>
  </si>
  <si>
    <t>+USD/-EUR 1.06972 05-06-23 (12) +131.2</t>
  </si>
  <si>
    <t>10013657</t>
  </si>
  <si>
    <t>+USD/-EUR 1.07013 05-06-23 (20) +131.3</t>
  </si>
  <si>
    <t>10003213</t>
  </si>
  <si>
    <t>10013659</t>
  </si>
  <si>
    <t>+USD/-EUR 1.07015 05-06-23 (11) +131.5</t>
  </si>
  <si>
    <t>10013655</t>
  </si>
  <si>
    <t>+USD/-EUR 1.0754 05-06-23 (10) +130</t>
  </si>
  <si>
    <t>10003226</t>
  </si>
  <si>
    <t>+USD/-GBP 1.19575 18-04-23 (20) +47.5</t>
  </si>
  <si>
    <t>10013605</t>
  </si>
  <si>
    <t>+USD/-GBP 1.198 22-05-23 (10) +55</t>
  </si>
  <si>
    <t>10003132</t>
  </si>
  <si>
    <t>+USD/-GBP 1.198 22-05-23 (12) +55</t>
  </si>
  <si>
    <t>10003136</t>
  </si>
  <si>
    <t>10013621</t>
  </si>
  <si>
    <t>+USD/-GBP 1.1985 22-05-23 (11) +55</t>
  </si>
  <si>
    <t>10013619</t>
  </si>
  <si>
    <t>10003134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</si>
  <si>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</si>
  <si>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</si>
  <si>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</si>
  <si>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</si>
  <si>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</si>
  <si>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</si>
  <si>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+AUD/-USD 0.70018 24-07-23 (20) +38.8</t>
  </si>
  <si>
    <t>10003452</t>
  </si>
  <si>
    <t>+AUD/-USD 0.7006 24-07-23 (10) +39</t>
  </si>
  <si>
    <t>10003450</t>
  </si>
  <si>
    <t>+EUR/-USD 1.0618 17-04-23 (10) +22</t>
  </si>
  <si>
    <t>10000899</t>
  </si>
  <si>
    <t>+EUR/-USD 1.095 05-06-23 (12) +93</t>
  </si>
  <si>
    <t>10013684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</si>
  <si>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</si>
  <si>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</si>
  <si>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</si>
  <si>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</si>
  <si>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</si>
  <si>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</si>
  <si>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</si>
  <si>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</si>
  <si>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</si>
  <si>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</si>
  <si>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</si>
  <si>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</si>
  <si>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</si>
  <si>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</si>
  <si>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</si>
  <si>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</si>
  <si>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</si>
  <si>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10013721</t>
  </si>
  <si>
    <t>+USD/-CAD 1.3307 24-07-23 (10) -25</t>
  </si>
  <si>
    <t>10003443</t>
  </si>
  <si>
    <t>10013715</t>
  </si>
  <si>
    <t>+USD/-CAD 1.33072 24-07-23 (12) -24.8</t>
  </si>
  <si>
    <t>10003447</t>
  </si>
  <si>
    <t>+USD/-CAD 1.33122 24-07-23 (11) -24.8</t>
  </si>
  <si>
    <t>10003445</t>
  </si>
  <si>
    <t>10013717</t>
  </si>
  <si>
    <t>+USD/-CAD 1.332 24-07-23 (20) -25</t>
  </si>
  <si>
    <t>10013719</t>
  </si>
  <si>
    <t>+USD/-EUR 1.0638 26-06-23 (10) +72</t>
  </si>
  <si>
    <t>10003512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</si>
  <si>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</si>
  <si>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</si>
  <si>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</si>
  <si>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</si>
  <si>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</si>
  <si>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</si>
  <si>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</si>
  <si>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</si>
  <si>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</si>
  <si>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10013745</t>
  </si>
  <si>
    <t>+USD/-EUR 1.07275 26-06-23 (12) +75.5</t>
  </si>
  <si>
    <t>10013735</t>
  </si>
  <si>
    <t>+USD/-EUR 1.0736 24-07-23 (10) +82</t>
  </si>
  <si>
    <t>10003552</t>
  </si>
  <si>
    <t>+USD/-EUR 1.07504 26-06-23 (20) +79.4</t>
  </si>
  <si>
    <t>10013713</t>
  </si>
  <si>
    <t>+USD/-EUR 1.07568 26-06-23 (10) +79.8</t>
  </si>
  <si>
    <t>10013711</t>
  </si>
  <si>
    <t>10000852</t>
  </si>
  <si>
    <t>10000203</t>
  </si>
  <si>
    <t>10003435</t>
  </si>
  <si>
    <t>+USD/-EUR 1.079875 14-08-23 (12) +82.75</t>
  </si>
  <si>
    <t>10003583</t>
  </si>
  <si>
    <t>10013770</t>
  </si>
  <si>
    <t>+USD/-EUR 1.0805 14-08-23 (20) +83</t>
  </si>
  <si>
    <t>10003585</t>
  </si>
  <si>
    <t>10013772</t>
  </si>
  <si>
    <t>10000908</t>
  </si>
  <si>
    <t>+USD/-EUR 1.08062 14-08-23 (11) +83.2</t>
  </si>
  <si>
    <t>10013768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</si>
  <si>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</si>
  <si>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</si>
  <si>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</si>
  <si>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</si>
  <si>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</si>
  <si>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</si>
  <si>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</si>
  <si>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</si>
  <si>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</si>
  <si>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</si>
  <si>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</si>
  <si>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</si>
  <si>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</si>
  <si>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</si>
  <si>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1.228 18-04-23 (10) +25</t>
  </si>
  <si>
    <t>10000811</t>
  </si>
  <si>
    <t>SW1132__TELBOR3M/3.16_2</t>
  </si>
  <si>
    <t>10013625</t>
  </si>
  <si>
    <t>SW1132__TELBOR3M/3.2_13</t>
  </si>
  <si>
    <t>10013624</t>
  </si>
  <si>
    <t>SW1132__TELBOR3M/3.21_5</t>
  </si>
  <si>
    <t>10013622</t>
  </si>
  <si>
    <t>SW1132__TELBOR3M/3.22_11</t>
  </si>
  <si>
    <t>10013623</t>
  </si>
  <si>
    <t>SW1132__TELBOR3M/3.25_5</t>
  </si>
  <si>
    <t>10013617</t>
  </si>
  <si>
    <t>SW1132__TELBOR3M/3.255_3</t>
  </si>
  <si>
    <t>10013616</t>
  </si>
  <si>
    <t>SW1232__TELBOR3M/3.23_5</t>
  </si>
  <si>
    <t>10013631</t>
  </si>
  <si>
    <t>SW1232__TELBOR3M/3.235_1</t>
  </si>
  <si>
    <t>10013629</t>
  </si>
  <si>
    <t>SW1232__TELBOR3M/3.235_3</t>
  </si>
  <si>
    <t>10013630</t>
  </si>
  <si>
    <t>SW1232__TELBOR3M/3.27_1</t>
  </si>
  <si>
    <t>10013633</t>
  </si>
  <si>
    <t>SPTR</t>
  </si>
  <si>
    <t>10002854</t>
  </si>
  <si>
    <t>10002622</t>
  </si>
  <si>
    <t>TOPIX TOTAL RETURN INDEX JPY</t>
  </si>
  <si>
    <t>10002629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</si>
  <si>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</si>
  <si>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</si>
  <si>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</si>
  <si>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</si>
  <si>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</si>
  <si>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</si>
  <si>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</si>
  <si>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10003492</t>
  </si>
  <si>
    <t>IBOXHY INDEX</t>
  </si>
  <si>
    <t>10000724</t>
  </si>
  <si>
    <t>10000900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</si>
  <si>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</si>
  <si>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</si>
  <si>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</si>
  <si>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</si>
  <si>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</si>
  <si>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</si>
  <si>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30111000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</si>
  <si>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</si>
  <si>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</si>
  <si>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</si>
  <si>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</si>
  <si>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</si>
  <si>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</si>
  <si>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</si>
  <si>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</si>
  <si>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</si>
  <si>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</si>
  <si>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</si>
  <si>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</si>
  <si>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</si>
  <si>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</si>
  <si>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</si>
  <si>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</si>
  <si>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</si>
  <si>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</si>
  <si>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</si>
  <si>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</si>
  <si>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</si>
  <si>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</si>
  <si>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</si>
  <si>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</si>
  <si>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</si>
  <si>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</si>
  <si>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</si>
  <si>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</si>
  <si>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</si>
  <si>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</si>
  <si>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</si>
  <si>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</si>
  <si>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</si>
  <si>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</si>
  <si>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</si>
  <si>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</si>
  <si>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</si>
  <si>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</si>
  <si>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</si>
  <si>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</si>
  <si>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30320000</t>
  </si>
  <si>
    <t>34020000</t>
  </si>
  <si>
    <t>31220000</t>
  </si>
  <si>
    <t>30820000</t>
  </si>
  <si>
    <t>34520000</t>
  </si>
  <si>
    <t>31120000</t>
  </si>
  <si>
    <t>31726000</t>
  </si>
  <si>
    <t>30326000</t>
  </si>
  <si>
    <t>דירוג פנימי</t>
  </si>
  <si>
    <t>לא</t>
  </si>
  <si>
    <t>333360107</t>
  </si>
  <si>
    <t>AA+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</si>
  <si>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</si>
  <si>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</si>
  <si>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</si>
  <si>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</si>
  <si>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</si>
  <si>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</si>
  <si>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</si>
  <si>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</si>
  <si>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</si>
  <si>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</si>
  <si>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</si>
  <si>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</si>
  <si>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</si>
  <si>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</si>
  <si>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</si>
  <si>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</si>
  <si>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</si>
  <si>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</si>
  <si>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</si>
  <si>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</si>
  <si>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</si>
  <si>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</si>
  <si>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</si>
  <si>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</si>
  <si>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</si>
  <si>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</si>
  <si>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</si>
  <si>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</si>
  <si>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</si>
  <si>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</si>
  <si>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</si>
  <si>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</si>
  <si>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</si>
  <si>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</si>
  <si>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</si>
  <si>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</si>
  <si>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</si>
  <si>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</si>
  <si>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</si>
  <si>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</si>
  <si>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</si>
  <si>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</si>
  <si>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</si>
  <si>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</si>
  <si>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</si>
  <si>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</si>
  <si>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</si>
  <si>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</si>
  <si>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</si>
  <si>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</si>
  <si>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</si>
  <si>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</si>
  <si>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</si>
  <si>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</si>
  <si>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</si>
  <si>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</si>
  <si>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</si>
  <si>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</si>
  <si>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</si>
  <si>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</si>
  <si>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</si>
  <si>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</si>
  <si>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</si>
  <si>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</si>
  <si>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</si>
  <si>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</si>
  <si>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</si>
  <si>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</si>
  <si>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</si>
  <si>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</si>
  <si>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</si>
  <si>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</si>
  <si>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</si>
  <si>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</si>
  <si>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</si>
  <si>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</si>
  <si>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</si>
  <si>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</si>
  <si>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</si>
  <si>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</si>
  <si>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</si>
  <si>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</si>
  <si>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</si>
  <si>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</si>
  <si>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</si>
  <si>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</si>
  <si>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</si>
  <si>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</si>
  <si>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</si>
  <si>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</si>
  <si>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</si>
  <si>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</si>
  <si>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</si>
  <si>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</si>
  <si>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</si>
  <si>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</si>
  <si>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</si>
  <si>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</si>
  <si>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</si>
  <si>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</si>
  <si>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</si>
  <si>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</si>
  <si>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</si>
  <si>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</si>
  <si>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</si>
  <si>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</si>
  <si>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</si>
  <si>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</si>
  <si>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</si>
  <si>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</si>
  <si>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</si>
  <si>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</si>
  <si>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90143221</t>
  </si>
  <si>
    <t>90145362</t>
  </si>
  <si>
    <t>90312001</t>
  </si>
  <si>
    <t>90312002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</si>
  <si>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</si>
  <si>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</si>
  <si>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</si>
  <si>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</si>
  <si>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</si>
  <si>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</si>
  <si>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</si>
  <si>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</si>
  <si>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</si>
  <si>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</si>
  <si>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</si>
  <si>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</si>
  <si>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455954</t>
  </si>
  <si>
    <t>90241690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</si>
  <si>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</si>
  <si>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</si>
  <si>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</si>
  <si>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</si>
  <si>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</si>
  <si>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</si>
  <si>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</si>
  <si>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</si>
  <si>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</si>
  <si>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</si>
  <si>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</si>
  <si>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</si>
  <si>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</si>
  <si>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</si>
  <si>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</si>
  <si>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</si>
  <si>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</si>
  <si>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</si>
  <si>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</si>
  <si>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</si>
  <si>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</si>
  <si>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</si>
  <si>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</si>
  <si>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</si>
  <si>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</si>
  <si>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</si>
  <si>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</si>
  <si>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</si>
  <si>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</si>
  <si>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</si>
  <si>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</si>
  <si>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</si>
  <si>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</si>
  <si>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</si>
  <si>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</si>
  <si>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</si>
  <si>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</si>
  <si>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</si>
  <si>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</si>
  <si>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אדנים 2028 5.65%</t>
  </si>
  <si>
    <t>7252851</t>
  </si>
  <si>
    <t>אוצר השלטון 2023 6.2%</t>
  </si>
  <si>
    <t>6396329</t>
  </si>
  <si>
    <t>בנק הפועלים פקדון</t>
  </si>
  <si>
    <t>6620405</t>
  </si>
  <si>
    <t>בנק מזרחי 5.51% 5/2023</t>
  </si>
  <si>
    <t>טפחות פקדון 2029 5.75%</t>
  </si>
  <si>
    <t>6682264</t>
  </si>
  <si>
    <t>משכן 2028 5.6%</t>
  </si>
  <si>
    <t>6477574</t>
  </si>
  <si>
    <t>פועלים 2024 5.1%</t>
  </si>
  <si>
    <t>6620264</t>
  </si>
  <si>
    <t>פועלים 26/5/2018 5</t>
  </si>
  <si>
    <t>6626394</t>
  </si>
  <si>
    <t>פועלים פקדון 5.05%</t>
  </si>
  <si>
    <t>6620447</t>
  </si>
  <si>
    <t>פועלים פקדון 5.05% 2027</t>
  </si>
  <si>
    <t>6620512</t>
  </si>
  <si>
    <t>נדלן קרית הלאום</t>
  </si>
  <si>
    <t>השכרה</t>
  </si>
  <si>
    <t>ישראל גלילי 3, ראשון לציון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</si>
  <si>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</si>
  <si>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</si>
  <si>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</si>
  <si>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</si>
  <si>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</si>
  <si>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</si>
  <si>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קניון הזהב ראשלצ</t>
  </si>
  <si>
    <t>קניון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</si>
  <si>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</si>
  <si>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</si>
  <si>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</si>
  <si>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</si>
  <si>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</si>
  <si>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</si>
  <si>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</si>
  <si>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</si>
  <si>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</si>
  <si>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</si>
  <si>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</si>
  <si>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</si>
  <si>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</si>
  <si>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</si>
  <si>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</si>
  <si>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</si>
  <si>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</si>
  <si>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</si>
  <si>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</si>
  <si>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</si>
  <si>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</si>
  <si>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</si>
  <si>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</si>
  <si>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</si>
  <si>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</si>
  <si>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</si>
  <si>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</si>
  <si>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</si>
  <si>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</si>
  <si>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</si>
  <si>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</si>
  <si>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</si>
  <si>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</si>
  <si>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פסגות ירושלים</t>
  </si>
  <si>
    <t>מרכז מסחרי, שכונת רוממה, ירושלים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</si>
  <si>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</si>
  <si>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</si>
  <si>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</si>
  <si>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</si>
  <si>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</si>
  <si>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</si>
  <si>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</si>
  <si>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</si>
  <si>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</si>
  <si>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</si>
  <si>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</si>
  <si>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</si>
  <si>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</si>
  <si>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</si>
  <si>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</si>
  <si>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</si>
  <si>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</si>
  <si>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</si>
  <si>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</si>
  <si>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</si>
  <si>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</si>
  <si>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</si>
  <si>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</si>
  <si>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</si>
  <si>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</si>
  <si>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</si>
  <si>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</si>
  <si>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</si>
  <si>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</si>
  <si>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</si>
  <si>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</si>
  <si>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</si>
  <si>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</si>
  <si>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</si>
  <si>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</si>
  <si>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</si>
  <si>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</si>
  <si>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</si>
  <si>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</si>
  <si>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>Greenfield Partners Panorays LP</t>
  </si>
  <si>
    <t>Greenfield Cobra Investments L.P</t>
  </si>
  <si>
    <t>QUMRA OPPORTUNITY FUND I</t>
  </si>
  <si>
    <t>הלוואות לעמיתים – בריבית פריים</t>
  </si>
  <si>
    <t>הלוואות לעמיתים – צמודות מדד</t>
  </si>
  <si>
    <t>Qumra MS LP Minute Media</t>
  </si>
  <si>
    <t>ARES EUROPEAN CREDIT INVESTMENTS VIII (M) L.P.</t>
  </si>
  <si>
    <t>31/09/2022</t>
  </si>
  <si>
    <t>JP MORGAN</t>
  </si>
  <si>
    <t>32085000</t>
  </si>
  <si>
    <t>30385000</t>
  </si>
  <si>
    <t>אפיק מובטח תשואה</t>
  </si>
  <si>
    <t>Accelmed Growth Partners</t>
  </si>
  <si>
    <t>ANATOMY 2</t>
  </si>
  <si>
    <t>ANATOMY I</t>
  </si>
  <si>
    <t>Arkin Bio Ventures II</t>
  </si>
  <si>
    <t>Evergreen V, L.P.</t>
  </si>
  <si>
    <t>Fimi Israel Opportunity 6</t>
  </si>
  <si>
    <t>Fortissimo Capital Fund I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</si>
  <si>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</si>
  <si>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</si>
  <si>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</si>
  <si>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</si>
  <si>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</si>
  <si>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</si>
  <si>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</si>
  <si>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</si>
  <si>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</si>
  <si>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</si>
  <si>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</si>
  <si>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</si>
  <si>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</si>
  <si>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</si>
  <si>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</si>
  <si>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</si>
  <si>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</si>
  <si>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</si>
  <si>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</si>
  <si>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</si>
  <si>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</si>
  <si>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</si>
  <si>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</si>
  <si>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</si>
  <si>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</si>
  <si>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</si>
  <si>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</si>
  <si>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</si>
  <si>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</si>
  <si>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</si>
  <si>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</si>
  <si>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</si>
  <si>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</si>
  <si>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</si>
  <si>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</si>
  <si>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</si>
  <si>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</si>
  <si>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</si>
  <si>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</si>
  <si>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</si>
  <si>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</si>
  <si>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</si>
  <si>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</si>
  <si>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</si>
  <si>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</si>
  <si>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</si>
  <si>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</si>
  <si>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</si>
  <si>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</si>
  <si>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</si>
  <si>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</si>
  <si>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</si>
  <si>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</si>
  <si>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</si>
  <si>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</si>
  <si>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</si>
  <si>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</si>
  <si>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</si>
  <si>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</si>
  <si>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</si>
  <si>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</si>
  <si>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Core Infrastructure India Fund PTE. Ltd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</si>
  <si>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</si>
  <si>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</si>
  <si>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</si>
  <si>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</si>
  <si>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</si>
  <si>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</si>
  <si>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</si>
  <si>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</si>
  <si>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</si>
  <si>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</si>
  <si>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</si>
  <si>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</si>
  <si>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</si>
  <si>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</si>
  <si>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</si>
  <si>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</si>
  <si>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</si>
  <si>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</si>
  <si>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</si>
  <si>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</si>
  <si>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</si>
  <si>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</si>
  <si>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</si>
  <si>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</si>
  <si>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</si>
  <si>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</si>
  <si>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</si>
  <si>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</si>
  <si>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</si>
  <si>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</si>
  <si>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</si>
  <si>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</si>
  <si>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</si>
  <si>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</si>
  <si>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</si>
  <si>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</si>
  <si>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</si>
  <si>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</si>
  <si>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</si>
  <si>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</si>
  <si>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</si>
  <si>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</si>
  <si>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</si>
  <si>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</si>
  <si>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</si>
  <si>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</si>
  <si>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</si>
  <si>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</si>
  <si>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</si>
  <si>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</si>
  <si>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</si>
  <si>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</si>
  <si>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</si>
  <si>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</si>
  <si>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</si>
  <si>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</si>
  <si>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</si>
  <si>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</si>
  <si>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</si>
  <si>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</si>
  <si>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</si>
  <si>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</si>
  <si>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</si>
  <si>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</si>
  <si>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</si>
  <si>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</si>
  <si>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</si>
  <si>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</si>
  <si>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</si>
  <si>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</si>
  <si>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</si>
  <si>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</si>
  <si>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</si>
  <si>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</si>
  <si>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</si>
  <si>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</si>
  <si>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</si>
  <si>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</si>
  <si>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</si>
  <si>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</si>
  <si>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</si>
  <si>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</si>
  <si>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</si>
  <si>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</si>
  <si>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</si>
  <si>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</si>
  <si>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</si>
  <si>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</si>
  <si>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</si>
  <si>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</si>
  <si>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</si>
  <si>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</si>
  <si>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</si>
  <si>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</si>
  <si>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</si>
  <si>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</si>
  <si>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</si>
  <si>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</si>
  <si>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</si>
  <si>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</si>
  <si>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</si>
  <si>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</si>
  <si>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</si>
  <si>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</si>
  <si>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147</t>
  </si>
  <si>
    <t>בבטחונות אחרים - גורם 152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</si>
  <si>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</si>
  <si>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</si>
  <si>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</si>
  <si>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</si>
  <si>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</si>
  <si>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</si>
  <si>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</si>
  <si>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</si>
  <si>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81</t>
  </si>
  <si>
    <t>בבטחונות אחרים - גורם 90</t>
  </si>
  <si>
    <t>בבטחונות אחרים - גורם 104</t>
  </si>
  <si>
    <t>בבטחונות אחרים - גורם 41</t>
  </si>
  <si>
    <t>בבטחונות אחרים - גורם 89</t>
  </si>
  <si>
    <t>בבטחונות אחרים - גורם 78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</si>
  <si>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</si>
  <si>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</si>
  <si>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</si>
  <si>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</si>
  <si>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</si>
  <si>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</si>
  <si>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</si>
  <si>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</si>
  <si>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</si>
  <si>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</si>
  <si>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</si>
  <si>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</si>
  <si>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</si>
  <si>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</si>
  <si>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</si>
  <si>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</si>
  <si>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</si>
  <si>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</si>
  <si>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</si>
  <si>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</si>
  <si>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</si>
  <si>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</si>
  <si>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</si>
  <si>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</si>
  <si>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</si>
  <si>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</si>
  <si>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</si>
  <si>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</si>
  <si>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</si>
  <si>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</si>
  <si>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</si>
  <si>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</si>
  <si>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</si>
  <si>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</si>
  <si>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</si>
  <si>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</si>
  <si>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</si>
  <si>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</si>
  <si>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</si>
  <si>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</si>
  <si>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43</t>
  </si>
  <si>
    <t>גורם 183</t>
  </si>
  <si>
    <t>גורם 37</t>
  </si>
  <si>
    <t>גורם 158</t>
  </si>
  <si>
    <t>גורם 105</t>
  </si>
  <si>
    <t>גורם 35</t>
  </si>
  <si>
    <t>גורם 104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</si>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</sst>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0" fontId="25" fillId="0" borderId="28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10" fontId="25" fillId="0" borderId="28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4" fontId="25" fillId="0" borderId="28" xfId="0" applyNumberFormat="1" applyFont="1" applyFill="1" applyBorder="1" applyAlignment="1">
      <alignment horizontal="right"/>
    </xf>
    <xf numFmtId="10" fontId="25" fillId="0" borderId="28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43" fontId="26" fillId="0" borderId="0" xfId="13" applyFont="1" applyFill="1" applyBorder="1" applyAlignment="1">
      <alignment horizontal="right"/>
    </xf>
    <xf numFmtId="43" fontId="25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0" fontId="29" fillId="0" borderId="0" xfId="14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16" applyNumberFormat="1" applyFont="1" applyFill="1" applyAlignment="1">
      <alignment horizontal="right"/>
    </xf>
    <xf numFmtId="49" fontId="26" fillId="0" borderId="0" xfId="16" applyNumberFormat="1" applyFont="1" applyFill="1" applyAlignment="1">
      <alignment horizontal="right"/>
    </xf>
    <xf numFmtId="4" fontId="26" fillId="0" borderId="0" xfId="16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26" fillId="0" borderId="0" xfId="16" applyFont="1" applyFill="1" applyAlignment="1">
      <alignment horizontal="right"/>
    </xf>
    <xf numFmtId="2" fontId="26" fillId="0" borderId="0" xfId="16" applyNumberFormat="1" applyFont="1" applyFill="1" applyBorder="1" applyAlignment="1">
      <alignment horizontal="right"/>
    </xf>
    <xf numFmtId="14" fontId="26" fillId="0" borderId="0" xfId="16" applyNumberFormat="1" applyFont="1" applyFill="1" applyAlignment="1">
      <alignment horizontal="right"/>
    </xf>
    <xf numFmtId="2" fontId="26" fillId="0" borderId="0" xfId="16" applyNumberFormat="1" applyFont="1" applyFill="1" applyAlignment="1">
      <alignment horizontal="right"/>
    </xf>
    <xf numFmtId="4" fontId="30" fillId="0" borderId="0" xfId="16" applyNumberFormat="1" applyFont="1" applyFill="1" applyAlignment="1">
      <alignment horizontal="right"/>
    </xf>
    <xf numFmtId="0" fontId="26" fillId="0" borderId="0" xfId="16" applyFont="1" applyFill="1" applyBorder="1" applyAlignment="1">
      <alignment horizontal="right" indent="3"/>
    </xf>
    <xf numFmtId="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16" applyNumberFormat="1" applyFont="1" applyFill="1" applyBorder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3" fontId="29" fillId="0" borderId="0" xfId="13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P18" sqref="P18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147</v>
      </c>
      <c r="C1" s="67" t="s" vm="1">
        <v>233</v>
      </c>
    </row>
    <row r="2" spans="1:4">
      <c r="B2" s="46" t="s">
        <v>146</v>
      </c>
      <c r="C2" s="67" t="s">
        <v>234</v>
      </c>
    </row>
    <row r="3" spans="1:4">
      <c r="B3" s="46" t="s">
        <v>148</v>
      </c>
      <c r="C3" s="67" t="s">
        <v>235</v>
      </c>
    </row>
    <row r="4" spans="1:4">
      <c r="B4" s="46" t="s">
        <v>149</v>
      </c>
      <c r="C4" s="67">
        <v>2102</v>
      </c>
    </row>
    <row r="6" spans="1:4" ht="26.25" customHeight="1">
      <c r="B6" s="171" t="s">
        <v>161</v>
      </c>
      <c r="C6" s="172"/>
      <c r="D6" s="173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127">
        <f>C11+C12+C23+C33+C34+C35+C36+C37</f>
        <v>60509173.00107336</v>
      </c>
      <c r="D10" s="128">
        <f>C10/$C$42</f>
        <v>0.99983723916116163</v>
      </c>
    </row>
    <row r="11" spans="1:4">
      <c r="A11" s="42" t="s">
        <v>126</v>
      </c>
      <c r="B11" s="27" t="s">
        <v>162</v>
      </c>
      <c r="C11" s="127">
        <f>מזומנים!J10</f>
        <v>6761489.6184095629</v>
      </c>
      <c r="D11" s="128">
        <f t="shared" ref="D11:D42" si="0">C11/$C$42</f>
        <v>0.11172502907232845</v>
      </c>
    </row>
    <row r="12" spans="1:4">
      <c r="B12" s="27" t="s">
        <v>163</v>
      </c>
      <c r="C12" s="127">
        <f>SUM(C13:C22)</f>
        <v>22267730.496413898</v>
      </c>
      <c r="D12" s="128">
        <f t="shared" si="0"/>
        <v>0.36794596715979466</v>
      </c>
    </row>
    <row r="13" spans="1:4">
      <c r="A13" s="44" t="s">
        <v>126</v>
      </c>
      <c r="B13" s="28" t="s">
        <v>70</v>
      </c>
      <c r="C13" s="127" vm="2">
        <v>1283277.3120637112</v>
      </c>
      <c r="D13" s="128">
        <f t="shared" si="0"/>
        <v>2.120452786140669E-2</v>
      </c>
    </row>
    <row r="14" spans="1:4">
      <c r="A14" s="44" t="s">
        <v>126</v>
      </c>
      <c r="B14" s="28" t="s">
        <v>71</v>
      </c>
      <c r="C14" s="127">
        <v>0</v>
      </c>
      <c r="D14" s="128">
        <f t="shared" si="0"/>
        <v>0</v>
      </c>
    </row>
    <row r="15" spans="1:4">
      <c r="A15" s="44" t="s">
        <v>126</v>
      </c>
      <c r="B15" s="28" t="s">
        <v>72</v>
      </c>
      <c r="C15" s="127">
        <f>'אג"ח קונצרני'!R11</f>
        <v>3605128.2274569068</v>
      </c>
      <c r="D15" s="128">
        <f t="shared" si="0"/>
        <v>5.9570165563137767E-2</v>
      </c>
    </row>
    <row r="16" spans="1:4">
      <c r="A16" s="44" t="s">
        <v>126</v>
      </c>
      <c r="B16" s="28" t="s">
        <v>73</v>
      </c>
      <c r="C16" s="127">
        <f>מניות!L11</f>
        <v>9492234.6308878083</v>
      </c>
      <c r="D16" s="128">
        <f t="shared" si="0"/>
        <v>0.15684712244618648</v>
      </c>
    </row>
    <row r="17" spans="1:4">
      <c r="A17" s="44" t="s">
        <v>126</v>
      </c>
      <c r="B17" s="28" t="s">
        <v>225</v>
      </c>
      <c r="C17" s="127" vm="3">
        <v>6824637.4774881396</v>
      </c>
      <c r="D17" s="128">
        <f t="shared" si="0"/>
        <v>0.11276846724787487</v>
      </c>
    </row>
    <row r="18" spans="1:4">
      <c r="A18" s="44" t="s">
        <v>126</v>
      </c>
      <c r="B18" s="28" t="s">
        <v>74</v>
      </c>
      <c r="C18" s="127" vm="4">
        <v>752337.74198188062</v>
      </c>
      <c r="D18" s="128">
        <f t="shared" si="0"/>
        <v>1.2431425741788975E-2</v>
      </c>
    </row>
    <row r="19" spans="1:4">
      <c r="A19" s="44" t="s">
        <v>126</v>
      </c>
      <c r="B19" s="28" t="s">
        <v>75</v>
      </c>
      <c r="C19" s="127" vm="5">
        <v>1849.3670745380002</v>
      </c>
      <c r="D19" s="128">
        <f t="shared" si="0"/>
        <v>3.0558442270708738E-5</v>
      </c>
    </row>
    <row r="20" spans="1:4">
      <c r="A20" s="44" t="s">
        <v>126</v>
      </c>
      <c r="B20" s="28" t="s">
        <v>76</v>
      </c>
      <c r="C20" s="127" vm="6">
        <v>1666.0626888250019</v>
      </c>
      <c r="D20" s="128">
        <f t="shared" si="0"/>
        <v>2.75295700874091E-5</v>
      </c>
    </row>
    <row r="21" spans="1:4">
      <c r="A21" s="44" t="s">
        <v>126</v>
      </c>
      <c r="B21" s="28" t="s">
        <v>77</v>
      </c>
      <c r="C21" s="127" vm="7">
        <v>306599.67677209002</v>
      </c>
      <c r="D21" s="128">
        <f t="shared" si="0"/>
        <v>5.0661702870418209E-3</v>
      </c>
    </row>
    <row r="22" spans="1:4">
      <c r="A22" s="44" t="s">
        <v>126</v>
      </c>
      <c r="B22" s="28" t="s">
        <v>78</v>
      </c>
      <c r="C22" s="127">
        <v>0</v>
      </c>
      <c r="D22" s="128">
        <f t="shared" si="0"/>
        <v>0</v>
      </c>
    </row>
    <row r="23" spans="1:4">
      <c r="B23" s="27" t="s">
        <v>164</v>
      </c>
      <c r="C23" s="127">
        <f>SUM(C24:C32)</f>
        <v>27570438.108818613</v>
      </c>
      <c r="D23" s="128">
        <f t="shared" si="0"/>
        <v>0.45556647618859197</v>
      </c>
    </row>
    <row r="24" spans="1:4">
      <c r="A24" s="44" t="s">
        <v>126</v>
      </c>
      <c r="B24" s="28" t="s">
        <v>79</v>
      </c>
      <c r="C24" s="127" vm="8">
        <v>16295034.480502307</v>
      </c>
      <c r="D24" s="128">
        <f t="shared" si="0"/>
        <v>0.26925475062652654</v>
      </c>
    </row>
    <row r="25" spans="1:4">
      <c r="A25" s="44" t="s">
        <v>126</v>
      </c>
      <c r="B25" s="28" t="s">
        <v>80</v>
      </c>
      <c r="C25" s="127">
        <v>0</v>
      </c>
      <c r="D25" s="128">
        <f t="shared" si="0"/>
        <v>0</v>
      </c>
    </row>
    <row r="26" spans="1:4">
      <c r="A26" s="44" t="s">
        <v>126</v>
      </c>
      <c r="B26" s="28" t="s">
        <v>72</v>
      </c>
      <c r="C26" s="127" vm="9">
        <v>48602.741129168993</v>
      </c>
      <c r="D26" s="128">
        <f t="shared" si="0"/>
        <v>8.0309857325914786E-4</v>
      </c>
    </row>
    <row r="27" spans="1:4">
      <c r="A27" s="44" t="s">
        <v>126</v>
      </c>
      <c r="B27" s="28" t="s">
        <v>81</v>
      </c>
      <c r="C27" s="127" vm="10">
        <v>1966187.8483155449</v>
      </c>
      <c r="D27" s="128">
        <f t="shared" si="0"/>
        <v>3.2488757198799713E-2</v>
      </c>
    </row>
    <row r="28" spans="1:4">
      <c r="A28" s="44" t="s">
        <v>126</v>
      </c>
      <c r="B28" s="28" t="s">
        <v>82</v>
      </c>
      <c r="C28" s="127" vm="11">
        <v>9890321.2849517688</v>
      </c>
      <c r="D28" s="128">
        <f t="shared" si="0"/>
        <v>0.16342499884749101</v>
      </c>
    </row>
    <row r="29" spans="1:4">
      <c r="A29" s="44" t="s">
        <v>126</v>
      </c>
      <c r="B29" s="28" t="s">
        <v>83</v>
      </c>
      <c r="C29" s="127" vm="12">
        <v>100.34335263199999</v>
      </c>
      <c r="D29" s="128">
        <f t="shared" si="0"/>
        <v>1.6580464694497488E-6</v>
      </c>
    </row>
    <row r="30" spans="1:4">
      <c r="A30" s="44" t="s">
        <v>126</v>
      </c>
      <c r="B30" s="28" t="s">
        <v>187</v>
      </c>
      <c r="C30" s="127">
        <v>0</v>
      </c>
      <c r="D30" s="128">
        <f t="shared" si="0"/>
        <v>0</v>
      </c>
    </row>
    <row r="31" spans="1:4">
      <c r="A31" s="44" t="s">
        <v>126</v>
      </c>
      <c r="B31" s="28" t="s">
        <v>107</v>
      </c>
      <c r="C31" s="127" vm="13">
        <v>-629808.5894328109</v>
      </c>
      <c r="D31" s="128">
        <f t="shared" si="0"/>
        <v>-1.0406787103953924E-2</v>
      </c>
    </row>
    <row r="32" spans="1:4">
      <c r="A32" s="44" t="s">
        <v>126</v>
      </c>
      <c r="B32" s="28" t="s">
        <v>84</v>
      </c>
      <c r="C32" s="127">
        <v>0</v>
      </c>
      <c r="D32" s="128">
        <f t="shared" si="0"/>
        <v>0</v>
      </c>
    </row>
    <row r="33" spans="1:4">
      <c r="A33" s="44" t="s">
        <v>126</v>
      </c>
      <c r="B33" s="27" t="s">
        <v>165</v>
      </c>
      <c r="C33" s="127">
        <f>הלוואות!P10</f>
        <v>1449772.7803582363</v>
      </c>
      <c r="D33" s="128">
        <f t="shared" si="0"/>
        <v>2.3955654031144451E-2</v>
      </c>
    </row>
    <row r="34" spans="1:4">
      <c r="A34" s="44" t="s">
        <v>126</v>
      </c>
      <c r="B34" s="27" t="s">
        <v>166</v>
      </c>
      <c r="C34" s="127" vm="14">
        <v>139512.13665</v>
      </c>
      <c r="D34" s="128">
        <f t="shared" si="0"/>
        <v>2.3052608822655093E-3</v>
      </c>
    </row>
    <row r="35" spans="1:4">
      <c r="A35" s="44" t="s">
        <v>126</v>
      </c>
      <c r="B35" s="27" t="s">
        <v>167</v>
      </c>
      <c r="C35" s="127" vm="15">
        <v>2323382.0082699996</v>
      </c>
      <c r="D35" s="128">
        <f t="shared" si="0"/>
        <v>3.8390937067082118E-2</v>
      </c>
    </row>
    <row r="36" spans="1:4">
      <c r="A36" s="44" t="s">
        <v>126</v>
      </c>
      <c r="B36" s="45" t="s">
        <v>168</v>
      </c>
      <c r="C36" s="127">
        <v>0</v>
      </c>
      <c r="D36" s="128">
        <f t="shared" si="0"/>
        <v>0</v>
      </c>
    </row>
    <row r="37" spans="1:4">
      <c r="A37" s="44" t="s">
        <v>126</v>
      </c>
      <c r="B37" s="27" t="s">
        <v>169</v>
      </c>
      <c r="C37" s="127">
        <f>'השקעות אחרות '!I10</f>
        <v>-3152.1478469510002</v>
      </c>
      <c r="D37" s="128">
        <f t="shared" si="0"/>
        <v>-5.2085240045627161E-5</v>
      </c>
    </row>
    <row r="38" spans="1:4">
      <c r="A38" s="44"/>
      <c r="B38" s="55" t="s">
        <v>171</v>
      </c>
      <c r="C38" s="127">
        <f>SUM(C39:C41)</f>
        <v>9850.1269700000012</v>
      </c>
      <c r="D38" s="128">
        <f t="shared" si="0"/>
        <v>1.6276083883838568E-4</v>
      </c>
    </row>
    <row r="39" spans="1:4">
      <c r="A39" s="44" t="s">
        <v>126</v>
      </c>
      <c r="B39" s="56" t="s">
        <v>172</v>
      </c>
      <c r="C39" s="127">
        <v>0</v>
      </c>
      <c r="D39" s="128">
        <f t="shared" si="0"/>
        <v>0</v>
      </c>
    </row>
    <row r="40" spans="1:4">
      <c r="A40" s="44" t="s">
        <v>126</v>
      </c>
      <c r="B40" s="56" t="s">
        <v>210</v>
      </c>
      <c r="C40" s="127">
        <v>0</v>
      </c>
      <c r="D40" s="128">
        <f t="shared" si="0"/>
        <v>0</v>
      </c>
    </row>
    <row r="41" spans="1:4">
      <c r="A41" s="44" t="s">
        <v>126</v>
      </c>
      <c r="B41" s="56" t="s">
        <v>173</v>
      </c>
      <c r="C41" s="127" vm="16">
        <v>9850.1269700000012</v>
      </c>
      <c r="D41" s="128">
        <f t="shared" si="0"/>
        <v>1.6276083883838568E-4</v>
      </c>
    </row>
    <row r="42" spans="1:4">
      <c r="B42" s="56" t="s">
        <v>85</v>
      </c>
      <c r="C42" s="127">
        <f>C38+C10</f>
        <v>60519023.128043361</v>
      </c>
      <c r="D42" s="128">
        <f t="shared" si="0"/>
        <v>1</v>
      </c>
    </row>
    <row r="43" spans="1:4">
      <c r="A43" s="44" t="s">
        <v>126</v>
      </c>
      <c r="B43" s="56" t="s">
        <v>170</v>
      </c>
      <c r="C43" s="127">
        <f>'יתרת התחייבות להשקעה'!C10</f>
        <v>4696306.2067203782</v>
      </c>
      <c r="D43" s="128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29" t="s">
        <v>137</v>
      </c>
      <c r="D47" s="130" vm="17">
        <v>2.4159000000000002</v>
      </c>
    </row>
    <row r="48" spans="1:4">
      <c r="C48" s="129" t="s">
        <v>144</v>
      </c>
      <c r="D48" s="130">
        <v>0.71320062343401669</v>
      </c>
    </row>
    <row r="49" spans="2:4">
      <c r="C49" s="129" t="s">
        <v>141</v>
      </c>
      <c r="D49" s="130" vm="18">
        <v>2.6667000000000001</v>
      </c>
    </row>
    <row r="50" spans="2:4">
      <c r="B50" s="11"/>
      <c r="C50" s="129" t="s">
        <v>3201</v>
      </c>
      <c r="D50" s="130" vm="19">
        <v>3.9455</v>
      </c>
    </row>
    <row r="51" spans="2:4">
      <c r="C51" s="129" t="s">
        <v>135</v>
      </c>
      <c r="D51" s="130" vm="20">
        <v>3.9321999999999999</v>
      </c>
    </row>
    <row r="52" spans="2:4">
      <c r="C52" s="129" t="s">
        <v>136</v>
      </c>
      <c r="D52" s="130" vm="21">
        <v>4.4672000000000001</v>
      </c>
    </row>
    <row r="53" spans="2:4">
      <c r="C53" s="129" t="s">
        <v>138</v>
      </c>
      <c r="D53" s="130">
        <v>0.46051542057860612</v>
      </c>
    </row>
    <row r="54" spans="2:4">
      <c r="C54" s="129" t="s">
        <v>142</v>
      </c>
      <c r="D54" s="130">
        <v>2.7067999999999998E-2</v>
      </c>
    </row>
    <row r="55" spans="2:4">
      <c r="C55" s="129" t="s">
        <v>143</v>
      </c>
      <c r="D55" s="130">
        <v>0.20053698423440919</v>
      </c>
    </row>
    <row r="56" spans="2:4">
      <c r="C56" s="129" t="s">
        <v>140</v>
      </c>
      <c r="D56" s="130" vm="22">
        <v>0.52790000000000004</v>
      </c>
    </row>
    <row r="57" spans="2:4">
      <c r="C57" s="129" t="s">
        <v>3202</v>
      </c>
      <c r="D57" s="130">
        <v>2.260821</v>
      </c>
    </row>
    <row r="58" spans="2:4">
      <c r="C58" s="129" t="s">
        <v>139</v>
      </c>
      <c r="D58" s="130" vm="23">
        <v>0.34910000000000002</v>
      </c>
    </row>
    <row r="59" spans="2:4">
      <c r="C59" s="129" t="s">
        <v>133</v>
      </c>
      <c r="D59" s="130" vm="24">
        <v>3.6150000000000002</v>
      </c>
    </row>
    <row r="60" spans="2:4">
      <c r="C60" s="129" t="s">
        <v>145</v>
      </c>
      <c r="D60" s="130" vm="25">
        <v>0.2029</v>
      </c>
    </row>
    <row r="61" spans="2:4">
      <c r="C61" s="129" t="s">
        <v>3203</v>
      </c>
      <c r="D61" s="130" vm="26">
        <v>0.34649999999999997</v>
      </c>
    </row>
    <row r="62" spans="2:4">
      <c r="C62" s="129" t="s">
        <v>3204</v>
      </c>
      <c r="D62" s="130">
        <v>4.6569268405166807E-2</v>
      </c>
    </row>
    <row r="63" spans="2:4">
      <c r="C63" s="129" t="s">
        <v>3205</v>
      </c>
      <c r="D63" s="130">
        <v>0.52591762806057873</v>
      </c>
    </row>
    <row r="64" spans="2:4">
      <c r="C64" s="129" t="s">
        <v>134</v>
      </c>
      <c r="D64" s="130">
        <v>1</v>
      </c>
    </row>
    <row r="65" spans="3:4">
      <c r="C65" s="131"/>
      <c r="D65" s="131"/>
    </row>
    <row r="66" spans="3:4">
      <c r="C66" s="131"/>
      <c r="D66" s="131"/>
    </row>
    <row r="67" spans="3:4">
      <c r="C67" s="132"/>
      <c r="D67" s="13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8.42578125" style="2" bestFit="1" customWidth="1"/>
    <col min="4" max="4" width="6.42578125" style="2" bestFit="1" customWidth="1"/>
    <col min="5" max="5" width="5.28515625" style="2" bestFit="1" customWidth="1"/>
    <col min="6" max="6" width="12.42578125" style="1" customWidth="1"/>
    <col min="7" max="7" width="9.7109375" style="1" bestFit="1" customWidth="1"/>
    <col min="8" max="8" width="14.28515625" style="1" bestFit="1" customWidth="1"/>
    <col min="9" max="9" width="10.85546875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147</v>
      </c>
      <c r="C1" s="67" t="s" vm="1">
        <v>233</v>
      </c>
    </row>
    <row r="2" spans="2:13">
      <c r="B2" s="46" t="s">
        <v>146</v>
      </c>
      <c r="C2" s="67" t="s">
        <v>234</v>
      </c>
    </row>
    <row r="3" spans="2:13">
      <c r="B3" s="46" t="s">
        <v>148</v>
      </c>
      <c r="C3" s="67" t="s">
        <v>235</v>
      </c>
    </row>
    <row r="4" spans="2:13">
      <c r="B4" s="46" t="s">
        <v>149</v>
      </c>
      <c r="C4" s="67">
        <v>2102</v>
      </c>
    </row>
    <row r="6" spans="2:13" ht="26.25" customHeight="1">
      <c r="B6" s="174" t="s">
        <v>175</v>
      </c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2:13" ht="26.25" customHeight="1">
      <c r="B7" s="174" t="s">
        <v>96</v>
      </c>
      <c r="C7" s="175"/>
      <c r="D7" s="175"/>
      <c r="E7" s="175"/>
      <c r="F7" s="175"/>
      <c r="G7" s="175"/>
      <c r="H7" s="175"/>
      <c r="I7" s="175"/>
      <c r="J7" s="175"/>
      <c r="K7" s="175"/>
      <c r="L7" s="176"/>
      <c r="M7" s="3"/>
    </row>
    <row r="8" spans="2:13" s="3" customFormat="1" ht="78.75">
      <c r="B8" s="21" t="s">
        <v>117</v>
      </c>
      <c r="C8" s="29" t="s">
        <v>47</v>
      </c>
      <c r="D8" s="29" t="s">
        <v>120</v>
      </c>
      <c r="E8" s="29" t="s">
        <v>66</v>
      </c>
      <c r="F8" s="29" t="s">
        <v>104</v>
      </c>
      <c r="G8" s="29" t="s">
        <v>209</v>
      </c>
      <c r="H8" s="29" t="s">
        <v>208</v>
      </c>
      <c r="I8" s="29" t="s">
        <v>62</v>
      </c>
      <c r="J8" s="29" t="s">
        <v>60</v>
      </c>
      <c r="K8" s="29" t="s">
        <v>150</v>
      </c>
      <c r="L8" s="30" t="s">
        <v>152</v>
      </c>
    </row>
    <row r="9" spans="2:13" s="3" customFormat="1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4" t="s">
        <v>52</v>
      </c>
      <c r="C11" s="71"/>
      <c r="D11" s="71"/>
      <c r="E11" s="71"/>
      <c r="F11" s="71"/>
      <c r="G11" s="80"/>
      <c r="H11" s="82"/>
      <c r="I11" s="80">
        <v>1666.0626888250019</v>
      </c>
      <c r="J11" s="71"/>
      <c r="K11" s="81">
        <f>IFERROR(I11/$I$11,0)</f>
        <v>1</v>
      </c>
      <c r="L11" s="81">
        <f>I11/'סכום נכסי הקרן'!$C$42</f>
        <v>2.75295700874091E-5</v>
      </c>
    </row>
    <row r="12" spans="2:13" s="88" customFormat="1">
      <c r="B12" s="111" t="s">
        <v>202</v>
      </c>
      <c r="C12" s="112"/>
      <c r="D12" s="112"/>
      <c r="E12" s="112"/>
      <c r="F12" s="112"/>
      <c r="G12" s="113"/>
      <c r="H12" s="114"/>
      <c r="I12" s="113">
        <v>4703.9846175040011</v>
      </c>
      <c r="J12" s="112"/>
      <c r="K12" s="115">
        <f t="shared" ref="K12:K24" si="0">IFERROR(I12/$I$11,0)</f>
        <v>2.8234139381763041</v>
      </c>
      <c r="L12" s="115">
        <f>I12/'סכום נכסי הקרן'!$C$42</f>
        <v>7.7727371896792302E-5</v>
      </c>
    </row>
    <row r="13" spans="2:13">
      <c r="B13" s="90" t="s">
        <v>194</v>
      </c>
      <c r="C13" s="71"/>
      <c r="D13" s="71"/>
      <c r="E13" s="71"/>
      <c r="F13" s="71"/>
      <c r="G13" s="80"/>
      <c r="H13" s="82"/>
      <c r="I13" s="80">
        <v>4703.9846175040011</v>
      </c>
      <c r="J13" s="71"/>
      <c r="K13" s="81">
        <f t="shared" si="0"/>
        <v>2.8234139381763041</v>
      </c>
      <c r="L13" s="81">
        <f>I13/'סכום נכסי הקרן'!$C$42</f>
        <v>7.7727371896792302E-5</v>
      </c>
    </row>
    <row r="14" spans="2:13">
      <c r="B14" s="76" t="s">
        <v>1696</v>
      </c>
      <c r="C14" s="73" t="s">
        <v>1697</v>
      </c>
      <c r="D14" s="86" t="s">
        <v>121</v>
      </c>
      <c r="E14" s="86" t="s">
        <v>531</v>
      </c>
      <c r="F14" s="86" t="s">
        <v>134</v>
      </c>
      <c r="G14" s="83">
        <v>553.50950599999999</v>
      </c>
      <c r="H14" s="122">
        <v>731000</v>
      </c>
      <c r="I14" s="83">
        <v>4046.1544857529998</v>
      </c>
      <c r="J14" s="73"/>
      <c r="K14" s="84">
        <f t="shared" si="0"/>
        <v>2.4285727739371969</v>
      </c>
      <c r="L14" s="84">
        <f>I14/'סכום נכסי הקרן'!$C$42</f>
        <v>6.6857564392477592E-5</v>
      </c>
    </row>
    <row r="15" spans="2:13">
      <c r="B15" s="76" t="s">
        <v>1698</v>
      </c>
      <c r="C15" s="73" t="s">
        <v>1699</v>
      </c>
      <c r="D15" s="86" t="s">
        <v>121</v>
      </c>
      <c r="E15" s="86" t="s">
        <v>531</v>
      </c>
      <c r="F15" s="86" t="s">
        <v>134</v>
      </c>
      <c r="G15" s="83">
        <v>-553.50950599999999</v>
      </c>
      <c r="H15" s="122">
        <v>1906900</v>
      </c>
      <c r="I15" s="83">
        <v>-10554.872761809998</v>
      </c>
      <c r="J15" s="73"/>
      <c r="K15" s="84">
        <f t="shared" si="0"/>
        <v>-6.3352194563902451</v>
      </c>
      <c r="L15" s="84">
        <f>I15/'סכום נכסי הקרן'!$C$42</f>
        <v>-1.7440586804381303E-4</v>
      </c>
    </row>
    <row r="16" spans="2:13">
      <c r="B16" s="76" t="s">
        <v>1700</v>
      </c>
      <c r="C16" s="73" t="s">
        <v>1701</v>
      </c>
      <c r="D16" s="86" t="s">
        <v>121</v>
      </c>
      <c r="E16" s="86" t="s">
        <v>531</v>
      </c>
      <c r="F16" s="86" t="s">
        <v>134</v>
      </c>
      <c r="G16" s="83">
        <v>5089.7425800000001</v>
      </c>
      <c r="H16" s="122">
        <v>220300</v>
      </c>
      <c r="I16" s="83">
        <v>11212.702903740001</v>
      </c>
      <c r="J16" s="73"/>
      <c r="K16" s="84">
        <f t="shared" si="0"/>
        <v>6.7300606267389664</v>
      </c>
      <c r="L16" s="84">
        <f>I16/'סכום נכסי הקרן'!$C$42</f>
        <v>1.8527567571632278E-4</v>
      </c>
    </row>
    <row r="17" spans="2:12">
      <c r="B17" s="76" t="s">
        <v>1702</v>
      </c>
      <c r="C17" s="73" t="s">
        <v>1703</v>
      </c>
      <c r="D17" s="86" t="s">
        <v>121</v>
      </c>
      <c r="E17" s="86" t="s">
        <v>531</v>
      </c>
      <c r="F17" s="86" t="s">
        <v>134</v>
      </c>
      <c r="G17" s="83">
        <v>-5089.7425800000001</v>
      </c>
      <c r="H17" s="85">
        <v>0.01</v>
      </c>
      <c r="I17" s="83">
        <v>-1.0179E-5</v>
      </c>
      <c r="J17" s="73"/>
      <c r="K17" s="84">
        <f t="shared" si="0"/>
        <v>-6.1096140429018217E-9</v>
      </c>
      <c r="L17" s="84">
        <f>I17/'סכום נכסי הקרן'!$C$42</f>
        <v>-1.6819504800108458E-13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 s="88" customFormat="1">
      <c r="B19" s="111" t="s">
        <v>201</v>
      </c>
      <c r="C19" s="112"/>
      <c r="D19" s="112"/>
      <c r="E19" s="112"/>
      <c r="F19" s="112"/>
      <c r="G19" s="113"/>
      <c r="H19" s="114"/>
      <c r="I19" s="113">
        <v>-3037.9219286790003</v>
      </c>
      <c r="J19" s="112"/>
      <c r="K19" s="115">
        <f t="shared" si="0"/>
        <v>-1.8234139381763048</v>
      </c>
      <c r="L19" s="115">
        <f>I19/'סכום נכסי הקרן'!$C$42</f>
        <v>-5.0197801809383226E-5</v>
      </c>
    </row>
    <row r="20" spans="2:12">
      <c r="B20" s="90" t="s">
        <v>194</v>
      </c>
      <c r="C20" s="71"/>
      <c r="D20" s="71"/>
      <c r="E20" s="71"/>
      <c r="F20" s="71"/>
      <c r="G20" s="80"/>
      <c r="H20" s="82"/>
      <c r="I20" s="80">
        <v>-3037.9219286790003</v>
      </c>
      <c r="J20" s="71"/>
      <c r="K20" s="81">
        <f t="shared" si="0"/>
        <v>-1.8234139381763048</v>
      </c>
      <c r="L20" s="81">
        <f>I20/'סכום נכסי הקרן'!$C$42</f>
        <v>-5.0197801809383226E-5</v>
      </c>
    </row>
    <row r="21" spans="2:12">
      <c r="B21" s="76" t="s">
        <v>1704</v>
      </c>
      <c r="C21" s="73" t="s">
        <v>1705</v>
      </c>
      <c r="D21" s="86" t="s">
        <v>27</v>
      </c>
      <c r="E21" s="86" t="s">
        <v>531</v>
      </c>
      <c r="F21" s="86" t="s">
        <v>135</v>
      </c>
      <c r="G21" s="83">
        <v>4233.291174</v>
      </c>
      <c r="H21" s="85">
        <v>60</v>
      </c>
      <c r="I21" s="83">
        <v>499.38442663199999</v>
      </c>
      <c r="J21" s="73"/>
      <c r="K21" s="84">
        <f t="shared" si="0"/>
        <v>0.29973927750833496</v>
      </c>
      <c r="L21" s="84">
        <f>I21/'סכום נכסי הקרן'!$C$42</f>
        <v>8.2516934481150729E-6</v>
      </c>
    </row>
    <row r="22" spans="2:12">
      <c r="B22" s="76" t="s">
        <v>1706</v>
      </c>
      <c r="C22" s="73" t="s">
        <v>1707</v>
      </c>
      <c r="D22" s="86" t="s">
        <v>27</v>
      </c>
      <c r="E22" s="86" t="s">
        <v>531</v>
      </c>
      <c r="F22" s="86" t="s">
        <v>135</v>
      </c>
      <c r="G22" s="83">
        <v>-4233.291174</v>
      </c>
      <c r="H22" s="85">
        <v>5</v>
      </c>
      <c r="I22" s="83">
        <v>-41.615368885999999</v>
      </c>
      <c r="J22" s="73"/>
      <c r="K22" s="84">
        <f t="shared" si="0"/>
        <v>-2.4978273125694582E-2</v>
      </c>
      <c r="L22" s="84">
        <f>I22/'סכום נכסי הקרן'!$C$42</f>
        <v>-6.8764112067625614E-7</v>
      </c>
    </row>
    <row r="23" spans="2:12">
      <c r="B23" s="76" t="s">
        <v>1708</v>
      </c>
      <c r="C23" s="73" t="s">
        <v>1709</v>
      </c>
      <c r="D23" s="86" t="s">
        <v>27</v>
      </c>
      <c r="E23" s="86" t="s">
        <v>531</v>
      </c>
      <c r="F23" s="86" t="s">
        <v>135</v>
      </c>
      <c r="G23" s="83">
        <v>-4233.291174</v>
      </c>
      <c r="H23" s="85">
        <v>585</v>
      </c>
      <c r="I23" s="83">
        <v>-4868.9981596630005</v>
      </c>
      <c r="J23" s="73"/>
      <c r="K23" s="84">
        <f t="shared" si="0"/>
        <v>-2.9224579557068666</v>
      </c>
      <c r="L23" s="84">
        <f>I23/'סכום נכסי הקרן'!$C$42</f>
        <v>-8.04540111191385E-5</v>
      </c>
    </row>
    <row r="24" spans="2:12">
      <c r="B24" s="76" t="s">
        <v>1710</v>
      </c>
      <c r="C24" s="73" t="s">
        <v>1711</v>
      </c>
      <c r="D24" s="86" t="s">
        <v>27</v>
      </c>
      <c r="E24" s="86" t="s">
        <v>531</v>
      </c>
      <c r="F24" s="86" t="s">
        <v>135</v>
      </c>
      <c r="G24" s="83">
        <v>4233.291174</v>
      </c>
      <c r="H24" s="85">
        <v>165</v>
      </c>
      <c r="I24" s="83">
        <v>1373.3071732379999</v>
      </c>
      <c r="J24" s="73"/>
      <c r="K24" s="84">
        <f t="shared" si="0"/>
        <v>0.82428301314792118</v>
      </c>
      <c r="L24" s="84">
        <f>I24/'סכום נכסי הקרן'!$C$42</f>
        <v>2.2692156982316451E-5</v>
      </c>
    </row>
    <row r="25" spans="2:12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142" t="s">
        <v>224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142" t="s">
        <v>113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142" t="s">
        <v>207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142" t="s">
        <v>215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</row>
    <row r="122" spans="2:12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2:12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</row>
    <row r="124" spans="2:12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2:12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2:12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2:12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2:12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2:12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2:12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2:12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2:12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2:12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2:12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2:12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2:12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2:12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2:12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2:12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2:12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2:12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2:12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2:12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2:12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2:12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2:12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2:12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2:12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2:12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2:12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2:12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2:12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2:12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2:12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2:12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2:12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2:12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2:12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2:12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2:12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2:12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2:12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2:12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2:12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2:12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2:12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2:12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2:12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2:12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2:12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2:12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2:12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2:12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2:12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2:12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2:12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2:12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2:12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2:12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2:12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2:12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2:12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2:12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2:12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2:12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2:12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2:12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2:12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2:12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2:12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2:12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2:12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2:12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2:12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2:12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2:12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2:12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2:12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2:12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2:12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2:12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2:12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2:12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2:12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2:12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2:12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2:12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2:12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2:12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2:12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2:12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2:12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2:12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2:12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2:12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2:12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2:12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2:12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2:12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2:12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2:12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2:12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2:12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2:12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2:12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2:12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2:12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2:12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2:12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2:12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2:12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2:12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2:12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2:12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2:12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2:12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2:12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2:12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2:12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2:12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2:12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2:12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2:12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2:12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2:12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2:12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2:12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2:12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2:12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2:12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2:12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2:12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2:12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2:12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2:12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2:12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2:12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2:12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2:12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2:12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2:12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2:12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2:12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2:12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2:12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2:12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2:12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2:12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2:12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2:12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2:12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2:12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2:12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2:12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2:12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2:12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2:12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2:12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2:12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2:12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2:12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2:12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2:12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2:12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2:12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2:12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2:12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2:12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2:12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2:12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2:12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2:12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2:12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2:12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2:12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2:12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2:12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2:12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2:12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2:12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2:12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2:12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2:12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2:12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2:12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2:12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2:12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2:12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2:12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2:12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2:12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2:12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2:12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2:12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2:12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2:12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2:12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2:12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2:12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2:12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2:12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2:12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2:12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2:12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2:12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2:12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2:12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2:12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2:12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2:12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2:12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2:12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2:12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2:12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2:12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2:12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2:12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2:12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2:12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2:12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2:12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2:12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2:12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2:12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</row>
    <row r="441" spans="2:12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</row>
    <row r="442" spans="2:12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</row>
    <row r="443" spans="2:12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</row>
    <row r="444" spans="2:12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</row>
    <row r="445" spans="2:12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</row>
    <row r="446" spans="2:12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</row>
    <row r="447" spans="2:12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</row>
    <row r="448" spans="2:12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</row>
    <row r="449" spans="2:12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</row>
    <row r="450" spans="2:12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</row>
    <row r="451" spans="2:12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</row>
    <row r="452" spans="2:12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</row>
    <row r="453" spans="2:12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</row>
    <row r="454" spans="2:12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</row>
    <row r="455" spans="2:12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</row>
    <row r="456" spans="2:12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</row>
    <row r="457" spans="2:12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</row>
    <row r="458" spans="2:12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</row>
    <row r="459" spans="2:12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</row>
    <row r="460" spans="2:12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</row>
    <row r="461" spans="2:12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</row>
    <row r="462" spans="2:12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</row>
    <row r="463" spans="2:12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</row>
    <row r="464" spans="2:12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</row>
    <row r="465" spans="2:12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</row>
    <row r="466" spans="2:12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</row>
    <row r="467" spans="2:12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</row>
    <row r="468" spans="2:12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</row>
    <row r="469" spans="2:12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</row>
    <row r="470" spans="2:12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</row>
    <row r="471" spans="2:12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</row>
    <row r="472" spans="2:12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</row>
    <row r="473" spans="2:12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</row>
    <row r="474" spans="2:12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</row>
    <row r="475" spans="2:12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</row>
    <row r="476" spans="2:12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</row>
    <row r="477" spans="2:12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</row>
    <row r="478" spans="2:12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</row>
    <row r="479" spans="2:12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</row>
    <row r="480" spans="2:12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</row>
    <row r="481" spans="2:12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</row>
    <row r="482" spans="2:12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</row>
    <row r="483" spans="2:12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</row>
    <row r="484" spans="2:12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</row>
    <row r="485" spans="2:12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</row>
    <row r="486" spans="2:12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</row>
    <row r="487" spans="2:12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</row>
    <row r="488" spans="2:12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</row>
    <row r="489" spans="2:12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</row>
    <row r="490" spans="2:12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</row>
    <row r="491" spans="2:12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</row>
    <row r="492" spans="2:12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</row>
    <row r="493" spans="2:12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</row>
    <row r="494" spans="2:12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</row>
    <row r="495" spans="2:12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</row>
    <row r="496" spans="2:12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</row>
    <row r="497" spans="2:12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</row>
    <row r="498" spans="2:12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</row>
    <row r="499" spans="2:12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</row>
    <row r="500" spans="2:12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</row>
    <row r="501" spans="2:12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</row>
    <row r="502" spans="2:12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</row>
    <row r="503" spans="2:12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</row>
    <row r="504" spans="2:12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</row>
    <row r="505" spans="2:12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</row>
    <row r="506" spans="2:12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</row>
    <row r="507" spans="2:12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</row>
    <row r="508" spans="2:12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</row>
    <row r="509" spans="2:12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</row>
    <row r="510" spans="2:12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</row>
    <row r="511" spans="2:12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</row>
    <row r="512" spans="2:12">
      <c r="B512" s="134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</row>
    <row r="513" spans="2:12">
      <c r="B513" s="134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</row>
    <row r="514" spans="2:12">
      <c r="B514" s="134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</row>
    <row r="515" spans="2:12">
      <c r="B515" s="134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</row>
    <row r="516" spans="2:12">
      <c r="B516" s="134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</row>
    <row r="517" spans="2:12">
      <c r="B517" s="134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</row>
    <row r="518" spans="2:12"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</row>
    <row r="519" spans="2:12">
      <c r="B519" s="134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</row>
    <row r="520" spans="2:12">
      <c r="B520" s="134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</row>
    <row r="521" spans="2:12">
      <c r="B521" s="134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</row>
    <row r="522" spans="2:12"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</row>
    <row r="523" spans="2:12">
      <c r="B523" s="134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</row>
    <row r="524" spans="2:12">
      <c r="B524" s="134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</row>
    <row r="525" spans="2:12">
      <c r="B525" s="134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</row>
    <row r="526" spans="2:12">
      <c r="B526" s="134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</row>
    <row r="527" spans="2:12">
      <c r="B527" s="134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</row>
    <row r="528" spans="2:12">
      <c r="B528" s="134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</row>
    <row r="529" spans="2:12">
      <c r="B529" s="134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</row>
    <row r="530" spans="2:12"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</row>
    <row r="531" spans="2:12">
      <c r="B531" s="134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</row>
    <row r="532" spans="2:12">
      <c r="B532" s="134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</row>
    <row r="533" spans="2:12"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</row>
    <row r="534" spans="2:12"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</row>
    <row r="535" spans="2:12">
      <c r="B535" s="134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</row>
    <row r="536" spans="2:12">
      <c r="B536" s="134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</row>
    <row r="537" spans="2:12">
      <c r="B537" s="134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</row>
    <row r="538" spans="2:12">
      <c r="B538" s="134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</row>
    <row r="539" spans="2:12">
      <c r="B539" s="134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</row>
    <row r="540" spans="2:12">
      <c r="B540" s="134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</row>
    <row r="541" spans="2:12">
      <c r="B541" s="134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</row>
    <row r="542" spans="2:12">
      <c r="B542" s="134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</row>
    <row r="543" spans="2:12">
      <c r="B543" s="134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</row>
    <row r="544" spans="2:12">
      <c r="B544" s="134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</row>
    <row r="545" spans="2:12">
      <c r="B545" s="134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</row>
    <row r="546" spans="2:12">
      <c r="B546" s="134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</row>
    <row r="547" spans="2:12">
      <c r="B547" s="134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</row>
    <row r="548" spans="2:12">
      <c r="B548" s="134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</row>
    <row r="549" spans="2:12">
      <c r="B549" s="134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</row>
    <row r="550" spans="2:12">
      <c r="B550" s="134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</row>
    <row r="551" spans="2:12">
      <c r="B551" s="134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</row>
    <row r="552" spans="2:12">
      <c r="B552" s="134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</row>
    <row r="553" spans="2:12">
      <c r="B553" s="134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</row>
    <row r="554" spans="2:12">
      <c r="B554" s="134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</row>
    <row r="555" spans="2:12">
      <c r="B555" s="134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</row>
    <row r="556" spans="2:12">
      <c r="B556" s="134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</row>
    <row r="557" spans="2:12">
      <c r="B557" s="134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</row>
    <row r="558" spans="2:12">
      <c r="B558" s="134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</row>
    <row r="559" spans="2:12">
      <c r="B559" s="134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</row>
    <row r="560" spans="2:12">
      <c r="B560" s="134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</row>
    <row r="561" spans="2:12">
      <c r="B561" s="134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</row>
    <row r="562" spans="2:12">
      <c r="B562" s="134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</row>
    <row r="563" spans="2:12">
      <c r="B563" s="134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</row>
    <row r="564" spans="2:12">
      <c r="B564" s="134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</row>
    <row r="565" spans="2:12">
      <c r="B565" s="134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</row>
    <row r="566" spans="2:12">
      <c r="B566" s="134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</row>
    <row r="567" spans="2:12">
      <c r="B567" s="134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</row>
    <row r="568" spans="2:12">
      <c r="B568" s="134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</row>
    <row r="569" spans="2:12">
      <c r="B569" s="134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</row>
    <row r="570" spans="2:12">
      <c r="B570" s="134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</row>
    <row r="571" spans="2:12">
      <c r="B571" s="134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</row>
    <row r="572" spans="2:12">
      <c r="B572" s="134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</row>
    <row r="573" spans="2:12">
      <c r="B573" s="134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</row>
    <row r="574" spans="2:12">
      <c r="B574" s="134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</row>
    <row r="575" spans="2:12">
      <c r="B575" s="134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</row>
    <row r="576" spans="2:12">
      <c r="B576" s="134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</row>
    <row r="577" spans="2:12">
      <c r="B577" s="134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</row>
    <row r="578" spans="2:12">
      <c r="B578" s="134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</row>
    <row r="579" spans="2:12">
      <c r="B579" s="134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</row>
    <row r="580" spans="2:12">
      <c r="B580" s="134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</row>
    <row r="581" spans="2:12">
      <c r="B581" s="134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</row>
    <row r="582" spans="2:12">
      <c r="B582" s="134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</row>
    <row r="583" spans="2:12">
      <c r="B583" s="134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</row>
    <row r="584" spans="2:12">
      <c r="B584" s="134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</row>
    <row r="585" spans="2:12">
      <c r="B585" s="134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</row>
    <row r="586" spans="2:12">
      <c r="B586" s="134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8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4.2851562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233</v>
      </c>
    </row>
    <row r="2" spans="1:11">
      <c r="B2" s="46" t="s">
        <v>146</v>
      </c>
      <c r="C2" s="67" t="s">
        <v>234</v>
      </c>
    </row>
    <row r="3" spans="1:11">
      <c r="B3" s="46" t="s">
        <v>148</v>
      </c>
      <c r="C3" s="67" t="s">
        <v>235</v>
      </c>
    </row>
    <row r="4" spans="1:11">
      <c r="B4" s="46" t="s">
        <v>149</v>
      </c>
      <c r="C4" s="67">
        <v>2102</v>
      </c>
    </row>
    <row r="6" spans="1:11" ht="26.25" customHeight="1">
      <c r="B6" s="174" t="s">
        <v>175</v>
      </c>
      <c r="C6" s="175"/>
      <c r="D6" s="175"/>
      <c r="E6" s="175"/>
      <c r="F6" s="175"/>
      <c r="G6" s="175"/>
      <c r="H6" s="175"/>
      <c r="I6" s="175"/>
      <c r="J6" s="175"/>
      <c r="K6" s="176"/>
    </row>
    <row r="7" spans="1:11" ht="26.25" customHeight="1">
      <c r="B7" s="174" t="s">
        <v>97</v>
      </c>
      <c r="C7" s="175"/>
      <c r="D7" s="175"/>
      <c r="E7" s="175"/>
      <c r="F7" s="175"/>
      <c r="G7" s="175"/>
      <c r="H7" s="175"/>
      <c r="I7" s="175"/>
      <c r="J7" s="175"/>
      <c r="K7" s="176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66</v>
      </c>
      <c r="F8" s="29" t="s">
        <v>104</v>
      </c>
      <c r="G8" s="29" t="s">
        <v>209</v>
      </c>
      <c r="H8" s="29" t="s">
        <v>208</v>
      </c>
      <c r="I8" s="29" t="s">
        <v>62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9" t="s">
        <v>51</v>
      </c>
      <c r="C11" s="73"/>
      <c r="D11" s="73"/>
      <c r="E11" s="73"/>
      <c r="F11" s="73"/>
      <c r="G11" s="83"/>
      <c r="H11" s="85"/>
      <c r="I11" s="83">
        <v>306599.67677209002</v>
      </c>
      <c r="J11" s="84">
        <f>IFERROR(I11/$I$11,0)</f>
        <v>1</v>
      </c>
      <c r="K11" s="84">
        <f>I11/'סכום נכסי הקרן'!$C$42</f>
        <v>5.0661702870418209E-3</v>
      </c>
    </row>
    <row r="12" spans="1:11">
      <c r="B12" s="93" t="s">
        <v>204</v>
      </c>
      <c r="C12" s="73"/>
      <c r="D12" s="73"/>
      <c r="E12" s="73"/>
      <c r="F12" s="73"/>
      <c r="G12" s="83"/>
      <c r="H12" s="85"/>
      <c r="I12" s="83">
        <v>306599.67677209002</v>
      </c>
      <c r="J12" s="84">
        <f t="shared" ref="J12:J17" si="0">IFERROR(I12/$I$11,0)</f>
        <v>1</v>
      </c>
      <c r="K12" s="84">
        <f>I12/'סכום נכסי הקרן'!$C$42</f>
        <v>5.0661702870418209E-3</v>
      </c>
    </row>
    <row r="13" spans="1:11">
      <c r="B13" s="72" t="s">
        <v>1712</v>
      </c>
      <c r="C13" s="73" t="s">
        <v>1713</v>
      </c>
      <c r="D13" s="86" t="s">
        <v>27</v>
      </c>
      <c r="E13" s="86" t="s">
        <v>531</v>
      </c>
      <c r="F13" s="86" t="s">
        <v>133</v>
      </c>
      <c r="G13" s="83">
        <v>1735.884564</v>
      </c>
      <c r="H13" s="122">
        <v>99550.01</v>
      </c>
      <c r="I13" s="83">
        <v>11253.016496448003</v>
      </c>
      <c r="J13" s="84">
        <f t="shared" si="0"/>
        <v>3.6702636528912258E-2</v>
      </c>
      <c r="K13" s="84">
        <f>I13/'סכום נכסי הקרן'!$C$42</f>
        <v>1.8594180663887103E-4</v>
      </c>
    </row>
    <row r="14" spans="1:11">
      <c r="B14" s="72" t="s">
        <v>1714</v>
      </c>
      <c r="C14" s="73" t="s">
        <v>1715</v>
      </c>
      <c r="D14" s="86" t="s">
        <v>27</v>
      </c>
      <c r="E14" s="86" t="s">
        <v>531</v>
      </c>
      <c r="F14" s="86" t="s">
        <v>133</v>
      </c>
      <c r="G14" s="83">
        <v>473.18788000000001</v>
      </c>
      <c r="H14" s="122">
        <v>1330175</v>
      </c>
      <c r="I14" s="83">
        <v>39102.421092891003</v>
      </c>
      <c r="J14" s="84">
        <f t="shared" si="0"/>
        <v>0.12753575445533713</v>
      </c>
      <c r="K14" s="84">
        <f>I14/'סכום נכסי הקרן'!$C$42</f>
        <v>6.4611784975709041E-4</v>
      </c>
    </row>
    <row r="15" spans="1:11">
      <c r="B15" s="72" t="s">
        <v>1716</v>
      </c>
      <c r="C15" s="73" t="s">
        <v>1717</v>
      </c>
      <c r="D15" s="86" t="s">
        <v>27</v>
      </c>
      <c r="E15" s="86" t="s">
        <v>531</v>
      </c>
      <c r="F15" s="86" t="s">
        <v>141</v>
      </c>
      <c r="G15" s="83">
        <v>225.77552900000003</v>
      </c>
      <c r="H15" s="122">
        <v>120920</v>
      </c>
      <c r="I15" s="83">
        <v>3645.1952169010001</v>
      </c>
      <c r="J15" s="84">
        <f t="shared" si="0"/>
        <v>1.1889103260896929E-2</v>
      </c>
      <c r="K15" s="84">
        <f>I15/'סכום נכסי הקרן'!$C$42</f>
        <v>6.0232221679928044E-5</v>
      </c>
    </row>
    <row r="16" spans="1:11">
      <c r="B16" s="72" t="s">
        <v>1718</v>
      </c>
      <c r="C16" s="73" t="s">
        <v>1719</v>
      </c>
      <c r="D16" s="86" t="s">
        <v>27</v>
      </c>
      <c r="E16" s="86" t="s">
        <v>531</v>
      </c>
      <c r="F16" s="86" t="s">
        <v>133</v>
      </c>
      <c r="G16" s="83">
        <v>5535.7337589999997</v>
      </c>
      <c r="H16" s="122">
        <v>413775</v>
      </c>
      <c r="I16" s="83">
        <v>242951.457371153</v>
      </c>
      <c r="J16" s="84">
        <f t="shared" si="0"/>
        <v>0.79240611056400512</v>
      </c>
      <c r="K16" s="84">
        <f>I16/'סכום נכסי הקרן'!$C$42</f>
        <v>4.0144642926097382E-3</v>
      </c>
    </row>
    <row r="17" spans="2:11">
      <c r="B17" s="72" t="s">
        <v>1720</v>
      </c>
      <c r="C17" s="73" t="s">
        <v>1721</v>
      </c>
      <c r="D17" s="86" t="s">
        <v>27</v>
      </c>
      <c r="E17" s="86" t="s">
        <v>531</v>
      </c>
      <c r="F17" s="86" t="s">
        <v>135</v>
      </c>
      <c r="G17" s="83">
        <v>3927.0831119999998</v>
      </c>
      <c r="H17" s="122">
        <v>45450</v>
      </c>
      <c r="I17" s="83">
        <v>9647.5865946970007</v>
      </c>
      <c r="J17" s="84">
        <f t="shared" si="0"/>
        <v>3.1466395190848512E-2</v>
      </c>
      <c r="K17" s="84">
        <f>I17/'סכום נכסי הקרן'!$C$42</f>
        <v>1.5941411635619237E-4</v>
      </c>
    </row>
    <row r="18" spans="2:11">
      <c r="B18" s="93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142" t="s">
        <v>224</v>
      </c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142" t="s">
        <v>113</v>
      </c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142" t="s">
        <v>207</v>
      </c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142" t="s">
        <v>215</v>
      </c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2:11"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2:11"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2:11">
      <c r="B118" s="134"/>
      <c r="C118" s="144"/>
      <c r="D118" s="144"/>
      <c r="E118" s="144"/>
      <c r="F118" s="144"/>
      <c r="G118" s="144"/>
      <c r="H118" s="144"/>
      <c r="I118" s="135"/>
      <c r="J118" s="135"/>
      <c r="K118" s="144"/>
    </row>
    <row r="119" spans="2:11">
      <c r="B119" s="134"/>
      <c r="C119" s="144"/>
      <c r="D119" s="144"/>
      <c r="E119" s="144"/>
      <c r="F119" s="144"/>
      <c r="G119" s="144"/>
      <c r="H119" s="144"/>
      <c r="I119" s="135"/>
      <c r="J119" s="135"/>
      <c r="K119" s="144"/>
    </row>
    <row r="120" spans="2:11">
      <c r="B120" s="134"/>
      <c r="C120" s="144"/>
      <c r="D120" s="144"/>
      <c r="E120" s="144"/>
      <c r="F120" s="144"/>
      <c r="G120" s="144"/>
      <c r="H120" s="144"/>
      <c r="I120" s="135"/>
      <c r="J120" s="135"/>
      <c r="K120" s="144"/>
    </row>
    <row r="121" spans="2:11">
      <c r="B121" s="134"/>
      <c r="C121" s="144"/>
      <c r="D121" s="144"/>
      <c r="E121" s="144"/>
      <c r="F121" s="144"/>
      <c r="G121" s="144"/>
      <c r="H121" s="144"/>
      <c r="I121" s="135"/>
      <c r="J121" s="135"/>
      <c r="K121" s="144"/>
    </row>
    <row r="122" spans="2:11">
      <c r="B122" s="134"/>
      <c r="C122" s="144"/>
      <c r="D122" s="144"/>
      <c r="E122" s="144"/>
      <c r="F122" s="144"/>
      <c r="G122" s="144"/>
      <c r="H122" s="144"/>
      <c r="I122" s="135"/>
      <c r="J122" s="135"/>
      <c r="K122" s="144"/>
    </row>
    <row r="123" spans="2:11">
      <c r="B123" s="134"/>
      <c r="C123" s="144"/>
      <c r="D123" s="144"/>
      <c r="E123" s="144"/>
      <c r="F123" s="144"/>
      <c r="G123" s="144"/>
      <c r="H123" s="144"/>
      <c r="I123" s="135"/>
      <c r="J123" s="135"/>
      <c r="K123" s="144"/>
    </row>
    <row r="124" spans="2:11">
      <c r="B124" s="134"/>
      <c r="C124" s="144"/>
      <c r="D124" s="144"/>
      <c r="E124" s="144"/>
      <c r="F124" s="144"/>
      <c r="G124" s="144"/>
      <c r="H124" s="144"/>
      <c r="I124" s="135"/>
      <c r="J124" s="135"/>
      <c r="K124" s="144"/>
    </row>
    <row r="125" spans="2:11">
      <c r="B125" s="134"/>
      <c r="C125" s="144"/>
      <c r="D125" s="144"/>
      <c r="E125" s="144"/>
      <c r="F125" s="144"/>
      <c r="G125" s="144"/>
      <c r="H125" s="144"/>
      <c r="I125" s="135"/>
      <c r="J125" s="135"/>
      <c r="K125" s="144"/>
    </row>
    <row r="126" spans="2:11">
      <c r="B126" s="134"/>
      <c r="C126" s="144"/>
      <c r="D126" s="144"/>
      <c r="E126" s="144"/>
      <c r="F126" s="144"/>
      <c r="G126" s="144"/>
      <c r="H126" s="144"/>
      <c r="I126" s="135"/>
      <c r="J126" s="135"/>
      <c r="K126" s="144"/>
    </row>
    <row r="127" spans="2:11">
      <c r="B127" s="134"/>
      <c r="C127" s="144"/>
      <c r="D127" s="144"/>
      <c r="E127" s="144"/>
      <c r="F127" s="144"/>
      <c r="G127" s="144"/>
      <c r="H127" s="144"/>
      <c r="I127" s="135"/>
      <c r="J127" s="135"/>
      <c r="K127" s="144"/>
    </row>
    <row r="128" spans="2:11">
      <c r="B128" s="134"/>
      <c r="C128" s="144"/>
      <c r="D128" s="144"/>
      <c r="E128" s="144"/>
      <c r="F128" s="144"/>
      <c r="G128" s="144"/>
      <c r="H128" s="144"/>
      <c r="I128" s="135"/>
      <c r="J128" s="135"/>
      <c r="K128" s="144"/>
    </row>
    <row r="129" spans="2:11">
      <c r="B129" s="134"/>
      <c r="C129" s="144"/>
      <c r="D129" s="144"/>
      <c r="E129" s="144"/>
      <c r="F129" s="144"/>
      <c r="G129" s="144"/>
      <c r="H129" s="144"/>
      <c r="I129" s="135"/>
      <c r="J129" s="135"/>
      <c r="K129" s="144"/>
    </row>
    <row r="130" spans="2:11">
      <c r="B130" s="134"/>
      <c r="C130" s="144"/>
      <c r="D130" s="144"/>
      <c r="E130" s="144"/>
      <c r="F130" s="144"/>
      <c r="G130" s="144"/>
      <c r="H130" s="144"/>
      <c r="I130" s="135"/>
      <c r="J130" s="135"/>
      <c r="K130" s="144"/>
    </row>
    <row r="131" spans="2:11">
      <c r="B131" s="134"/>
      <c r="C131" s="144"/>
      <c r="D131" s="144"/>
      <c r="E131" s="144"/>
      <c r="F131" s="144"/>
      <c r="G131" s="144"/>
      <c r="H131" s="144"/>
      <c r="I131" s="135"/>
      <c r="J131" s="135"/>
      <c r="K131" s="144"/>
    </row>
    <row r="132" spans="2:11">
      <c r="B132" s="134"/>
      <c r="C132" s="144"/>
      <c r="D132" s="144"/>
      <c r="E132" s="144"/>
      <c r="F132" s="144"/>
      <c r="G132" s="144"/>
      <c r="H132" s="144"/>
      <c r="I132" s="135"/>
      <c r="J132" s="135"/>
      <c r="K132" s="144"/>
    </row>
    <row r="133" spans="2:11">
      <c r="B133" s="134"/>
      <c r="C133" s="144"/>
      <c r="D133" s="144"/>
      <c r="E133" s="144"/>
      <c r="F133" s="144"/>
      <c r="G133" s="144"/>
      <c r="H133" s="144"/>
      <c r="I133" s="135"/>
      <c r="J133" s="135"/>
      <c r="K133" s="144"/>
    </row>
    <row r="134" spans="2:11">
      <c r="B134" s="134"/>
      <c r="C134" s="144"/>
      <c r="D134" s="144"/>
      <c r="E134" s="144"/>
      <c r="F134" s="144"/>
      <c r="G134" s="144"/>
      <c r="H134" s="144"/>
      <c r="I134" s="135"/>
      <c r="J134" s="135"/>
      <c r="K134" s="144"/>
    </row>
    <row r="135" spans="2:11">
      <c r="B135" s="134"/>
      <c r="C135" s="144"/>
      <c r="D135" s="144"/>
      <c r="E135" s="144"/>
      <c r="F135" s="144"/>
      <c r="G135" s="144"/>
      <c r="H135" s="144"/>
      <c r="I135" s="135"/>
      <c r="J135" s="135"/>
      <c r="K135" s="144"/>
    </row>
    <row r="136" spans="2:11">
      <c r="B136" s="134"/>
      <c r="C136" s="144"/>
      <c r="D136" s="144"/>
      <c r="E136" s="144"/>
      <c r="F136" s="144"/>
      <c r="G136" s="144"/>
      <c r="H136" s="144"/>
      <c r="I136" s="135"/>
      <c r="J136" s="135"/>
      <c r="K136" s="144"/>
    </row>
    <row r="137" spans="2:11">
      <c r="B137" s="134"/>
      <c r="C137" s="144"/>
      <c r="D137" s="144"/>
      <c r="E137" s="144"/>
      <c r="F137" s="144"/>
      <c r="G137" s="144"/>
      <c r="H137" s="144"/>
      <c r="I137" s="135"/>
      <c r="J137" s="135"/>
      <c r="K137" s="144"/>
    </row>
    <row r="138" spans="2:11">
      <c r="B138" s="134"/>
      <c r="C138" s="144"/>
      <c r="D138" s="144"/>
      <c r="E138" s="144"/>
      <c r="F138" s="144"/>
      <c r="G138" s="144"/>
      <c r="H138" s="144"/>
      <c r="I138" s="135"/>
      <c r="J138" s="135"/>
      <c r="K138" s="144"/>
    </row>
    <row r="139" spans="2:11">
      <c r="B139" s="134"/>
      <c r="C139" s="144"/>
      <c r="D139" s="144"/>
      <c r="E139" s="144"/>
      <c r="F139" s="144"/>
      <c r="G139" s="144"/>
      <c r="H139" s="144"/>
      <c r="I139" s="135"/>
      <c r="J139" s="135"/>
      <c r="K139" s="144"/>
    </row>
    <row r="140" spans="2:11">
      <c r="B140" s="134"/>
      <c r="C140" s="144"/>
      <c r="D140" s="144"/>
      <c r="E140" s="144"/>
      <c r="F140" s="144"/>
      <c r="G140" s="144"/>
      <c r="H140" s="144"/>
      <c r="I140" s="135"/>
      <c r="J140" s="135"/>
      <c r="K140" s="144"/>
    </row>
    <row r="141" spans="2:11">
      <c r="B141" s="134"/>
      <c r="C141" s="144"/>
      <c r="D141" s="144"/>
      <c r="E141" s="144"/>
      <c r="F141" s="144"/>
      <c r="G141" s="144"/>
      <c r="H141" s="144"/>
      <c r="I141" s="135"/>
      <c r="J141" s="135"/>
      <c r="K141" s="144"/>
    </row>
    <row r="142" spans="2:11">
      <c r="B142" s="134"/>
      <c r="C142" s="144"/>
      <c r="D142" s="144"/>
      <c r="E142" s="144"/>
      <c r="F142" s="144"/>
      <c r="G142" s="144"/>
      <c r="H142" s="144"/>
      <c r="I142" s="135"/>
      <c r="J142" s="135"/>
      <c r="K142" s="144"/>
    </row>
    <row r="143" spans="2:11">
      <c r="B143" s="134"/>
      <c r="C143" s="144"/>
      <c r="D143" s="144"/>
      <c r="E143" s="144"/>
      <c r="F143" s="144"/>
      <c r="G143" s="144"/>
      <c r="H143" s="144"/>
      <c r="I143" s="135"/>
      <c r="J143" s="135"/>
      <c r="K143" s="144"/>
    </row>
    <row r="144" spans="2:11">
      <c r="B144" s="134"/>
      <c r="C144" s="144"/>
      <c r="D144" s="144"/>
      <c r="E144" s="144"/>
      <c r="F144" s="144"/>
      <c r="G144" s="144"/>
      <c r="H144" s="144"/>
      <c r="I144" s="135"/>
      <c r="J144" s="135"/>
      <c r="K144" s="144"/>
    </row>
    <row r="145" spans="2:11">
      <c r="B145" s="134"/>
      <c r="C145" s="144"/>
      <c r="D145" s="144"/>
      <c r="E145" s="144"/>
      <c r="F145" s="144"/>
      <c r="G145" s="144"/>
      <c r="H145" s="144"/>
      <c r="I145" s="135"/>
      <c r="J145" s="135"/>
      <c r="K145" s="144"/>
    </row>
    <row r="146" spans="2:11">
      <c r="B146" s="134"/>
      <c r="C146" s="144"/>
      <c r="D146" s="144"/>
      <c r="E146" s="144"/>
      <c r="F146" s="144"/>
      <c r="G146" s="144"/>
      <c r="H146" s="144"/>
      <c r="I146" s="135"/>
      <c r="J146" s="135"/>
      <c r="K146" s="144"/>
    </row>
    <row r="147" spans="2:11">
      <c r="B147" s="134"/>
      <c r="C147" s="144"/>
      <c r="D147" s="144"/>
      <c r="E147" s="144"/>
      <c r="F147" s="144"/>
      <c r="G147" s="144"/>
      <c r="H147" s="144"/>
      <c r="I147" s="135"/>
      <c r="J147" s="135"/>
      <c r="K147" s="144"/>
    </row>
    <row r="148" spans="2:11">
      <c r="B148" s="134"/>
      <c r="C148" s="144"/>
      <c r="D148" s="144"/>
      <c r="E148" s="144"/>
      <c r="F148" s="144"/>
      <c r="G148" s="144"/>
      <c r="H148" s="144"/>
      <c r="I148" s="135"/>
      <c r="J148" s="135"/>
      <c r="K148" s="144"/>
    </row>
    <row r="149" spans="2:11">
      <c r="B149" s="134"/>
      <c r="C149" s="144"/>
      <c r="D149" s="144"/>
      <c r="E149" s="144"/>
      <c r="F149" s="144"/>
      <c r="G149" s="144"/>
      <c r="H149" s="144"/>
      <c r="I149" s="135"/>
      <c r="J149" s="135"/>
      <c r="K149" s="144"/>
    </row>
    <row r="150" spans="2:11">
      <c r="B150" s="134"/>
      <c r="C150" s="144"/>
      <c r="D150" s="144"/>
      <c r="E150" s="144"/>
      <c r="F150" s="144"/>
      <c r="G150" s="144"/>
      <c r="H150" s="144"/>
      <c r="I150" s="135"/>
      <c r="J150" s="135"/>
      <c r="K150" s="144"/>
    </row>
    <row r="151" spans="2:11">
      <c r="B151" s="134"/>
      <c r="C151" s="144"/>
      <c r="D151" s="144"/>
      <c r="E151" s="144"/>
      <c r="F151" s="144"/>
      <c r="G151" s="144"/>
      <c r="H151" s="144"/>
      <c r="I151" s="135"/>
      <c r="J151" s="135"/>
      <c r="K151" s="144"/>
    </row>
    <row r="152" spans="2:11">
      <c r="B152" s="134"/>
      <c r="C152" s="144"/>
      <c r="D152" s="144"/>
      <c r="E152" s="144"/>
      <c r="F152" s="144"/>
      <c r="G152" s="144"/>
      <c r="H152" s="144"/>
      <c r="I152" s="135"/>
      <c r="J152" s="135"/>
      <c r="K152" s="144"/>
    </row>
    <row r="153" spans="2:11">
      <c r="B153" s="134"/>
      <c r="C153" s="144"/>
      <c r="D153" s="144"/>
      <c r="E153" s="144"/>
      <c r="F153" s="144"/>
      <c r="G153" s="144"/>
      <c r="H153" s="144"/>
      <c r="I153" s="135"/>
      <c r="J153" s="135"/>
      <c r="K153" s="144"/>
    </row>
    <row r="154" spans="2:11">
      <c r="B154" s="134"/>
      <c r="C154" s="144"/>
      <c r="D154" s="144"/>
      <c r="E154" s="144"/>
      <c r="F154" s="144"/>
      <c r="G154" s="144"/>
      <c r="H154" s="144"/>
      <c r="I154" s="135"/>
      <c r="J154" s="135"/>
      <c r="K154" s="144"/>
    </row>
    <row r="155" spans="2:11">
      <c r="B155" s="134"/>
      <c r="C155" s="144"/>
      <c r="D155" s="144"/>
      <c r="E155" s="144"/>
      <c r="F155" s="144"/>
      <c r="G155" s="144"/>
      <c r="H155" s="144"/>
      <c r="I155" s="135"/>
      <c r="J155" s="135"/>
      <c r="K155" s="144"/>
    </row>
    <row r="156" spans="2:11">
      <c r="B156" s="134"/>
      <c r="C156" s="144"/>
      <c r="D156" s="144"/>
      <c r="E156" s="144"/>
      <c r="F156" s="144"/>
      <c r="G156" s="144"/>
      <c r="H156" s="144"/>
      <c r="I156" s="135"/>
      <c r="J156" s="135"/>
      <c r="K156" s="144"/>
    </row>
    <row r="157" spans="2:11">
      <c r="B157" s="134"/>
      <c r="C157" s="144"/>
      <c r="D157" s="144"/>
      <c r="E157" s="144"/>
      <c r="F157" s="144"/>
      <c r="G157" s="144"/>
      <c r="H157" s="144"/>
      <c r="I157" s="135"/>
      <c r="J157" s="135"/>
      <c r="K157" s="144"/>
    </row>
    <row r="158" spans="2:11">
      <c r="B158" s="134"/>
      <c r="C158" s="144"/>
      <c r="D158" s="144"/>
      <c r="E158" s="144"/>
      <c r="F158" s="144"/>
      <c r="G158" s="144"/>
      <c r="H158" s="144"/>
      <c r="I158" s="135"/>
      <c r="J158" s="135"/>
      <c r="K158" s="144"/>
    </row>
    <row r="159" spans="2:11">
      <c r="B159" s="134"/>
      <c r="C159" s="144"/>
      <c r="D159" s="144"/>
      <c r="E159" s="144"/>
      <c r="F159" s="144"/>
      <c r="G159" s="144"/>
      <c r="H159" s="144"/>
      <c r="I159" s="135"/>
      <c r="J159" s="135"/>
      <c r="K159" s="144"/>
    </row>
    <row r="160" spans="2:11">
      <c r="B160" s="134"/>
      <c r="C160" s="144"/>
      <c r="D160" s="144"/>
      <c r="E160" s="144"/>
      <c r="F160" s="144"/>
      <c r="G160" s="144"/>
      <c r="H160" s="144"/>
      <c r="I160" s="135"/>
      <c r="J160" s="135"/>
      <c r="K160" s="144"/>
    </row>
    <row r="161" spans="2:11">
      <c r="B161" s="134"/>
      <c r="C161" s="144"/>
      <c r="D161" s="144"/>
      <c r="E161" s="144"/>
      <c r="F161" s="144"/>
      <c r="G161" s="144"/>
      <c r="H161" s="144"/>
      <c r="I161" s="135"/>
      <c r="J161" s="135"/>
      <c r="K161" s="144"/>
    </row>
    <row r="162" spans="2:11">
      <c r="B162" s="134"/>
      <c r="C162" s="144"/>
      <c r="D162" s="144"/>
      <c r="E162" s="144"/>
      <c r="F162" s="144"/>
      <c r="G162" s="144"/>
      <c r="H162" s="144"/>
      <c r="I162" s="135"/>
      <c r="J162" s="135"/>
      <c r="K162" s="144"/>
    </row>
    <row r="163" spans="2:11">
      <c r="B163" s="134"/>
      <c r="C163" s="144"/>
      <c r="D163" s="144"/>
      <c r="E163" s="144"/>
      <c r="F163" s="144"/>
      <c r="G163" s="144"/>
      <c r="H163" s="144"/>
      <c r="I163" s="135"/>
      <c r="J163" s="135"/>
      <c r="K163" s="144"/>
    </row>
    <row r="164" spans="2:11">
      <c r="B164" s="134"/>
      <c r="C164" s="144"/>
      <c r="D164" s="144"/>
      <c r="E164" s="144"/>
      <c r="F164" s="144"/>
      <c r="G164" s="144"/>
      <c r="H164" s="144"/>
      <c r="I164" s="135"/>
      <c r="J164" s="135"/>
      <c r="K164" s="144"/>
    </row>
    <row r="165" spans="2:11">
      <c r="B165" s="134"/>
      <c r="C165" s="144"/>
      <c r="D165" s="144"/>
      <c r="E165" s="144"/>
      <c r="F165" s="144"/>
      <c r="G165" s="144"/>
      <c r="H165" s="144"/>
      <c r="I165" s="135"/>
      <c r="J165" s="135"/>
      <c r="K165" s="144"/>
    </row>
    <row r="166" spans="2:11">
      <c r="B166" s="134"/>
      <c r="C166" s="144"/>
      <c r="D166" s="144"/>
      <c r="E166" s="144"/>
      <c r="F166" s="144"/>
      <c r="G166" s="144"/>
      <c r="H166" s="144"/>
      <c r="I166" s="135"/>
      <c r="J166" s="135"/>
      <c r="K166" s="144"/>
    </row>
    <row r="167" spans="2:11">
      <c r="B167" s="134"/>
      <c r="C167" s="144"/>
      <c r="D167" s="144"/>
      <c r="E167" s="144"/>
      <c r="F167" s="144"/>
      <c r="G167" s="144"/>
      <c r="H167" s="144"/>
      <c r="I167" s="135"/>
      <c r="J167" s="135"/>
      <c r="K167" s="144"/>
    </row>
    <row r="168" spans="2:11">
      <c r="B168" s="134"/>
      <c r="C168" s="144"/>
      <c r="D168" s="144"/>
      <c r="E168" s="144"/>
      <c r="F168" s="144"/>
      <c r="G168" s="144"/>
      <c r="H168" s="144"/>
      <c r="I168" s="135"/>
      <c r="J168" s="135"/>
      <c r="K168" s="144"/>
    </row>
    <row r="169" spans="2:11">
      <c r="B169" s="134"/>
      <c r="C169" s="144"/>
      <c r="D169" s="144"/>
      <c r="E169" s="144"/>
      <c r="F169" s="144"/>
      <c r="G169" s="144"/>
      <c r="H169" s="144"/>
      <c r="I169" s="135"/>
      <c r="J169" s="135"/>
      <c r="K169" s="144"/>
    </row>
    <row r="170" spans="2:11">
      <c r="B170" s="134"/>
      <c r="C170" s="144"/>
      <c r="D170" s="144"/>
      <c r="E170" s="144"/>
      <c r="F170" s="144"/>
      <c r="G170" s="144"/>
      <c r="H170" s="144"/>
      <c r="I170" s="135"/>
      <c r="J170" s="135"/>
      <c r="K170" s="144"/>
    </row>
    <row r="171" spans="2:11">
      <c r="B171" s="134"/>
      <c r="C171" s="144"/>
      <c r="D171" s="144"/>
      <c r="E171" s="144"/>
      <c r="F171" s="144"/>
      <c r="G171" s="144"/>
      <c r="H171" s="144"/>
      <c r="I171" s="135"/>
      <c r="J171" s="135"/>
      <c r="K171" s="144"/>
    </row>
    <row r="172" spans="2:11">
      <c r="B172" s="134"/>
      <c r="C172" s="144"/>
      <c r="D172" s="144"/>
      <c r="E172" s="144"/>
      <c r="F172" s="144"/>
      <c r="G172" s="144"/>
      <c r="H172" s="144"/>
      <c r="I172" s="135"/>
      <c r="J172" s="135"/>
      <c r="K172" s="144"/>
    </row>
    <row r="173" spans="2:11">
      <c r="B173" s="134"/>
      <c r="C173" s="144"/>
      <c r="D173" s="144"/>
      <c r="E173" s="144"/>
      <c r="F173" s="144"/>
      <c r="G173" s="144"/>
      <c r="H173" s="144"/>
      <c r="I173" s="135"/>
      <c r="J173" s="135"/>
      <c r="K173" s="144"/>
    </row>
    <row r="174" spans="2:11">
      <c r="B174" s="134"/>
      <c r="C174" s="144"/>
      <c r="D174" s="144"/>
      <c r="E174" s="144"/>
      <c r="F174" s="144"/>
      <c r="G174" s="144"/>
      <c r="H174" s="144"/>
      <c r="I174" s="135"/>
      <c r="J174" s="135"/>
      <c r="K174" s="144"/>
    </row>
    <row r="175" spans="2:11">
      <c r="B175" s="134"/>
      <c r="C175" s="144"/>
      <c r="D175" s="144"/>
      <c r="E175" s="144"/>
      <c r="F175" s="144"/>
      <c r="G175" s="144"/>
      <c r="H175" s="144"/>
      <c r="I175" s="135"/>
      <c r="J175" s="135"/>
      <c r="K175" s="144"/>
    </row>
    <row r="176" spans="2:11">
      <c r="B176" s="134"/>
      <c r="C176" s="144"/>
      <c r="D176" s="144"/>
      <c r="E176" s="144"/>
      <c r="F176" s="144"/>
      <c r="G176" s="144"/>
      <c r="H176" s="144"/>
      <c r="I176" s="135"/>
      <c r="J176" s="135"/>
      <c r="K176" s="144"/>
    </row>
    <row r="177" spans="2:11">
      <c r="B177" s="134"/>
      <c r="C177" s="144"/>
      <c r="D177" s="144"/>
      <c r="E177" s="144"/>
      <c r="F177" s="144"/>
      <c r="G177" s="144"/>
      <c r="H177" s="144"/>
      <c r="I177" s="135"/>
      <c r="J177" s="135"/>
      <c r="K177" s="144"/>
    </row>
    <row r="178" spans="2:11">
      <c r="B178" s="134"/>
      <c r="C178" s="144"/>
      <c r="D178" s="144"/>
      <c r="E178" s="144"/>
      <c r="F178" s="144"/>
      <c r="G178" s="144"/>
      <c r="H178" s="144"/>
      <c r="I178" s="135"/>
      <c r="J178" s="135"/>
      <c r="K178" s="144"/>
    </row>
    <row r="179" spans="2:11">
      <c r="B179" s="134"/>
      <c r="C179" s="144"/>
      <c r="D179" s="144"/>
      <c r="E179" s="144"/>
      <c r="F179" s="144"/>
      <c r="G179" s="144"/>
      <c r="H179" s="144"/>
      <c r="I179" s="135"/>
      <c r="J179" s="135"/>
      <c r="K179" s="144"/>
    </row>
    <row r="180" spans="2:11">
      <c r="B180" s="134"/>
      <c r="C180" s="144"/>
      <c r="D180" s="144"/>
      <c r="E180" s="144"/>
      <c r="F180" s="144"/>
      <c r="G180" s="144"/>
      <c r="H180" s="144"/>
      <c r="I180" s="135"/>
      <c r="J180" s="135"/>
      <c r="K180" s="144"/>
    </row>
    <row r="181" spans="2:11">
      <c r="B181" s="134"/>
      <c r="C181" s="144"/>
      <c r="D181" s="144"/>
      <c r="E181" s="144"/>
      <c r="F181" s="144"/>
      <c r="G181" s="144"/>
      <c r="H181" s="144"/>
      <c r="I181" s="135"/>
      <c r="J181" s="135"/>
      <c r="K181" s="144"/>
    </row>
    <row r="182" spans="2:11">
      <c r="B182" s="134"/>
      <c r="C182" s="144"/>
      <c r="D182" s="144"/>
      <c r="E182" s="144"/>
      <c r="F182" s="144"/>
      <c r="G182" s="144"/>
      <c r="H182" s="144"/>
      <c r="I182" s="135"/>
      <c r="J182" s="135"/>
      <c r="K182" s="144"/>
    </row>
    <row r="183" spans="2:11">
      <c r="B183" s="134"/>
      <c r="C183" s="144"/>
      <c r="D183" s="144"/>
      <c r="E183" s="144"/>
      <c r="F183" s="144"/>
      <c r="G183" s="144"/>
      <c r="H183" s="144"/>
      <c r="I183" s="135"/>
      <c r="J183" s="135"/>
      <c r="K183" s="144"/>
    </row>
    <row r="184" spans="2:11">
      <c r="B184" s="134"/>
      <c r="C184" s="144"/>
      <c r="D184" s="144"/>
      <c r="E184" s="144"/>
      <c r="F184" s="144"/>
      <c r="G184" s="144"/>
      <c r="H184" s="144"/>
      <c r="I184" s="135"/>
      <c r="J184" s="135"/>
      <c r="K184" s="144"/>
    </row>
    <row r="185" spans="2:11">
      <c r="B185" s="134"/>
      <c r="C185" s="144"/>
      <c r="D185" s="144"/>
      <c r="E185" s="144"/>
      <c r="F185" s="144"/>
      <c r="G185" s="144"/>
      <c r="H185" s="144"/>
      <c r="I185" s="135"/>
      <c r="J185" s="135"/>
      <c r="K185" s="144"/>
    </row>
    <row r="186" spans="2:11">
      <c r="B186" s="134"/>
      <c r="C186" s="144"/>
      <c r="D186" s="144"/>
      <c r="E186" s="144"/>
      <c r="F186" s="144"/>
      <c r="G186" s="144"/>
      <c r="H186" s="144"/>
      <c r="I186" s="135"/>
      <c r="J186" s="135"/>
      <c r="K186" s="144"/>
    </row>
    <row r="187" spans="2:11">
      <c r="B187" s="134"/>
      <c r="C187" s="144"/>
      <c r="D187" s="144"/>
      <c r="E187" s="144"/>
      <c r="F187" s="144"/>
      <c r="G187" s="144"/>
      <c r="H187" s="144"/>
      <c r="I187" s="135"/>
      <c r="J187" s="135"/>
      <c r="K187" s="144"/>
    </row>
    <row r="188" spans="2:11">
      <c r="B188" s="134"/>
      <c r="C188" s="144"/>
      <c r="D188" s="144"/>
      <c r="E188" s="144"/>
      <c r="F188" s="144"/>
      <c r="G188" s="144"/>
      <c r="H188" s="144"/>
      <c r="I188" s="135"/>
      <c r="J188" s="135"/>
      <c r="K188" s="144"/>
    </row>
    <row r="189" spans="2:11">
      <c r="B189" s="134"/>
      <c r="C189" s="144"/>
      <c r="D189" s="144"/>
      <c r="E189" s="144"/>
      <c r="F189" s="144"/>
      <c r="G189" s="144"/>
      <c r="H189" s="144"/>
      <c r="I189" s="135"/>
      <c r="J189" s="135"/>
      <c r="K189" s="144"/>
    </row>
    <row r="190" spans="2:11">
      <c r="B190" s="134"/>
      <c r="C190" s="144"/>
      <c r="D190" s="144"/>
      <c r="E190" s="144"/>
      <c r="F190" s="144"/>
      <c r="G190" s="144"/>
      <c r="H190" s="144"/>
      <c r="I190" s="135"/>
      <c r="J190" s="135"/>
      <c r="K190" s="144"/>
    </row>
    <row r="191" spans="2:11">
      <c r="B191" s="134"/>
      <c r="C191" s="144"/>
      <c r="D191" s="144"/>
      <c r="E191" s="144"/>
      <c r="F191" s="144"/>
      <c r="G191" s="144"/>
      <c r="H191" s="144"/>
      <c r="I191" s="135"/>
      <c r="J191" s="135"/>
      <c r="K191" s="144"/>
    </row>
    <row r="192" spans="2:11">
      <c r="B192" s="134"/>
      <c r="C192" s="144"/>
      <c r="D192" s="144"/>
      <c r="E192" s="144"/>
      <c r="F192" s="144"/>
      <c r="G192" s="144"/>
      <c r="H192" s="144"/>
      <c r="I192" s="135"/>
      <c r="J192" s="135"/>
      <c r="K192" s="144"/>
    </row>
    <row r="193" spans="2:11">
      <c r="B193" s="134"/>
      <c r="C193" s="144"/>
      <c r="D193" s="144"/>
      <c r="E193" s="144"/>
      <c r="F193" s="144"/>
      <c r="G193" s="144"/>
      <c r="H193" s="144"/>
      <c r="I193" s="135"/>
      <c r="J193" s="135"/>
      <c r="K193" s="144"/>
    </row>
    <row r="194" spans="2:11">
      <c r="B194" s="134"/>
      <c r="C194" s="144"/>
      <c r="D194" s="144"/>
      <c r="E194" s="144"/>
      <c r="F194" s="144"/>
      <c r="G194" s="144"/>
      <c r="H194" s="144"/>
      <c r="I194" s="135"/>
      <c r="J194" s="135"/>
      <c r="K194" s="144"/>
    </row>
    <row r="195" spans="2:11">
      <c r="B195" s="134"/>
      <c r="C195" s="144"/>
      <c r="D195" s="144"/>
      <c r="E195" s="144"/>
      <c r="F195" s="144"/>
      <c r="G195" s="144"/>
      <c r="H195" s="144"/>
      <c r="I195" s="135"/>
      <c r="J195" s="135"/>
      <c r="K195" s="144"/>
    </row>
    <row r="196" spans="2:11">
      <c r="B196" s="134"/>
      <c r="C196" s="144"/>
      <c r="D196" s="144"/>
      <c r="E196" s="144"/>
      <c r="F196" s="144"/>
      <c r="G196" s="144"/>
      <c r="H196" s="144"/>
      <c r="I196" s="135"/>
      <c r="J196" s="135"/>
      <c r="K196" s="144"/>
    </row>
    <row r="197" spans="2:11">
      <c r="B197" s="134"/>
      <c r="C197" s="144"/>
      <c r="D197" s="144"/>
      <c r="E197" s="144"/>
      <c r="F197" s="144"/>
      <c r="G197" s="144"/>
      <c r="H197" s="144"/>
      <c r="I197" s="135"/>
      <c r="J197" s="135"/>
      <c r="K197" s="144"/>
    </row>
    <row r="198" spans="2:11">
      <c r="B198" s="134"/>
      <c r="C198" s="144"/>
      <c r="D198" s="144"/>
      <c r="E198" s="144"/>
      <c r="F198" s="144"/>
      <c r="G198" s="144"/>
      <c r="H198" s="144"/>
      <c r="I198" s="135"/>
      <c r="J198" s="135"/>
      <c r="K198" s="144"/>
    </row>
    <row r="199" spans="2:11">
      <c r="B199" s="134"/>
      <c r="C199" s="144"/>
      <c r="D199" s="144"/>
      <c r="E199" s="144"/>
      <c r="F199" s="144"/>
      <c r="G199" s="144"/>
      <c r="H199" s="144"/>
      <c r="I199" s="135"/>
      <c r="J199" s="135"/>
      <c r="K199" s="144"/>
    </row>
    <row r="200" spans="2:11">
      <c r="B200" s="134"/>
      <c r="C200" s="144"/>
      <c r="D200" s="144"/>
      <c r="E200" s="144"/>
      <c r="F200" s="144"/>
      <c r="G200" s="144"/>
      <c r="H200" s="144"/>
      <c r="I200" s="135"/>
      <c r="J200" s="135"/>
      <c r="K200" s="144"/>
    </row>
    <row r="201" spans="2:11">
      <c r="B201" s="134"/>
      <c r="C201" s="144"/>
      <c r="D201" s="144"/>
      <c r="E201" s="144"/>
      <c r="F201" s="144"/>
      <c r="G201" s="144"/>
      <c r="H201" s="144"/>
      <c r="I201" s="135"/>
      <c r="J201" s="135"/>
      <c r="K201" s="144"/>
    </row>
    <row r="202" spans="2:11">
      <c r="B202" s="134"/>
      <c r="C202" s="144"/>
      <c r="D202" s="144"/>
      <c r="E202" s="144"/>
      <c r="F202" s="144"/>
      <c r="G202" s="144"/>
      <c r="H202" s="144"/>
      <c r="I202" s="135"/>
      <c r="J202" s="135"/>
      <c r="K202" s="144"/>
    </row>
    <row r="203" spans="2:11">
      <c r="B203" s="134"/>
      <c r="C203" s="144"/>
      <c r="D203" s="144"/>
      <c r="E203" s="144"/>
      <c r="F203" s="144"/>
      <c r="G203" s="144"/>
      <c r="H203" s="144"/>
      <c r="I203" s="135"/>
      <c r="J203" s="135"/>
      <c r="K203" s="144"/>
    </row>
    <row r="204" spans="2:11">
      <c r="B204" s="134"/>
      <c r="C204" s="144"/>
      <c r="D204" s="144"/>
      <c r="E204" s="144"/>
      <c r="F204" s="144"/>
      <c r="G204" s="144"/>
      <c r="H204" s="144"/>
      <c r="I204" s="135"/>
      <c r="J204" s="135"/>
      <c r="K204" s="144"/>
    </row>
    <row r="205" spans="2:11">
      <c r="B205" s="134"/>
      <c r="C205" s="144"/>
      <c r="D205" s="144"/>
      <c r="E205" s="144"/>
      <c r="F205" s="144"/>
      <c r="G205" s="144"/>
      <c r="H205" s="144"/>
      <c r="I205" s="135"/>
      <c r="J205" s="135"/>
      <c r="K205" s="144"/>
    </row>
    <row r="206" spans="2:11">
      <c r="B206" s="134"/>
      <c r="C206" s="144"/>
      <c r="D206" s="144"/>
      <c r="E206" s="144"/>
      <c r="F206" s="144"/>
      <c r="G206" s="144"/>
      <c r="H206" s="144"/>
      <c r="I206" s="135"/>
      <c r="J206" s="135"/>
      <c r="K206" s="144"/>
    </row>
    <row r="207" spans="2:11">
      <c r="B207" s="134"/>
      <c r="C207" s="144"/>
      <c r="D207" s="144"/>
      <c r="E207" s="144"/>
      <c r="F207" s="144"/>
      <c r="G207" s="144"/>
      <c r="H207" s="144"/>
      <c r="I207" s="135"/>
      <c r="J207" s="135"/>
      <c r="K207" s="144"/>
    </row>
    <row r="208" spans="2:11">
      <c r="B208" s="134"/>
      <c r="C208" s="144"/>
      <c r="D208" s="144"/>
      <c r="E208" s="144"/>
      <c r="F208" s="144"/>
      <c r="G208" s="144"/>
      <c r="H208" s="144"/>
      <c r="I208" s="135"/>
      <c r="J208" s="135"/>
      <c r="K208" s="144"/>
    </row>
    <row r="209" spans="2:11">
      <c r="B209" s="134"/>
      <c r="C209" s="144"/>
      <c r="D209" s="144"/>
      <c r="E209" s="144"/>
      <c r="F209" s="144"/>
      <c r="G209" s="144"/>
      <c r="H209" s="144"/>
      <c r="I209" s="135"/>
      <c r="J209" s="135"/>
      <c r="K209" s="144"/>
    </row>
    <row r="210" spans="2:11">
      <c r="B210" s="134"/>
      <c r="C210" s="144"/>
      <c r="D210" s="144"/>
      <c r="E210" s="144"/>
      <c r="F210" s="144"/>
      <c r="G210" s="144"/>
      <c r="H210" s="144"/>
      <c r="I210" s="135"/>
      <c r="J210" s="135"/>
      <c r="K210" s="144"/>
    </row>
    <row r="211" spans="2:11">
      <c r="B211" s="134"/>
      <c r="C211" s="144"/>
      <c r="D211" s="144"/>
      <c r="E211" s="144"/>
      <c r="F211" s="144"/>
      <c r="G211" s="144"/>
      <c r="H211" s="144"/>
      <c r="I211" s="135"/>
      <c r="J211" s="135"/>
      <c r="K211" s="144"/>
    </row>
    <row r="212" spans="2:11">
      <c r="B212" s="134"/>
      <c r="C212" s="144"/>
      <c r="D212" s="144"/>
      <c r="E212" s="144"/>
      <c r="F212" s="144"/>
      <c r="G212" s="144"/>
      <c r="H212" s="144"/>
      <c r="I212" s="135"/>
      <c r="J212" s="135"/>
      <c r="K212" s="144"/>
    </row>
    <row r="213" spans="2:11">
      <c r="B213" s="134"/>
      <c r="C213" s="144"/>
      <c r="D213" s="144"/>
      <c r="E213" s="144"/>
      <c r="F213" s="144"/>
      <c r="G213" s="144"/>
      <c r="H213" s="144"/>
      <c r="I213" s="135"/>
      <c r="J213" s="135"/>
      <c r="K213" s="144"/>
    </row>
    <row r="214" spans="2:11">
      <c r="B214" s="134"/>
      <c r="C214" s="144"/>
      <c r="D214" s="144"/>
      <c r="E214" s="144"/>
      <c r="F214" s="144"/>
      <c r="G214" s="144"/>
      <c r="H214" s="144"/>
      <c r="I214" s="135"/>
      <c r="J214" s="135"/>
      <c r="K214" s="144"/>
    </row>
    <row r="215" spans="2:11">
      <c r="B215" s="134"/>
      <c r="C215" s="144"/>
      <c r="D215" s="144"/>
      <c r="E215" s="144"/>
      <c r="F215" s="144"/>
      <c r="G215" s="144"/>
      <c r="H215" s="144"/>
      <c r="I215" s="135"/>
      <c r="J215" s="135"/>
      <c r="K215" s="144"/>
    </row>
    <row r="216" spans="2:11">
      <c r="B216" s="134"/>
      <c r="C216" s="144"/>
      <c r="D216" s="144"/>
      <c r="E216" s="144"/>
      <c r="F216" s="144"/>
      <c r="G216" s="144"/>
      <c r="H216" s="144"/>
      <c r="I216" s="135"/>
      <c r="J216" s="135"/>
      <c r="K216" s="144"/>
    </row>
    <row r="217" spans="2:11">
      <c r="B217" s="134"/>
      <c r="C217" s="144"/>
      <c r="D217" s="144"/>
      <c r="E217" s="144"/>
      <c r="F217" s="144"/>
      <c r="G217" s="144"/>
      <c r="H217" s="144"/>
      <c r="I217" s="135"/>
      <c r="J217" s="135"/>
      <c r="K217" s="144"/>
    </row>
    <row r="218" spans="2:11">
      <c r="B218" s="134"/>
      <c r="C218" s="144"/>
      <c r="D218" s="144"/>
      <c r="E218" s="144"/>
      <c r="F218" s="144"/>
      <c r="G218" s="144"/>
      <c r="H218" s="144"/>
      <c r="I218" s="135"/>
      <c r="J218" s="135"/>
      <c r="K218" s="144"/>
    </row>
    <row r="219" spans="2:11">
      <c r="B219" s="134"/>
      <c r="C219" s="144"/>
      <c r="D219" s="144"/>
      <c r="E219" s="144"/>
      <c r="F219" s="144"/>
      <c r="G219" s="144"/>
      <c r="H219" s="144"/>
      <c r="I219" s="135"/>
      <c r="J219" s="135"/>
      <c r="K219" s="144"/>
    </row>
    <row r="220" spans="2:11">
      <c r="B220" s="134"/>
      <c r="C220" s="144"/>
      <c r="D220" s="144"/>
      <c r="E220" s="144"/>
      <c r="F220" s="144"/>
      <c r="G220" s="144"/>
      <c r="H220" s="144"/>
      <c r="I220" s="135"/>
      <c r="J220" s="135"/>
      <c r="K220" s="144"/>
    </row>
    <row r="221" spans="2:11">
      <c r="B221" s="134"/>
      <c r="C221" s="144"/>
      <c r="D221" s="144"/>
      <c r="E221" s="144"/>
      <c r="F221" s="144"/>
      <c r="G221" s="144"/>
      <c r="H221" s="144"/>
      <c r="I221" s="135"/>
      <c r="J221" s="135"/>
      <c r="K221" s="144"/>
    </row>
    <row r="222" spans="2:11">
      <c r="B222" s="134"/>
      <c r="C222" s="144"/>
      <c r="D222" s="144"/>
      <c r="E222" s="144"/>
      <c r="F222" s="144"/>
      <c r="G222" s="144"/>
      <c r="H222" s="144"/>
      <c r="I222" s="135"/>
      <c r="J222" s="135"/>
      <c r="K222" s="144"/>
    </row>
    <row r="223" spans="2:11">
      <c r="B223" s="134"/>
      <c r="C223" s="144"/>
      <c r="D223" s="144"/>
      <c r="E223" s="144"/>
      <c r="F223" s="144"/>
      <c r="G223" s="144"/>
      <c r="H223" s="144"/>
      <c r="I223" s="135"/>
      <c r="J223" s="135"/>
      <c r="K223" s="144"/>
    </row>
    <row r="224" spans="2:11">
      <c r="B224" s="134"/>
      <c r="C224" s="144"/>
      <c r="D224" s="144"/>
      <c r="E224" s="144"/>
      <c r="F224" s="144"/>
      <c r="G224" s="144"/>
      <c r="H224" s="144"/>
      <c r="I224" s="135"/>
      <c r="J224" s="135"/>
      <c r="K224" s="144"/>
    </row>
    <row r="225" spans="2:11">
      <c r="B225" s="134"/>
      <c r="C225" s="144"/>
      <c r="D225" s="144"/>
      <c r="E225" s="144"/>
      <c r="F225" s="144"/>
      <c r="G225" s="144"/>
      <c r="H225" s="144"/>
      <c r="I225" s="135"/>
      <c r="J225" s="135"/>
      <c r="K225" s="144"/>
    </row>
    <row r="226" spans="2:11">
      <c r="B226" s="134"/>
      <c r="C226" s="144"/>
      <c r="D226" s="144"/>
      <c r="E226" s="144"/>
      <c r="F226" s="144"/>
      <c r="G226" s="144"/>
      <c r="H226" s="144"/>
      <c r="I226" s="135"/>
      <c r="J226" s="135"/>
      <c r="K226" s="144"/>
    </row>
    <row r="227" spans="2:11">
      <c r="B227" s="134"/>
      <c r="C227" s="144"/>
      <c r="D227" s="144"/>
      <c r="E227" s="144"/>
      <c r="F227" s="144"/>
      <c r="G227" s="144"/>
      <c r="H227" s="144"/>
      <c r="I227" s="135"/>
      <c r="J227" s="135"/>
      <c r="K227" s="144"/>
    </row>
    <row r="228" spans="2:11">
      <c r="B228" s="134"/>
      <c r="C228" s="144"/>
      <c r="D228" s="144"/>
      <c r="E228" s="144"/>
      <c r="F228" s="144"/>
      <c r="G228" s="144"/>
      <c r="H228" s="144"/>
      <c r="I228" s="135"/>
      <c r="J228" s="135"/>
      <c r="K228" s="144"/>
    </row>
    <row r="229" spans="2:11">
      <c r="B229" s="134"/>
      <c r="C229" s="144"/>
      <c r="D229" s="144"/>
      <c r="E229" s="144"/>
      <c r="F229" s="144"/>
      <c r="G229" s="144"/>
      <c r="H229" s="144"/>
      <c r="I229" s="135"/>
      <c r="J229" s="135"/>
      <c r="K229" s="144"/>
    </row>
    <row r="230" spans="2:11">
      <c r="B230" s="134"/>
      <c r="C230" s="144"/>
      <c r="D230" s="144"/>
      <c r="E230" s="144"/>
      <c r="F230" s="144"/>
      <c r="G230" s="144"/>
      <c r="H230" s="144"/>
      <c r="I230" s="135"/>
      <c r="J230" s="135"/>
      <c r="K230" s="144"/>
    </row>
    <row r="231" spans="2:11">
      <c r="B231" s="134"/>
      <c r="C231" s="144"/>
      <c r="D231" s="144"/>
      <c r="E231" s="144"/>
      <c r="F231" s="144"/>
      <c r="G231" s="144"/>
      <c r="H231" s="144"/>
      <c r="I231" s="135"/>
      <c r="J231" s="135"/>
      <c r="K231" s="144"/>
    </row>
    <row r="232" spans="2:11">
      <c r="B232" s="134"/>
      <c r="C232" s="144"/>
      <c r="D232" s="144"/>
      <c r="E232" s="144"/>
      <c r="F232" s="144"/>
      <c r="G232" s="144"/>
      <c r="H232" s="144"/>
      <c r="I232" s="135"/>
      <c r="J232" s="135"/>
      <c r="K232" s="144"/>
    </row>
    <row r="233" spans="2:11">
      <c r="B233" s="134"/>
      <c r="C233" s="144"/>
      <c r="D233" s="144"/>
      <c r="E233" s="144"/>
      <c r="F233" s="144"/>
      <c r="G233" s="144"/>
      <c r="H233" s="144"/>
      <c r="I233" s="135"/>
      <c r="J233" s="135"/>
      <c r="K233" s="144"/>
    </row>
    <row r="234" spans="2:11">
      <c r="B234" s="134"/>
      <c r="C234" s="144"/>
      <c r="D234" s="144"/>
      <c r="E234" s="144"/>
      <c r="F234" s="144"/>
      <c r="G234" s="144"/>
      <c r="H234" s="144"/>
      <c r="I234" s="135"/>
      <c r="J234" s="135"/>
      <c r="K234" s="144"/>
    </row>
    <row r="235" spans="2:11">
      <c r="B235" s="134"/>
      <c r="C235" s="144"/>
      <c r="D235" s="144"/>
      <c r="E235" s="144"/>
      <c r="F235" s="144"/>
      <c r="G235" s="144"/>
      <c r="H235" s="144"/>
      <c r="I235" s="135"/>
      <c r="J235" s="135"/>
      <c r="K235" s="144"/>
    </row>
    <row r="236" spans="2:11">
      <c r="B236" s="134"/>
      <c r="C236" s="144"/>
      <c r="D236" s="144"/>
      <c r="E236" s="144"/>
      <c r="F236" s="144"/>
      <c r="G236" s="144"/>
      <c r="H236" s="144"/>
      <c r="I236" s="135"/>
      <c r="J236" s="135"/>
      <c r="K236" s="144"/>
    </row>
    <row r="237" spans="2:11">
      <c r="B237" s="134"/>
      <c r="C237" s="144"/>
      <c r="D237" s="144"/>
      <c r="E237" s="144"/>
      <c r="F237" s="144"/>
      <c r="G237" s="144"/>
      <c r="H237" s="144"/>
      <c r="I237" s="135"/>
      <c r="J237" s="135"/>
      <c r="K237" s="144"/>
    </row>
    <row r="238" spans="2:11">
      <c r="B238" s="134"/>
      <c r="C238" s="144"/>
      <c r="D238" s="144"/>
      <c r="E238" s="144"/>
      <c r="F238" s="144"/>
      <c r="G238" s="144"/>
      <c r="H238" s="144"/>
      <c r="I238" s="135"/>
      <c r="J238" s="135"/>
      <c r="K238" s="144"/>
    </row>
    <row r="239" spans="2:11">
      <c r="B239" s="134"/>
      <c r="C239" s="144"/>
      <c r="D239" s="144"/>
      <c r="E239" s="144"/>
      <c r="F239" s="144"/>
      <c r="G239" s="144"/>
      <c r="H239" s="144"/>
      <c r="I239" s="135"/>
      <c r="J239" s="135"/>
      <c r="K239" s="144"/>
    </row>
    <row r="240" spans="2:11">
      <c r="B240" s="134"/>
      <c r="C240" s="144"/>
      <c r="D240" s="144"/>
      <c r="E240" s="144"/>
      <c r="F240" s="144"/>
      <c r="G240" s="144"/>
      <c r="H240" s="144"/>
      <c r="I240" s="135"/>
      <c r="J240" s="135"/>
      <c r="K240" s="144"/>
    </row>
    <row r="241" spans="2:11">
      <c r="B241" s="134"/>
      <c r="C241" s="144"/>
      <c r="D241" s="144"/>
      <c r="E241" s="144"/>
      <c r="F241" s="144"/>
      <c r="G241" s="144"/>
      <c r="H241" s="144"/>
      <c r="I241" s="135"/>
      <c r="J241" s="135"/>
      <c r="K241" s="144"/>
    </row>
    <row r="242" spans="2:11">
      <c r="B242" s="134"/>
      <c r="C242" s="144"/>
      <c r="D242" s="144"/>
      <c r="E242" s="144"/>
      <c r="F242" s="144"/>
      <c r="G242" s="144"/>
      <c r="H242" s="144"/>
      <c r="I242" s="135"/>
      <c r="J242" s="135"/>
      <c r="K242" s="144"/>
    </row>
    <row r="243" spans="2:11">
      <c r="B243" s="134"/>
      <c r="C243" s="144"/>
      <c r="D243" s="144"/>
      <c r="E243" s="144"/>
      <c r="F243" s="144"/>
      <c r="G243" s="144"/>
      <c r="H243" s="144"/>
      <c r="I243" s="135"/>
      <c r="J243" s="135"/>
      <c r="K243" s="144"/>
    </row>
    <row r="244" spans="2:11">
      <c r="B244" s="134"/>
      <c r="C244" s="144"/>
      <c r="D244" s="144"/>
      <c r="E244" s="144"/>
      <c r="F244" s="144"/>
      <c r="G244" s="144"/>
      <c r="H244" s="144"/>
      <c r="I244" s="135"/>
      <c r="J244" s="135"/>
      <c r="K244" s="144"/>
    </row>
    <row r="245" spans="2:11">
      <c r="B245" s="134"/>
      <c r="C245" s="144"/>
      <c r="D245" s="144"/>
      <c r="E245" s="144"/>
      <c r="F245" s="144"/>
      <c r="G245" s="144"/>
      <c r="H245" s="144"/>
      <c r="I245" s="135"/>
      <c r="J245" s="135"/>
      <c r="K245" s="144"/>
    </row>
    <row r="246" spans="2:11">
      <c r="B246" s="134"/>
      <c r="C246" s="144"/>
      <c r="D246" s="144"/>
      <c r="E246" s="144"/>
      <c r="F246" s="144"/>
      <c r="G246" s="144"/>
      <c r="H246" s="144"/>
      <c r="I246" s="135"/>
      <c r="J246" s="135"/>
      <c r="K246" s="144"/>
    </row>
    <row r="247" spans="2:11">
      <c r="B247" s="134"/>
      <c r="C247" s="144"/>
      <c r="D247" s="144"/>
      <c r="E247" s="144"/>
      <c r="F247" s="144"/>
      <c r="G247" s="144"/>
      <c r="H247" s="144"/>
      <c r="I247" s="135"/>
      <c r="J247" s="135"/>
      <c r="K247" s="144"/>
    </row>
    <row r="248" spans="2:11">
      <c r="B248" s="134"/>
      <c r="C248" s="144"/>
      <c r="D248" s="144"/>
      <c r="E248" s="144"/>
      <c r="F248" s="144"/>
      <c r="G248" s="144"/>
      <c r="H248" s="144"/>
      <c r="I248" s="135"/>
      <c r="J248" s="135"/>
      <c r="K248" s="144"/>
    </row>
    <row r="249" spans="2:11">
      <c r="B249" s="134"/>
      <c r="C249" s="144"/>
      <c r="D249" s="144"/>
      <c r="E249" s="144"/>
      <c r="F249" s="144"/>
      <c r="G249" s="144"/>
      <c r="H249" s="144"/>
      <c r="I249" s="135"/>
      <c r="J249" s="135"/>
      <c r="K249" s="144"/>
    </row>
    <row r="250" spans="2:11">
      <c r="B250" s="134"/>
      <c r="C250" s="144"/>
      <c r="D250" s="144"/>
      <c r="E250" s="144"/>
      <c r="F250" s="144"/>
      <c r="G250" s="144"/>
      <c r="H250" s="144"/>
      <c r="I250" s="135"/>
      <c r="J250" s="135"/>
      <c r="K250" s="144"/>
    </row>
    <row r="251" spans="2:11">
      <c r="B251" s="134"/>
      <c r="C251" s="144"/>
      <c r="D251" s="144"/>
      <c r="E251" s="144"/>
      <c r="F251" s="144"/>
      <c r="G251" s="144"/>
      <c r="H251" s="144"/>
      <c r="I251" s="135"/>
      <c r="J251" s="135"/>
      <c r="K251" s="144"/>
    </row>
    <row r="252" spans="2:11">
      <c r="B252" s="134"/>
      <c r="C252" s="144"/>
      <c r="D252" s="144"/>
      <c r="E252" s="144"/>
      <c r="F252" s="144"/>
      <c r="G252" s="144"/>
      <c r="H252" s="144"/>
      <c r="I252" s="135"/>
      <c r="J252" s="135"/>
      <c r="K252" s="144"/>
    </row>
    <row r="253" spans="2:11">
      <c r="B253" s="134"/>
      <c r="C253" s="144"/>
      <c r="D253" s="144"/>
      <c r="E253" s="144"/>
      <c r="F253" s="144"/>
      <c r="G253" s="144"/>
      <c r="H253" s="144"/>
      <c r="I253" s="135"/>
      <c r="J253" s="135"/>
      <c r="K253" s="144"/>
    </row>
    <row r="254" spans="2:11">
      <c r="B254" s="134"/>
      <c r="C254" s="144"/>
      <c r="D254" s="144"/>
      <c r="E254" s="144"/>
      <c r="F254" s="144"/>
      <c r="G254" s="144"/>
      <c r="H254" s="144"/>
      <c r="I254" s="135"/>
      <c r="J254" s="135"/>
      <c r="K254" s="144"/>
    </row>
    <row r="255" spans="2:11">
      <c r="B255" s="134"/>
      <c r="C255" s="144"/>
      <c r="D255" s="144"/>
      <c r="E255" s="144"/>
      <c r="F255" s="144"/>
      <c r="G255" s="144"/>
      <c r="H255" s="144"/>
      <c r="I255" s="135"/>
      <c r="J255" s="135"/>
      <c r="K255" s="144"/>
    </row>
    <row r="256" spans="2:11">
      <c r="B256" s="134"/>
      <c r="C256" s="144"/>
      <c r="D256" s="144"/>
      <c r="E256" s="144"/>
      <c r="F256" s="144"/>
      <c r="G256" s="144"/>
      <c r="H256" s="144"/>
      <c r="I256" s="135"/>
      <c r="J256" s="135"/>
      <c r="K256" s="144"/>
    </row>
    <row r="257" spans="2:11">
      <c r="B257" s="134"/>
      <c r="C257" s="144"/>
      <c r="D257" s="144"/>
      <c r="E257" s="144"/>
      <c r="F257" s="144"/>
      <c r="G257" s="144"/>
      <c r="H257" s="144"/>
      <c r="I257" s="135"/>
      <c r="J257" s="135"/>
      <c r="K257" s="144"/>
    </row>
    <row r="258" spans="2:11">
      <c r="B258" s="134"/>
      <c r="C258" s="144"/>
      <c r="D258" s="144"/>
      <c r="E258" s="144"/>
      <c r="F258" s="144"/>
      <c r="G258" s="144"/>
      <c r="H258" s="144"/>
      <c r="I258" s="135"/>
      <c r="J258" s="135"/>
      <c r="K258" s="144"/>
    </row>
    <row r="259" spans="2:11">
      <c r="B259" s="134"/>
      <c r="C259" s="144"/>
      <c r="D259" s="144"/>
      <c r="E259" s="144"/>
      <c r="F259" s="144"/>
      <c r="G259" s="144"/>
      <c r="H259" s="144"/>
      <c r="I259" s="135"/>
      <c r="J259" s="135"/>
      <c r="K259" s="144"/>
    </row>
    <row r="260" spans="2:11">
      <c r="B260" s="134"/>
      <c r="C260" s="144"/>
      <c r="D260" s="144"/>
      <c r="E260" s="144"/>
      <c r="F260" s="144"/>
      <c r="G260" s="144"/>
      <c r="H260" s="144"/>
      <c r="I260" s="135"/>
      <c r="J260" s="135"/>
      <c r="K260" s="144"/>
    </row>
    <row r="261" spans="2:11">
      <c r="B261" s="134"/>
      <c r="C261" s="144"/>
      <c r="D261" s="144"/>
      <c r="E261" s="144"/>
      <c r="F261" s="144"/>
      <c r="G261" s="144"/>
      <c r="H261" s="144"/>
      <c r="I261" s="135"/>
      <c r="J261" s="135"/>
      <c r="K261" s="144"/>
    </row>
    <row r="262" spans="2:11">
      <c r="B262" s="134"/>
      <c r="C262" s="144"/>
      <c r="D262" s="144"/>
      <c r="E262" s="144"/>
      <c r="F262" s="144"/>
      <c r="G262" s="144"/>
      <c r="H262" s="144"/>
      <c r="I262" s="135"/>
      <c r="J262" s="135"/>
      <c r="K262" s="144"/>
    </row>
    <row r="263" spans="2:11">
      <c r="B263" s="134"/>
      <c r="C263" s="144"/>
      <c r="D263" s="144"/>
      <c r="E263" s="144"/>
      <c r="F263" s="144"/>
      <c r="G263" s="144"/>
      <c r="H263" s="144"/>
      <c r="I263" s="135"/>
      <c r="J263" s="135"/>
      <c r="K263" s="144"/>
    </row>
    <row r="264" spans="2:11">
      <c r="B264" s="134"/>
      <c r="C264" s="144"/>
      <c r="D264" s="144"/>
      <c r="E264" s="144"/>
      <c r="F264" s="144"/>
      <c r="G264" s="144"/>
      <c r="H264" s="144"/>
      <c r="I264" s="135"/>
      <c r="J264" s="135"/>
      <c r="K264" s="144"/>
    </row>
    <row r="265" spans="2:11">
      <c r="B265" s="134"/>
      <c r="C265" s="144"/>
      <c r="D265" s="144"/>
      <c r="E265" s="144"/>
      <c r="F265" s="144"/>
      <c r="G265" s="144"/>
      <c r="H265" s="144"/>
      <c r="I265" s="135"/>
      <c r="J265" s="135"/>
      <c r="K265" s="144"/>
    </row>
    <row r="266" spans="2:11">
      <c r="B266" s="134"/>
      <c r="C266" s="144"/>
      <c r="D266" s="144"/>
      <c r="E266" s="144"/>
      <c r="F266" s="144"/>
      <c r="G266" s="144"/>
      <c r="H266" s="144"/>
      <c r="I266" s="135"/>
      <c r="J266" s="135"/>
      <c r="K266" s="144"/>
    </row>
    <row r="267" spans="2:11">
      <c r="B267" s="134"/>
      <c r="C267" s="144"/>
      <c r="D267" s="144"/>
      <c r="E267" s="144"/>
      <c r="F267" s="144"/>
      <c r="G267" s="144"/>
      <c r="H267" s="144"/>
      <c r="I267" s="135"/>
      <c r="J267" s="135"/>
      <c r="K267" s="144"/>
    </row>
    <row r="268" spans="2:11">
      <c r="B268" s="134"/>
      <c r="C268" s="144"/>
      <c r="D268" s="144"/>
      <c r="E268" s="144"/>
      <c r="F268" s="144"/>
      <c r="G268" s="144"/>
      <c r="H268" s="144"/>
      <c r="I268" s="135"/>
      <c r="J268" s="135"/>
      <c r="K268" s="144"/>
    </row>
    <row r="269" spans="2:11">
      <c r="B269" s="134"/>
      <c r="C269" s="144"/>
      <c r="D269" s="144"/>
      <c r="E269" s="144"/>
      <c r="F269" s="144"/>
      <c r="G269" s="144"/>
      <c r="H269" s="144"/>
      <c r="I269" s="135"/>
      <c r="J269" s="135"/>
      <c r="K269" s="144"/>
    </row>
    <row r="270" spans="2:11">
      <c r="B270" s="134"/>
      <c r="C270" s="144"/>
      <c r="D270" s="144"/>
      <c r="E270" s="144"/>
      <c r="F270" s="144"/>
      <c r="G270" s="144"/>
      <c r="H270" s="144"/>
      <c r="I270" s="135"/>
      <c r="J270" s="135"/>
      <c r="K270" s="144"/>
    </row>
    <row r="271" spans="2:11">
      <c r="B271" s="134"/>
      <c r="C271" s="144"/>
      <c r="D271" s="144"/>
      <c r="E271" s="144"/>
      <c r="F271" s="144"/>
      <c r="G271" s="144"/>
      <c r="H271" s="144"/>
      <c r="I271" s="135"/>
      <c r="J271" s="135"/>
      <c r="K271" s="144"/>
    </row>
    <row r="272" spans="2:11">
      <c r="B272" s="134"/>
      <c r="C272" s="144"/>
      <c r="D272" s="144"/>
      <c r="E272" s="144"/>
      <c r="F272" s="144"/>
      <c r="G272" s="144"/>
      <c r="H272" s="144"/>
      <c r="I272" s="135"/>
      <c r="J272" s="135"/>
      <c r="K272" s="144"/>
    </row>
    <row r="273" spans="2:11">
      <c r="B273" s="134"/>
      <c r="C273" s="144"/>
      <c r="D273" s="144"/>
      <c r="E273" s="144"/>
      <c r="F273" s="144"/>
      <c r="G273" s="144"/>
      <c r="H273" s="144"/>
      <c r="I273" s="135"/>
      <c r="J273" s="135"/>
      <c r="K273" s="144"/>
    </row>
    <row r="274" spans="2:11">
      <c r="B274" s="134"/>
      <c r="C274" s="144"/>
      <c r="D274" s="144"/>
      <c r="E274" s="144"/>
      <c r="F274" s="144"/>
      <c r="G274" s="144"/>
      <c r="H274" s="144"/>
      <c r="I274" s="135"/>
      <c r="J274" s="135"/>
      <c r="K274" s="144"/>
    </row>
    <row r="275" spans="2:11">
      <c r="B275" s="134"/>
      <c r="C275" s="144"/>
      <c r="D275" s="144"/>
      <c r="E275" s="144"/>
      <c r="F275" s="144"/>
      <c r="G275" s="144"/>
      <c r="H275" s="144"/>
      <c r="I275" s="135"/>
      <c r="J275" s="135"/>
      <c r="K275" s="144"/>
    </row>
    <row r="276" spans="2:11">
      <c r="B276" s="134"/>
      <c r="C276" s="144"/>
      <c r="D276" s="144"/>
      <c r="E276" s="144"/>
      <c r="F276" s="144"/>
      <c r="G276" s="144"/>
      <c r="H276" s="144"/>
      <c r="I276" s="135"/>
      <c r="J276" s="135"/>
      <c r="K276" s="144"/>
    </row>
    <row r="277" spans="2:11">
      <c r="B277" s="134"/>
      <c r="C277" s="144"/>
      <c r="D277" s="144"/>
      <c r="E277" s="144"/>
      <c r="F277" s="144"/>
      <c r="G277" s="144"/>
      <c r="H277" s="144"/>
      <c r="I277" s="135"/>
      <c r="J277" s="135"/>
      <c r="K277" s="144"/>
    </row>
    <row r="278" spans="2:11">
      <c r="B278" s="134"/>
      <c r="C278" s="144"/>
      <c r="D278" s="144"/>
      <c r="E278" s="144"/>
      <c r="F278" s="144"/>
      <c r="G278" s="144"/>
      <c r="H278" s="144"/>
      <c r="I278" s="135"/>
      <c r="J278" s="135"/>
      <c r="K278" s="144"/>
    </row>
    <row r="279" spans="2:11">
      <c r="B279" s="134"/>
      <c r="C279" s="144"/>
      <c r="D279" s="144"/>
      <c r="E279" s="144"/>
      <c r="F279" s="144"/>
      <c r="G279" s="144"/>
      <c r="H279" s="144"/>
      <c r="I279" s="135"/>
      <c r="J279" s="135"/>
      <c r="K279" s="144"/>
    </row>
    <row r="280" spans="2:11">
      <c r="B280" s="134"/>
      <c r="C280" s="144"/>
      <c r="D280" s="144"/>
      <c r="E280" s="144"/>
      <c r="F280" s="144"/>
      <c r="G280" s="144"/>
      <c r="H280" s="144"/>
      <c r="I280" s="135"/>
      <c r="J280" s="135"/>
      <c r="K280" s="144"/>
    </row>
    <row r="281" spans="2:11">
      <c r="B281" s="134"/>
      <c r="C281" s="144"/>
      <c r="D281" s="144"/>
      <c r="E281" s="144"/>
      <c r="F281" s="144"/>
      <c r="G281" s="144"/>
      <c r="H281" s="144"/>
      <c r="I281" s="135"/>
      <c r="J281" s="135"/>
      <c r="K281" s="144"/>
    </row>
    <row r="282" spans="2:11">
      <c r="B282" s="134"/>
      <c r="C282" s="144"/>
      <c r="D282" s="144"/>
      <c r="E282" s="144"/>
      <c r="F282" s="144"/>
      <c r="G282" s="144"/>
      <c r="H282" s="144"/>
      <c r="I282" s="135"/>
      <c r="J282" s="135"/>
      <c r="K282" s="144"/>
    </row>
    <row r="283" spans="2:11">
      <c r="B283" s="134"/>
      <c r="C283" s="144"/>
      <c r="D283" s="144"/>
      <c r="E283" s="144"/>
      <c r="F283" s="144"/>
      <c r="G283" s="144"/>
      <c r="H283" s="144"/>
      <c r="I283" s="135"/>
      <c r="J283" s="135"/>
      <c r="K283" s="144"/>
    </row>
    <row r="284" spans="2:11">
      <c r="B284" s="134"/>
      <c r="C284" s="144"/>
      <c r="D284" s="144"/>
      <c r="E284" s="144"/>
      <c r="F284" s="144"/>
      <c r="G284" s="144"/>
      <c r="H284" s="144"/>
      <c r="I284" s="135"/>
      <c r="J284" s="135"/>
      <c r="K284" s="144"/>
    </row>
    <row r="285" spans="2:11">
      <c r="B285" s="134"/>
      <c r="C285" s="144"/>
      <c r="D285" s="144"/>
      <c r="E285" s="144"/>
      <c r="F285" s="144"/>
      <c r="G285" s="144"/>
      <c r="H285" s="144"/>
      <c r="I285" s="135"/>
      <c r="J285" s="135"/>
      <c r="K285" s="144"/>
    </row>
    <row r="286" spans="2:11">
      <c r="B286" s="134"/>
      <c r="C286" s="144"/>
      <c r="D286" s="144"/>
      <c r="E286" s="144"/>
      <c r="F286" s="144"/>
      <c r="G286" s="144"/>
      <c r="H286" s="144"/>
      <c r="I286" s="135"/>
      <c r="J286" s="135"/>
      <c r="K286" s="144"/>
    </row>
    <row r="287" spans="2:11">
      <c r="B287" s="134"/>
      <c r="C287" s="144"/>
      <c r="D287" s="144"/>
      <c r="E287" s="144"/>
      <c r="F287" s="144"/>
      <c r="G287" s="144"/>
      <c r="H287" s="144"/>
      <c r="I287" s="135"/>
      <c r="J287" s="135"/>
      <c r="K287" s="144"/>
    </row>
    <row r="288" spans="2:11">
      <c r="B288" s="134"/>
      <c r="C288" s="144"/>
      <c r="D288" s="144"/>
      <c r="E288" s="144"/>
      <c r="F288" s="144"/>
      <c r="G288" s="144"/>
      <c r="H288" s="144"/>
      <c r="I288" s="135"/>
      <c r="J288" s="135"/>
      <c r="K288" s="144"/>
    </row>
    <row r="289" spans="2:11">
      <c r="B289" s="134"/>
      <c r="C289" s="144"/>
      <c r="D289" s="144"/>
      <c r="E289" s="144"/>
      <c r="F289" s="144"/>
      <c r="G289" s="144"/>
      <c r="H289" s="144"/>
      <c r="I289" s="135"/>
      <c r="J289" s="135"/>
      <c r="K289" s="144"/>
    </row>
    <row r="290" spans="2:11">
      <c r="B290" s="134"/>
      <c r="C290" s="144"/>
      <c r="D290" s="144"/>
      <c r="E290" s="144"/>
      <c r="F290" s="144"/>
      <c r="G290" s="144"/>
      <c r="H290" s="144"/>
      <c r="I290" s="135"/>
      <c r="J290" s="135"/>
      <c r="K290" s="144"/>
    </row>
    <row r="291" spans="2:11">
      <c r="B291" s="134"/>
      <c r="C291" s="144"/>
      <c r="D291" s="144"/>
      <c r="E291" s="144"/>
      <c r="F291" s="144"/>
      <c r="G291" s="144"/>
      <c r="H291" s="144"/>
      <c r="I291" s="135"/>
      <c r="J291" s="135"/>
      <c r="K291" s="144"/>
    </row>
    <row r="292" spans="2:11">
      <c r="B292" s="134"/>
      <c r="C292" s="144"/>
      <c r="D292" s="144"/>
      <c r="E292" s="144"/>
      <c r="F292" s="144"/>
      <c r="G292" s="144"/>
      <c r="H292" s="144"/>
      <c r="I292" s="135"/>
      <c r="J292" s="135"/>
      <c r="K292" s="144"/>
    </row>
    <row r="293" spans="2:11">
      <c r="B293" s="134"/>
      <c r="C293" s="144"/>
      <c r="D293" s="144"/>
      <c r="E293" s="144"/>
      <c r="F293" s="144"/>
      <c r="G293" s="144"/>
      <c r="H293" s="144"/>
      <c r="I293" s="135"/>
      <c r="J293" s="135"/>
      <c r="K293" s="144"/>
    </row>
    <row r="294" spans="2:11">
      <c r="B294" s="134"/>
      <c r="C294" s="144"/>
      <c r="D294" s="144"/>
      <c r="E294" s="144"/>
      <c r="F294" s="144"/>
      <c r="G294" s="144"/>
      <c r="H294" s="144"/>
      <c r="I294" s="135"/>
      <c r="J294" s="135"/>
      <c r="K294" s="144"/>
    </row>
    <row r="295" spans="2:11">
      <c r="B295" s="134"/>
      <c r="C295" s="144"/>
      <c r="D295" s="144"/>
      <c r="E295" s="144"/>
      <c r="F295" s="144"/>
      <c r="G295" s="144"/>
      <c r="H295" s="144"/>
      <c r="I295" s="135"/>
      <c r="J295" s="135"/>
      <c r="K295" s="144"/>
    </row>
    <row r="296" spans="2:11">
      <c r="B296" s="134"/>
      <c r="C296" s="144"/>
      <c r="D296" s="144"/>
      <c r="E296" s="144"/>
      <c r="F296" s="144"/>
      <c r="G296" s="144"/>
      <c r="H296" s="144"/>
      <c r="I296" s="135"/>
      <c r="J296" s="135"/>
      <c r="K296" s="144"/>
    </row>
    <row r="297" spans="2:11">
      <c r="B297" s="134"/>
      <c r="C297" s="144"/>
      <c r="D297" s="144"/>
      <c r="E297" s="144"/>
      <c r="F297" s="144"/>
      <c r="G297" s="144"/>
      <c r="H297" s="144"/>
      <c r="I297" s="135"/>
      <c r="J297" s="135"/>
      <c r="K297" s="144"/>
    </row>
    <row r="298" spans="2:11">
      <c r="B298" s="134"/>
      <c r="C298" s="144"/>
      <c r="D298" s="144"/>
      <c r="E298" s="144"/>
      <c r="F298" s="144"/>
      <c r="G298" s="144"/>
      <c r="H298" s="144"/>
      <c r="I298" s="135"/>
      <c r="J298" s="135"/>
      <c r="K298" s="144"/>
    </row>
    <row r="299" spans="2:11">
      <c r="B299" s="134"/>
      <c r="C299" s="144"/>
      <c r="D299" s="144"/>
      <c r="E299" s="144"/>
      <c r="F299" s="144"/>
      <c r="G299" s="144"/>
      <c r="H299" s="144"/>
      <c r="I299" s="135"/>
      <c r="J299" s="135"/>
      <c r="K299" s="144"/>
    </row>
    <row r="300" spans="2:11">
      <c r="B300" s="134"/>
      <c r="C300" s="144"/>
      <c r="D300" s="144"/>
      <c r="E300" s="144"/>
      <c r="F300" s="144"/>
      <c r="G300" s="144"/>
      <c r="H300" s="144"/>
      <c r="I300" s="135"/>
      <c r="J300" s="135"/>
      <c r="K300" s="144"/>
    </row>
    <row r="301" spans="2:11">
      <c r="B301" s="134"/>
      <c r="C301" s="144"/>
      <c r="D301" s="144"/>
      <c r="E301" s="144"/>
      <c r="F301" s="144"/>
      <c r="G301" s="144"/>
      <c r="H301" s="144"/>
      <c r="I301" s="135"/>
      <c r="J301" s="135"/>
      <c r="K301" s="144"/>
    </row>
    <row r="302" spans="2:11">
      <c r="B302" s="134"/>
      <c r="C302" s="144"/>
      <c r="D302" s="144"/>
      <c r="E302" s="144"/>
      <c r="F302" s="144"/>
      <c r="G302" s="144"/>
      <c r="H302" s="144"/>
      <c r="I302" s="135"/>
      <c r="J302" s="135"/>
      <c r="K302" s="144"/>
    </row>
    <row r="303" spans="2:11">
      <c r="B303" s="134"/>
      <c r="C303" s="144"/>
      <c r="D303" s="144"/>
      <c r="E303" s="144"/>
      <c r="F303" s="144"/>
      <c r="G303" s="144"/>
      <c r="H303" s="144"/>
      <c r="I303" s="135"/>
      <c r="J303" s="135"/>
      <c r="K303" s="144"/>
    </row>
    <row r="304" spans="2:11">
      <c r="B304" s="134"/>
      <c r="C304" s="144"/>
      <c r="D304" s="144"/>
      <c r="E304" s="144"/>
      <c r="F304" s="144"/>
      <c r="G304" s="144"/>
      <c r="H304" s="144"/>
      <c r="I304" s="135"/>
      <c r="J304" s="135"/>
      <c r="K304" s="144"/>
    </row>
    <row r="305" spans="2:11">
      <c r="B305" s="134"/>
      <c r="C305" s="144"/>
      <c r="D305" s="144"/>
      <c r="E305" s="144"/>
      <c r="F305" s="144"/>
      <c r="G305" s="144"/>
      <c r="H305" s="144"/>
      <c r="I305" s="135"/>
      <c r="J305" s="135"/>
      <c r="K305" s="144"/>
    </row>
    <row r="306" spans="2:11">
      <c r="B306" s="134"/>
      <c r="C306" s="144"/>
      <c r="D306" s="144"/>
      <c r="E306" s="144"/>
      <c r="F306" s="144"/>
      <c r="G306" s="144"/>
      <c r="H306" s="144"/>
      <c r="I306" s="135"/>
      <c r="J306" s="135"/>
      <c r="K306" s="144"/>
    </row>
    <row r="307" spans="2:11">
      <c r="B307" s="134"/>
      <c r="C307" s="144"/>
      <c r="D307" s="144"/>
      <c r="E307" s="144"/>
      <c r="F307" s="144"/>
      <c r="G307" s="144"/>
      <c r="H307" s="144"/>
      <c r="I307" s="135"/>
      <c r="J307" s="135"/>
      <c r="K307" s="144"/>
    </row>
    <row r="308" spans="2:11">
      <c r="B308" s="134"/>
      <c r="C308" s="144"/>
      <c r="D308" s="144"/>
      <c r="E308" s="144"/>
      <c r="F308" s="144"/>
      <c r="G308" s="144"/>
      <c r="H308" s="144"/>
      <c r="I308" s="135"/>
      <c r="J308" s="135"/>
      <c r="K308" s="144"/>
    </row>
    <row r="309" spans="2:11">
      <c r="B309" s="134"/>
      <c r="C309" s="144"/>
      <c r="D309" s="144"/>
      <c r="E309" s="144"/>
      <c r="F309" s="144"/>
      <c r="G309" s="144"/>
      <c r="H309" s="144"/>
      <c r="I309" s="135"/>
      <c r="J309" s="135"/>
      <c r="K309" s="144"/>
    </row>
    <row r="310" spans="2:11">
      <c r="B310" s="134"/>
      <c r="C310" s="144"/>
      <c r="D310" s="144"/>
      <c r="E310" s="144"/>
      <c r="F310" s="144"/>
      <c r="G310" s="144"/>
      <c r="H310" s="144"/>
      <c r="I310" s="135"/>
      <c r="J310" s="135"/>
      <c r="K310" s="144"/>
    </row>
    <row r="311" spans="2:11">
      <c r="B311" s="134"/>
      <c r="C311" s="144"/>
      <c r="D311" s="144"/>
      <c r="E311" s="144"/>
      <c r="F311" s="144"/>
      <c r="G311" s="144"/>
      <c r="H311" s="144"/>
      <c r="I311" s="135"/>
      <c r="J311" s="135"/>
      <c r="K311" s="144"/>
    </row>
    <row r="312" spans="2:11">
      <c r="B312" s="134"/>
      <c r="C312" s="144"/>
      <c r="D312" s="144"/>
      <c r="E312" s="144"/>
      <c r="F312" s="144"/>
      <c r="G312" s="144"/>
      <c r="H312" s="144"/>
      <c r="I312" s="135"/>
      <c r="J312" s="135"/>
      <c r="K312" s="144"/>
    </row>
    <row r="313" spans="2:11">
      <c r="B313" s="134"/>
      <c r="C313" s="144"/>
      <c r="D313" s="144"/>
      <c r="E313" s="144"/>
      <c r="F313" s="144"/>
      <c r="G313" s="144"/>
      <c r="H313" s="144"/>
      <c r="I313" s="135"/>
      <c r="J313" s="135"/>
      <c r="K313" s="144"/>
    </row>
    <row r="314" spans="2:11">
      <c r="B314" s="134"/>
      <c r="C314" s="144"/>
      <c r="D314" s="144"/>
      <c r="E314" s="144"/>
      <c r="F314" s="144"/>
      <c r="G314" s="144"/>
      <c r="H314" s="144"/>
      <c r="I314" s="135"/>
      <c r="J314" s="135"/>
      <c r="K314" s="144"/>
    </row>
    <row r="315" spans="2:11">
      <c r="B315" s="134"/>
      <c r="C315" s="144"/>
      <c r="D315" s="144"/>
      <c r="E315" s="144"/>
      <c r="F315" s="144"/>
      <c r="G315" s="144"/>
      <c r="H315" s="144"/>
      <c r="I315" s="135"/>
      <c r="J315" s="135"/>
      <c r="K315" s="144"/>
    </row>
    <row r="316" spans="2:11">
      <c r="B316" s="134"/>
      <c r="C316" s="144"/>
      <c r="D316" s="144"/>
      <c r="E316" s="144"/>
      <c r="F316" s="144"/>
      <c r="G316" s="144"/>
      <c r="H316" s="144"/>
      <c r="I316" s="135"/>
      <c r="J316" s="135"/>
      <c r="K316" s="144"/>
    </row>
    <row r="317" spans="2:11">
      <c r="B317" s="134"/>
      <c r="C317" s="144"/>
      <c r="D317" s="144"/>
      <c r="E317" s="144"/>
      <c r="F317" s="144"/>
      <c r="G317" s="144"/>
      <c r="H317" s="144"/>
      <c r="I317" s="135"/>
      <c r="J317" s="135"/>
      <c r="K317" s="144"/>
    </row>
    <row r="318" spans="2:11">
      <c r="B318" s="134"/>
      <c r="C318" s="144"/>
      <c r="D318" s="144"/>
      <c r="E318" s="144"/>
      <c r="F318" s="144"/>
      <c r="G318" s="144"/>
      <c r="H318" s="144"/>
      <c r="I318" s="135"/>
      <c r="J318" s="135"/>
      <c r="K318" s="144"/>
    </row>
    <row r="319" spans="2:11">
      <c r="B319" s="134"/>
      <c r="C319" s="144"/>
      <c r="D319" s="144"/>
      <c r="E319" s="144"/>
      <c r="F319" s="144"/>
      <c r="G319" s="144"/>
      <c r="H319" s="144"/>
      <c r="I319" s="135"/>
      <c r="J319" s="135"/>
      <c r="K319" s="144"/>
    </row>
    <row r="320" spans="2:11">
      <c r="B320" s="134"/>
      <c r="C320" s="144"/>
      <c r="D320" s="144"/>
      <c r="E320" s="144"/>
      <c r="F320" s="144"/>
      <c r="G320" s="144"/>
      <c r="H320" s="144"/>
      <c r="I320" s="135"/>
      <c r="J320" s="135"/>
      <c r="K320" s="144"/>
    </row>
    <row r="321" spans="2:11">
      <c r="B321" s="134"/>
      <c r="C321" s="144"/>
      <c r="D321" s="144"/>
      <c r="E321" s="144"/>
      <c r="F321" s="144"/>
      <c r="G321" s="144"/>
      <c r="H321" s="144"/>
      <c r="I321" s="135"/>
      <c r="J321" s="135"/>
      <c r="K321" s="144"/>
    </row>
    <row r="322" spans="2:11">
      <c r="B322" s="134"/>
      <c r="C322" s="144"/>
      <c r="D322" s="144"/>
      <c r="E322" s="144"/>
      <c r="F322" s="144"/>
      <c r="G322" s="144"/>
      <c r="H322" s="144"/>
      <c r="I322" s="135"/>
      <c r="J322" s="135"/>
      <c r="K322" s="144"/>
    </row>
    <row r="323" spans="2:11">
      <c r="B323" s="134"/>
      <c r="C323" s="144"/>
      <c r="D323" s="144"/>
      <c r="E323" s="144"/>
      <c r="F323" s="144"/>
      <c r="G323" s="144"/>
      <c r="H323" s="144"/>
      <c r="I323" s="135"/>
      <c r="J323" s="135"/>
      <c r="K323" s="144"/>
    </row>
    <row r="324" spans="2:11">
      <c r="B324" s="134"/>
      <c r="C324" s="144"/>
      <c r="D324" s="144"/>
      <c r="E324" s="144"/>
      <c r="F324" s="144"/>
      <c r="G324" s="144"/>
      <c r="H324" s="144"/>
      <c r="I324" s="135"/>
      <c r="J324" s="135"/>
      <c r="K324" s="144"/>
    </row>
    <row r="325" spans="2:11">
      <c r="B325" s="134"/>
      <c r="C325" s="144"/>
      <c r="D325" s="144"/>
      <c r="E325" s="144"/>
      <c r="F325" s="144"/>
      <c r="G325" s="144"/>
      <c r="H325" s="144"/>
      <c r="I325" s="135"/>
      <c r="J325" s="135"/>
      <c r="K325" s="144"/>
    </row>
    <row r="326" spans="2:11">
      <c r="B326" s="134"/>
      <c r="C326" s="144"/>
      <c r="D326" s="144"/>
      <c r="E326" s="144"/>
      <c r="F326" s="144"/>
      <c r="G326" s="144"/>
      <c r="H326" s="144"/>
      <c r="I326" s="135"/>
      <c r="J326" s="135"/>
      <c r="K326" s="144"/>
    </row>
    <row r="327" spans="2:11">
      <c r="B327" s="134"/>
      <c r="C327" s="144"/>
      <c r="D327" s="144"/>
      <c r="E327" s="144"/>
      <c r="F327" s="144"/>
      <c r="G327" s="144"/>
      <c r="H327" s="144"/>
      <c r="I327" s="135"/>
      <c r="J327" s="135"/>
      <c r="K327" s="144"/>
    </row>
    <row r="328" spans="2:11">
      <c r="B328" s="134"/>
      <c r="C328" s="144"/>
      <c r="D328" s="144"/>
      <c r="E328" s="144"/>
      <c r="F328" s="144"/>
      <c r="G328" s="144"/>
      <c r="H328" s="144"/>
      <c r="I328" s="135"/>
      <c r="J328" s="135"/>
      <c r="K328" s="144"/>
    </row>
    <row r="329" spans="2:11">
      <c r="B329" s="134"/>
      <c r="C329" s="144"/>
      <c r="D329" s="144"/>
      <c r="E329" s="144"/>
      <c r="F329" s="144"/>
      <c r="G329" s="144"/>
      <c r="H329" s="144"/>
      <c r="I329" s="135"/>
      <c r="J329" s="135"/>
      <c r="K329" s="144"/>
    </row>
    <row r="330" spans="2:11">
      <c r="B330" s="134"/>
      <c r="C330" s="144"/>
      <c r="D330" s="144"/>
      <c r="E330" s="144"/>
      <c r="F330" s="144"/>
      <c r="G330" s="144"/>
      <c r="H330" s="144"/>
      <c r="I330" s="135"/>
      <c r="J330" s="135"/>
      <c r="K330" s="144"/>
    </row>
    <row r="331" spans="2:11">
      <c r="B331" s="134"/>
      <c r="C331" s="144"/>
      <c r="D331" s="144"/>
      <c r="E331" s="144"/>
      <c r="F331" s="144"/>
      <c r="G331" s="144"/>
      <c r="H331" s="144"/>
      <c r="I331" s="135"/>
      <c r="J331" s="135"/>
      <c r="K331" s="144"/>
    </row>
    <row r="332" spans="2:11">
      <c r="B332" s="134"/>
      <c r="C332" s="144"/>
      <c r="D332" s="144"/>
      <c r="E332" s="144"/>
      <c r="F332" s="144"/>
      <c r="G332" s="144"/>
      <c r="H332" s="144"/>
      <c r="I332" s="135"/>
      <c r="J332" s="135"/>
      <c r="K332" s="144"/>
    </row>
    <row r="333" spans="2:11">
      <c r="B333" s="134"/>
      <c r="C333" s="144"/>
      <c r="D333" s="144"/>
      <c r="E333" s="144"/>
      <c r="F333" s="144"/>
      <c r="G333" s="144"/>
      <c r="H333" s="144"/>
      <c r="I333" s="135"/>
      <c r="J333" s="135"/>
      <c r="K333" s="144"/>
    </row>
    <row r="334" spans="2:11">
      <c r="B334" s="134"/>
      <c r="C334" s="144"/>
      <c r="D334" s="144"/>
      <c r="E334" s="144"/>
      <c r="F334" s="144"/>
      <c r="G334" s="144"/>
      <c r="H334" s="144"/>
      <c r="I334" s="135"/>
      <c r="J334" s="135"/>
      <c r="K334" s="144"/>
    </row>
    <row r="335" spans="2:11">
      <c r="B335" s="134"/>
      <c r="C335" s="144"/>
      <c r="D335" s="144"/>
      <c r="E335" s="144"/>
      <c r="F335" s="144"/>
      <c r="G335" s="144"/>
      <c r="H335" s="144"/>
      <c r="I335" s="135"/>
      <c r="J335" s="135"/>
      <c r="K335" s="144"/>
    </row>
    <row r="336" spans="2:11">
      <c r="B336" s="134"/>
      <c r="C336" s="144"/>
      <c r="D336" s="144"/>
      <c r="E336" s="144"/>
      <c r="F336" s="144"/>
      <c r="G336" s="144"/>
      <c r="H336" s="144"/>
      <c r="I336" s="135"/>
      <c r="J336" s="135"/>
      <c r="K336" s="144"/>
    </row>
    <row r="337" spans="2:11">
      <c r="B337" s="134"/>
      <c r="C337" s="144"/>
      <c r="D337" s="144"/>
      <c r="E337" s="144"/>
      <c r="F337" s="144"/>
      <c r="G337" s="144"/>
      <c r="H337" s="144"/>
      <c r="I337" s="135"/>
      <c r="J337" s="135"/>
      <c r="K337" s="144"/>
    </row>
    <row r="338" spans="2:11">
      <c r="B338" s="134"/>
      <c r="C338" s="144"/>
      <c r="D338" s="144"/>
      <c r="E338" s="144"/>
      <c r="F338" s="144"/>
      <c r="G338" s="144"/>
      <c r="H338" s="144"/>
      <c r="I338" s="135"/>
      <c r="J338" s="135"/>
      <c r="K338" s="144"/>
    </row>
    <row r="339" spans="2:11">
      <c r="B339" s="134"/>
      <c r="C339" s="144"/>
      <c r="D339" s="144"/>
      <c r="E339" s="144"/>
      <c r="F339" s="144"/>
      <c r="G339" s="144"/>
      <c r="H339" s="144"/>
      <c r="I339" s="135"/>
      <c r="J339" s="135"/>
      <c r="K339" s="144"/>
    </row>
    <row r="340" spans="2:11">
      <c r="B340" s="134"/>
      <c r="C340" s="144"/>
      <c r="D340" s="144"/>
      <c r="E340" s="144"/>
      <c r="F340" s="144"/>
      <c r="G340" s="144"/>
      <c r="H340" s="144"/>
      <c r="I340" s="135"/>
      <c r="J340" s="135"/>
      <c r="K340" s="144"/>
    </row>
    <row r="341" spans="2:11">
      <c r="B341" s="134"/>
      <c r="C341" s="144"/>
      <c r="D341" s="144"/>
      <c r="E341" s="144"/>
      <c r="F341" s="144"/>
      <c r="G341" s="144"/>
      <c r="H341" s="144"/>
      <c r="I341" s="135"/>
      <c r="J341" s="135"/>
      <c r="K341" s="144"/>
    </row>
    <row r="342" spans="2:11">
      <c r="B342" s="134"/>
      <c r="C342" s="144"/>
      <c r="D342" s="144"/>
      <c r="E342" s="144"/>
      <c r="F342" s="144"/>
      <c r="G342" s="144"/>
      <c r="H342" s="144"/>
      <c r="I342" s="135"/>
      <c r="J342" s="135"/>
      <c r="K342" s="144"/>
    </row>
    <row r="343" spans="2:11">
      <c r="B343" s="134"/>
      <c r="C343" s="144"/>
      <c r="D343" s="144"/>
      <c r="E343" s="144"/>
      <c r="F343" s="144"/>
      <c r="G343" s="144"/>
      <c r="H343" s="144"/>
      <c r="I343" s="135"/>
      <c r="J343" s="135"/>
      <c r="K343" s="144"/>
    </row>
    <row r="344" spans="2:11">
      <c r="B344" s="134"/>
      <c r="C344" s="144"/>
      <c r="D344" s="144"/>
      <c r="E344" s="144"/>
      <c r="F344" s="144"/>
      <c r="G344" s="144"/>
      <c r="H344" s="144"/>
      <c r="I344" s="135"/>
      <c r="J344" s="135"/>
      <c r="K344" s="144"/>
    </row>
    <row r="345" spans="2:11">
      <c r="B345" s="134"/>
      <c r="C345" s="144"/>
      <c r="D345" s="144"/>
      <c r="E345" s="144"/>
      <c r="F345" s="144"/>
      <c r="G345" s="144"/>
      <c r="H345" s="144"/>
      <c r="I345" s="135"/>
      <c r="J345" s="135"/>
      <c r="K345" s="144"/>
    </row>
    <row r="346" spans="2:11">
      <c r="B346" s="134"/>
      <c r="C346" s="144"/>
      <c r="D346" s="144"/>
      <c r="E346" s="144"/>
      <c r="F346" s="144"/>
      <c r="G346" s="144"/>
      <c r="H346" s="144"/>
      <c r="I346" s="135"/>
      <c r="J346" s="135"/>
      <c r="K346" s="144"/>
    </row>
    <row r="347" spans="2:11">
      <c r="B347" s="134"/>
      <c r="C347" s="144"/>
      <c r="D347" s="144"/>
      <c r="E347" s="144"/>
      <c r="F347" s="144"/>
      <c r="G347" s="144"/>
      <c r="H347" s="144"/>
      <c r="I347" s="135"/>
      <c r="J347" s="135"/>
      <c r="K347" s="144"/>
    </row>
    <row r="348" spans="2:11">
      <c r="B348" s="134"/>
      <c r="C348" s="144"/>
      <c r="D348" s="144"/>
      <c r="E348" s="144"/>
      <c r="F348" s="144"/>
      <c r="G348" s="144"/>
      <c r="H348" s="144"/>
      <c r="I348" s="135"/>
      <c r="J348" s="135"/>
      <c r="K348" s="144"/>
    </row>
    <row r="349" spans="2:11">
      <c r="B349" s="134"/>
      <c r="C349" s="144"/>
      <c r="D349" s="144"/>
      <c r="E349" s="144"/>
      <c r="F349" s="144"/>
      <c r="G349" s="144"/>
      <c r="H349" s="144"/>
      <c r="I349" s="135"/>
      <c r="J349" s="135"/>
      <c r="K349" s="144"/>
    </row>
    <row r="350" spans="2:11">
      <c r="B350" s="134"/>
      <c r="C350" s="144"/>
      <c r="D350" s="144"/>
      <c r="E350" s="144"/>
      <c r="F350" s="144"/>
      <c r="G350" s="144"/>
      <c r="H350" s="144"/>
      <c r="I350" s="135"/>
      <c r="J350" s="135"/>
      <c r="K350" s="144"/>
    </row>
    <row r="351" spans="2:11">
      <c r="B351" s="134"/>
      <c r="C351" s="144"/>
      <c r="D351" s="144"/>
      <c r="E351" s="144"/>
      <c r="F351" s="144"/>
      <c r="G351" s="144"/>
      <c r="H351" s="144"/>
      <c r="I351" s="135"/>
      <c r="J351" s="135"/>
      <c r="K351" s="144"/>
    </row>
    <row r="352" spans="2:11">
      <c r="B352" s="134"/>
      <c r="C352" s="144"/>
      <c r="D352" s="144"/>
      <c r="E352" s="144"/>
      <c r="F352" s="144"/>
      <c r="G352" s="144"/>
      <c r="H352" s="144"/>
      <c r="I352" s="135"/>
      <c r="J352" s="135"/>
      <c r="K352" s="144"/>
    </row>
    <row r="353" spans="2:11">
      <c r="B353" s="134"/>
      <c r="C353" s="144"/>
      <c r="D353" s="144"/>
      <c r="E353" s="144"/>
      <c r="F353" s="144"/>
      <c r="G353" s="144"/>
      <c r="H353" s="144"/>
      <c r="I353" s="135"/>
      <c r="J353" s="135"/>
      <c r="K353" s="144"/>
    </row>
    <row r="354" spans="2:11">
      <c r="B354" s="134"/>
      <c r="C354" s="144"/>
      <c r="D354" s="144"/>
      <c r="E354" s="144"/>
      <c r="F354" s="144"/>
      <c r="G354" s="144"/>
      <c r="H354" s="144"/>
      <c r="I354" s="135"/>
      <c r="J354" s="135"/>
      <c r="K354" s="144"/>
    </row>
    <row r="355" spans="2:11">
      <c r="B355" s="134"/>
      <c r="C355" s="144"/>
      <c r="D355" s="144"/>
      <c r="E355" s="144"/>
      <c r="F355" s="144"/>
      <c r="G355" s="144"/>
      <c r="H355" s="144"/>
      <c r="I355" s="135"/>
      <c r="J355" s="135"/>
      <c r="K355" s="144"/>
    </row>
    <row r="356" spans="2:11">
      <c r="B356" s="134"/>
      <c r="C356" s="144"/>
      <c r="D356" s="144"/>
      <c r="E356" s="144"/>
      <c r="F356" s="144"/>
      <c r="G356" s="144"/>
      <c r="H356" s="144"/>
      <c r="I356" s="135"/>
      <c r="J356" s="135"/>
      <c r="K356" s="144"/>
    </row>
    <row r="357" spans="2:11">
      <c r="B357" s="134"/>
      <c r="C357" s="144"/>
      <c r="D357" s="144"/>
      <c r="E357" s="144"/>
      <c r="F357" s="144"/>
      <c r="G357" s="144"/>
      <c r="H357" s="144"/>
      <c r="I357" s="135"/>
      <c r="J357" s="135"/>
      <c r="K357" s="144"/>
    </row>
    <row r="358" spans="2:11">
      <c r="B358" s="134"/>
      <c r="C358" s="144"/>
      <c r="D358" s="144"/>
      <c r="E358" s="144"/>
      <c r="F358" s="144"/>
      <c r="G358" s="144"/>
      <c r="H358" s="144"/>
      <c r="I358" s="135"/>
      <c r="J358" s="135"/>
      <c r="K358" s="144"/>
    </row>
    <row r="359" spans="2:11">
      <c r="B359" s="134"/>
      <c r="C359" s="144"/>
      <c r="D359" s="144"/>
      <c r="E359" s="144"/>
      <c r="F359" s="144"/>
      <c r="G359" s="144"/>
      <c r="H359" s="144"/>
      <c r="I359" s="135"/>
      <c r="J359" s="135"/>
      <c r="K359" s="144"/>
    </row>
    <row r="360" spans="2:11">
      <c r="B360" s="134"/>
      <c r="C360" s="144"/>
      <c r="D360" s="144"/>
      <c r="E360" s="144"/>
      <c r="F360" s="144"/>
      <c r="G360" s="144"/>
      <c r="H360" s="144"/>
      <c r="I360" s="135"/>
      <c r="J360" s="135"/>
      <c r="K360" s="144"/>
    </row>
    <row r="361" spans="2:11">
      <c r="B361" s="134"/>
      <c r="C361" s="144"/>
      <c r="D361" s="144"/>
      <c r="E361" s="144"/>
      <c r="F361" s="144"/>
      <c r="G361" s="144"/>
      <c r="H361" s="144"/>
      <c r="I361" s="135"/>
      <c r="J361" s="135"/>
      <c r="K361" s="144"/>
    </row>
    <row r="362" spans="2:11">
      <c r="B362" s="134"/>
      <c r="C362" s="144"/>
      <c r="D362" s="144"/>
      <c r="E362" s="144"/>
      <c r="F362" s="144"/>
      <c r="G362" s="144"/>
      <c r="H362" s="144"/>
      <c r="I362" s="135"/>
      <c r="J362" s="135"/>
      <c r="K362" s="144"/>
    </row>
    <row r="363" spans="2:11">
      <c r="B363" s="134"/>
      <c r="C363" s="144"/>
      <c r="D363" s="144"/>
      <c r="E363" s="144"/>
      <c r="F363" s="144"/>
      <c r="G363" s="144"/>
      <c r="H363" s="144"/>
      <c r="I363" s="135"/>
      <c r="J363" s="135"/>
      <c r="K363" s="144"/>
    </row>
    <row r="364" spans="2:11">
      <c r="B364" s="134"/>
      <c r="C364" s="144"/>
      <c r="D364" s="144"/>
      <c r="E364" s="144"/>
      <c r="F364" s="144"/>
      <c r="G364" s="144"/>
      <c r="H364" s="144"/>
      <c r="I364" s="135"/>
      <c r="J364" s="135"/>
      <c r="K364" s="144"/>
    </row>
    <row r="365" spans="2:11">
      <c r="B365" s="134"/>
      <c r="C365" s="144"/>
      <c r="D365" s="144"/>
      <c r="E365" s="144"/>
      <c r="F365" s="144"/>
      <c r="G365" s="144"/>
      <c r="H365" s="144"/>
      <c r="I365" s="135"/>
      <c r="J365" s="135"/>
      <c r="K365" s="144"/>
    </row>
    <row r="366" spans="2:11">
      <c r="B366" s="134"/>
      <c r="C366" s="144"/>
      <c r="D366" s="144"/>
      <c r="E366" s="144"/>
      <c r="F366" s="144"/>
      <c r="G366" s="144"/>
      <c r="H366" s="144"/>
      <c r="I366" s="135"/>
      <c r="J366" s="135"/>
      <c r="K366" s="144"/>
    </row>
    <row r="367" spans="2:11">
      <c r="B367" s="134"/>
      <c r="C367" s="144"/>
      <c r="D367" s="144"/>
      <c r="E367" s="144"/>
      <c r="F367" s="144"/>
      <c r="G367" s="144"/>
      <c r="H367" s="144"/>
      <c r="I367" s="135"/>
      <c r="J367" s="135"/>
      <c r="K367" s="144"/>
    </row>
    <row r="368" spans="2:11">
      <c r="B368" s="134"/>
      <c r="C368" s="144"/>
      <c r="D368" s="144"/>
      <c r="E368" s="144"/>
      <c r="F368" s="144"/>
      <c r="G368" s="144"/>
      <c r="H368" s="144"/>
      <c r="I368" s="135"/>
      <c r="J368" s="135"/>
      <c r="K368" s="144"/>
    </row>
    <row r="369" spans="2:11">
      <c r="B369" s="134"/>
      <c r="C369" s="144"/>
      <c r="D369" s="144"/>
      <c r="E369" s="144"/>
      <c r="F369" s="144"/>
      <c r="G369" s="144"/>
      <c r="H369" s="144"/>
      <c r="I369" s="135"/>
      <c r="J369" s="135"/>
      <c r="K369" s="144"/>
    </row>
    <row r="370" spans="2:11">
      <c r="B370" s="134"/>
      <c r="C370" s="144"/>
      <c r="D370" s="144"/>
      <c r="E370" s="144"/>
      <c r="F370" s="144"/>
      <c r="G370" s="144"/>
      <c r="H370" s="144"/>
      <c r="I370" s="135"/>
      <c r="J370" s="135"/>
      <c r="K370" s="144"/>
    </row>
    <row r="371" spans="2:11">
      <c r="B371" s="134"/>
      <c r="C371" s="144"/>
      <c r="D371" s="144"/>
      <c r="E371" s="144"/>
      <c r="F371" s="144"/>
      <c r="G371" s="144"/>
      <c r="H371" s="144"/>
      <c r="I371" s="135"/>
      <c r="J371" s="135"/>
      <c r="K371" s="144"/>
    </row>
    <row r="372" spans="2:11">
      <c r="B372" s="134"/>
      <c r="C372" s="144"/>
      <c r="D372" s="144"/>
      <c r="E372" s="144"/>
      <c r="F372" s="144"/>
      <c r="G372" s="144"/>
      <c r="H372" s="144"/>
      <c r="I372" s="135"/>
      <c r="J372" s="135"/>
      <c r="K372" s="144"/>
    </row>
    <row r="373" spans="2:11">
      <c r="B373" s="134"/>
      <c r="C373" s="144"/>
      <c r="D373" s="144"/>
      <c r="E373" s="144"/>
      <c r="F373" s="144"/>
      <c r="G373" s="144"/>
      <c r="H373" s="144"/>
      <c r="I373" s="135"/>
      <c r="J373" s="135"/>
      <c r="K373" s="144"/>
    </row>
    <row r="374" spans="2:11">
      <c r="B374" s="134"/>
      <c r="C374" s="144"/>
      <c r="D374" s="144"/>
      <c r="E374" s="144"/>
      <c r="F374" s="144"/>
      <c r="G374" s="144"/>
      <c r="H374" s="144"/>
      <c r="I374" s="135"/>
      <c r="J374" s="135"/>
      <c r="K374" s="144"/>
    </row>
    <row r="375" spans="2:11">
      <c r="B375" s="134"/>
      <c r="C375" s="144"/>
      <c r="D375" s="144"/>
      <c r="E375" s="144"/>
      <c r="F375" s="144"/>
      <c r="G375" s="144"/>
      <c r="H375" s="144"/>
      <c r="I375" s="135"/>
      <c r="J375" s="135"/>
      <c r="K375" s="144"/>
    </row>
    <row r="376" spans="2:11">
      <c r="B376" s="134"/>
      <c r="C376" s="144"/>
      <c r="D376" s="144"/>
      <c r="E376" s="144"/>
      <c r="F376" s="144"/>
      <c r="G376" s="144"/>
      <c r="H376" s="144"/>
      <c r="I376" s="135"/>
      <c r="J376" s="135"/>
      <c r="K376" s="144"/>
    </row>
    <row r="377" spans="2:11">
      <c r="B377" s="134"/>
      <c r="C377" s="144"/>
      <c r="D377" s="144"/>
      <c r="E377" s="144"/>
      <c r="F377" s="144"/>
      <c r="G377" s="144"/>
      <c r="H377" s="144"/>
      <c r="I377" s="135"/>
      <c r="J377" s="135"/>
      <c r="K377" s="144"/>
    </row>
    <row r="378" spans="2:11">
      <c r="B378" s="134"/>
      <c r="C378" s="144"/>
      <c r="D378" s="144"/>
      <c r="E378" s="144"/>
      <c r="F378" s="144"/>
      <c r="G378" s="144"/>
      <c r="H378" s="144"/>
      <c r="I378" s="135"/>
      <c r="J378" s="135"/>
      <c r="K378" s="144"/>
    </row>
    <row r="379" spans="2:11">
      <c r="B379" s="134"/>
      <c r="C379" s="144"/>
      <c r="D379" s="144"/>
      <c r="E379" s="144"/>
      <c r="F379" s="144"/>
      <c r="G379" s="144"/>
      <c r="H379" s="144"/>
      <c r="I379" s="135"/>
      <c r="J379" s="135"/>
      <c r="K379" s="144"/>
    </row>
    <row r="380" spans="2:11">
      <c r="B380" s="134"/>
      <c r="C380" s="144"/>
      <c r="D380" s="144"/>
      <c r="E380" s="144"/>
      <c r="F380" s="144"/>
      <c r="G380" s="144"/>
      <c r="H380" s="144"/>
      <c r="I380" s="135"/>
      <c r="J380" s="135"/>
      <c r="K380" s="144"/>
    </row>
    <row r="381" spans="2:11">
      <c r="B381" s="134"/>
      <c r="C381" s="144"/>
      <c r="D381" s="144"/>
      <c r="E381" s="144"/>
      <c r="F381" s="144"/>
      <c r="G381" s="144"/>
      <c r="H381" s="144"/>
      <c r="I381" s="135"/>
      <c r="J381" s="135"/>
      <c r="K381" s="144"/>
    </row>
    <row r="382" spans="2:11">
      <c r="B382" s="134"/>
      <c r="C382" s="144"/>
      <c r="D382" s="144"/>
      <c r="E382" s="144"/>
      <c r="F382" s="144"/>
      <c r="G382" s="144"/>
      <c r="H382" s="144"/>
      <c r="I382" s="135"/>
      <c r="J382" s="135"/>
      <c r="K382" s="144"/>
    </row>
    <row r="383" spans="2:11">
      <c r="B383" s="134"/>
      <c r="C383" s="144"/>
      <c r="D383" s="144"/>
      <c r="E383" s="144"/>
      <c r="F383" s="144"/>
      <c r="G383" s="144"/>
      <c r="H383" s="144"/>
      <c r="I383" s="135"/>
      <c r="J383" s="135"/>
      <c r="K383" s="144"/>
    </row>
    <row r="384" spans="2:11">
      <c r="B384" s="134"/>
      <c r="C384" s="144"/>
      <c r="D384" s="144"/>
      <c r="E384" s="144"/>
      <c r="F384" s="144"/>
      <c r="G384" s="144"/>
      <c r="H384" s="144"/>
      <c r="I384" s="135"/>
      <c r="J384" s="135"/>
      <c r="K384" s="144"/>
    </row>
    <row r="385" spans="2:11">
      <c r="B385" s="134"/>
      <c r="C385" s="144"/>
      <c r="D385" s="144"/>
      <c r="E385" s="144"/>
      <c r="F385" s="144"/>
      <c r="G385" s="144"/>
      <c r="H385" s="144"/>
      <c r="I385" s="135"/>
      <c r="J385" s="135"/>
      <c r="K385" s="144"/>
    </row>
    <row r="386" spans="2:11">
      <c r="B386" s="134"/>
      <c r="C386" s="144"/>
      <c r="D386" s="144"/>
      <c r="E386" s="144"/>
      <c r="F386" s="144"/>
      <c r="G386" s="144"/>
      <c r="H386" s="144"/>
      <c r="I386" s="135"/>
      <c r="J386" s="135"/>
      <c r="K386" s="144"/>
    </row>
    <row r="387" spans="2:11">
      <c r="B387" s="134"/>
      <c r="C387" s="144"/>
      <c r="D387" s="144"/>
      <c r="E387" s="144"/>
      <c r="F387" s="144"/>
      <c r="G387" s="144"/>
      <c r="H387" s="144"/>
      <c r="I387" s="135"/>
      <c r="J387" s="135"/>
      <c r="K387" s="144"/>
    </row>
    <row r="388" spans="2:11">
      <c r="B388" s="134"/>
      <c r="C388" s="144"/>
      <c r="D388" s="144"/>
      <c r="E388" s="144"/>
      <c r="F388" s="144"/>
      <c r="G388" s="144"/>
      <c r="H388" s="144"/>
      <c r="I388" s="135"/>
      <c r="J388" s="135"/>
      <c r="K388" s="144"/>
    </row>
    <row r="389" spans="2:11">
      <c r="B389" s="134"/>
      <c r="C389" s="144"/>
      <c r="D389" s="144"/>
      <c r="E389" s="144"/>
      <c r="F389" s="144"/>
      <c r="G389" s="144"/>
      <c r="H389" s="144"/>
      <c r="I389" s="135"/>
      <c r="J389" s="135"/>
      <c r="K389" s="144"/>
    </row>
    <row r="390" spans="2:11">
      <c r="B390" s="134"/>
      <c r="C390" s="144"/>
      <c r="D390" s="144"/>
      <c r="E390" s="144"/>
      <c r="F390" s="144"/>
      <c r="G390" s="144"/>
      <c r="H390" s="144"/>
      <c r="I390" s="135"/>
      <c r="J390" s="135"/>
      <c r="K390" s="144"/>
    </row>
    <row r="391" spans="2:11">
      <c r="B391" s="134"/>
      <c r="C391" s="144"/>
      <c r="D391" s="144"/>
      <c r="E391" s="144"/>
      <c r="F391" s="144"/>
      <c r="G391" s="144"/>
      <c r="H391" s="144"/>
      <c r="I391" s="135"/>
      <c r="J391" s="135"/>
      <c r="K391" s="144"/>
    </row>
    <row r="392" spans="2:11">
      <c r="B392" s="134"/>
      <c r="C392" s="144"/>
      <c r="D392" s="144"/>
      <c r="E392" s="144"/>
      <c r="F392" s="144"/>
      <c r="G392" s="144"/>
      <c r="H392" s="144"/>
      <c r="I392" s="135"/>
      <c r="J392" s="135"/>
      <c r="K392" s="144"/>
    </row>
    <row r="393" spans="2:11">
      <c r="B393" s="134"/>
      <c r="C393" s="144"/>
      <c r="D393" s="144"/>
      <c r="E393" s="144"/>
      <c r="F393" s="144"/>
      <c r="G393" s="144"/>
      <c r="H393" s="144"/>
      <c r="I393" s="135"/>
      <c r="J393" s="135"/>
      <c r="K393" s="144"/>
    </row>
    <row r="394" spans="2:11">
      <c r="B394" s="134"/>
      <c r="C394" s="144"/>
      <c r="D394" s="144"/>
      <c r="E394" s="144"/>
      <c r="F394" s="144"/>
      <c r="G394" s="144"/>
      <c r="H394" s="144"/>
      <c r="I394" s="135"/>
      <c r="J394" s="135"/>
      <c r="K394" s="144"/>
    </row>
    <row r="395" spans="2:11">
      <c r="B395" s="134"/>
      <c r="C395" s="144"/>
      <c r="D395" s="144"/>
      <c r="E395" s="144"/>
      <c r="F395" s="144"/>
      <c r="G395" s="144"/>
      <c r="H395" s="144"/>
      <c r="I395" s="135"/>
      <c r="J395" s="135"/>
      <c r="K395" s="144"/>
    </row>
    <row r="396" spans="2:11">
      <c r="B396" s="134"/>
      <c r="C396" s="144"/>
      <c r="D396" s="144"/>
      <c r="E396" s="144"/>
      <c r="F396" s="144"/>
      <c r="G396" s="144"/>
      <c r="H396" s="144"/>
      <c r="I396" s="135"/>
      <c r="J396" s="135"/>
      <c r="K396" s="144"/>
    </row>
    <row r="397" spans="2:11">
      <c r="B397" s="134"/>
      <c r="C397" s="144"/>
      <c r="D397" s="144"/>
      <c r="E397" s="144"/>
      <c r="F397" s="144"/>
      <c r="G397" s="144"/>
      <c r="H397" s="144"/>
      <c r="I397" s="135"/>
      <c r="J397" s="135"/>
      <c r="K397" s="144"/>
    </row>
    <row r="398" spans="2:11">
      <c r="B398" s="134"/>
      <c r="C398" s="144"/>
      <c r="D398" s="144"/>
      <c r="E398" s="144"/>
      <c r="F398" s="144"/>
      <c r="G398" s="144"/>
      <c r="H398" s="144"/>
      <c r="I398" s="135"/>
      <c r="J398" s="135"/>
      <c r="K398" s="144"/>
    </row>
    <row r="399" spans="2:11">
      <c r="B399" s="134"/>
      <c r="C399" s="144"/>
      <c r="D399" s="144"/>
      <c r="E399" s="144"/>
      <c r="F399" s="144"/>
      <c r="G399" s="144"/>
      <c r="H399" s="144"/>
      <c r="I399" s="135"/>
      <c r="J399" s="135"/>
      <c r="K399" s="144"/>
    </row>
    <row r="400" spans="2:11">
      <c r="B400" s="134"/>
      <c r="C400" s="144"/>
      <c r="D400" s="144"/>
      <c r="E400" s="144"/>
      <c r="F400" s="144"/>
      <c r="G400" s="144"/>
      <c r="H400" s="144"/>
      <c r="I400" s="135"/>
      <c r="J400" s="135"/>
      <c r="K400" s="144"/>
    </row>
    <row r="401" spans="2:11">
      <c r="B401" s="134"/>
      <c r="C401" s="144"/>
      <c r="D401" s="144"/>
      <c r="E401" s="144"/>
      <c r="F401" s="144"/>
      <c r="G401" s="144"/>
      <c r="H401" s="144"/>
      <c r="I401" s="135"/>
      <c r="J401" s="135"/>
      <c r="K401" s="144"/>
    </row>
    <row r="402" spans="2:11">
      <c r="B402" s="134"/>
      <c r="C402" s="144"/>
      <c r="D402" s="144"/>
      <c r="E402" s="144"/>
      <c r="F402" s="144"/>
      <c r="G402" s="144"/>
      <c r="H402" s="144"/>
      <c r="I402" s="135"/>
      <c r="J402" s="135"/>
      <c r="K402" s="144"/>
    </row>
    <row r="403" spans="2:11">
      <c r="B403" s="134"/>
      <c r="C403" s="144"/>
      <c r="D403" s="144"/>
      <c r="E403" s="144"/>
      <c r="F403" s="144"/>
      <c r="G403" s="144"/>
      <c r="H403" s="144"/>
      <c r="I403" s="135"/>
      <c r="J403" s="135"/>
      <c r="K403" s="144"/>
    </row>
    <row r="404" spans="2:11">
      <c r="B404" s="134"/>
      <c r="C404" s="144"/>
      <c r="D404" s="144"/>
      <c r="E404" s="144"/>
      <c r="F404" s="144"/>
      <c r="G404" s="144"/>
      <c r="H404" s="144"/>
      <c r="I404" s="135"/>
      <c r="J404" s="135"/>
      <c r="K404" s="144"/>
    </row>
    <row r="405" spans="2:11">
      <c r="B405" s="134"/>
      <c r="C405" s="144"/>
      <c r="D405" s="144"/>
      <c r="E405" s="144"/>
      <c r="F405" s="144"/>
      <c r="G405" s="144"/>
      <c r="H405" s="144"/>
      <c r="I405" s="135"/>
      <c r="J405" s="135"/>
      <c r="K405" s="144"/>
    </row>
    <row r="406" spans="2:11">
      <c r="B406" s="134"/>
      <c r="C406" s="144"/>
      <c r="D406" s="144"/>
      <c r="E406" s="144"/>
      <c r="F406" s="144"/>
      <c r="G406" s="144"/>
      <c r="H406" s="144"/>
      <c r="I406" s="135"/>
      <c r="J406" s="135"/>
      <c r="K406" s="144"/>
    </row>
    <row r="407" spans="2:11">
      <c r="B407" s="134"/>
      <c r="C407" s="144"/>
      <c r="D407" s="144"/>
      <c r="E407" s="144"/>
      <c r="F407" s="144"/>
      <c r="G407" s="144"/>
      <c r="H407" s="144"/>
      <c r="I407" s="135"/>
      <c r="J407" s="135"/>
      <c r="K407" s="144"/>
    </row>
    <row r="408" spans="2:11">
      <c r="B408" s="134"/>
      <c r="C408" s="144"/>
      <c r="D408" s="144"/>
      <c r="E408" s="144"/>
      <c r="F408" s="144"/>
      <c r="G408" s="144"/>
      <c r="H408" s="144"/>
      <c r="I408" s="135"/>
      <c r="J408" s="135"/>
      <c r="K408" s="144"/>
    </row>
    <row r="409" spans="2:11">
      <c r="B409" s="134"/>
      <c r="C409" s="144"/>
      <c r="D409" s="144"/>
      <c r="E409" s="144"/>
      <c r="F409" s="144"/>
      <c r="G409" s="144"/>
      <c r="H409" s="144"/>
      <c r="I409" s="135"/>
      <c r="J409" s="135"/>
      <c r="K409" s="144"/>
    </row>
    <row r="410" spans="2:11">
      <c r="B410" s="134"/>
      <c r="C410" s="144"/>
      <c r="D410" s="144"/>
      <c r="E410" s="144"/>
      <c r="F410" s="144"/>
      <c r="G410" s="144"/>
      <c r="H410" s="144"/>
      <c r="I410" s="135"/>
      <c r="J410" s="135"/>
      <c r="K410" s="144"/>
    </row>
    <row r="411" spans="2:11">
      <c r="B411" s="134"/>
      <c r="C411" s="144"/>
      <c r="D411" s="144"/>
      <c r="E411" s="144"/>
      <c r="F411" s="144"/>
      <c r="G411" s="144"/>
      <c r="H411" s="144"/>
      <c r="I411" s="135"/>
      <c r="J411" s="135"/>
      <c r="K411" s="144"/>
    </row>
    <row r="412" spans="2:11">
      <c r="B412" s="134"/>
      <c r="C412" s="144"/>
      <c r="D412" s="144"/>
      <c r="E412" s="144"/>
      <c r="F412" s="144"/>
      <c r="G412" s="144"/>
      <c r="H412" s="144"/>
      <c r="I412" s="135"/>
      <c r="J412" s="135"/>
      <c r="K412" s="144"/>
    </row>
    <row r="413" spans="2:11">
      <c r="B413" s="134"/>
      <c r="C413" s="144"/>
      <c r="D413" s="144"/>
      <c r="E413" s="144"/>
      <c r="F413" s="144"/>
      <c r="G413" s="144"/>
      <c r="H413" s="144"/>
      <c r="I413" s="135"/>
      <c r="J413" s="135"/>
      <c r="K413" s="144"/>
    </row>
    <row r="414" spans="2:11">
      <c r="B414" s="134"/>
      <c r="C414" s="144"/>
      <c r="D414" s="144"/>
      <c r="E414" s="144"/>
      <c r="F414" s="144"/>
      <c r="G414" s="144"/>
      <c r="H414" s="144"/>
      <c r="I414" s="135"/>
      <c r="J414" s="135"/>
      <c r="K414" s="144"/>
    </row>
    <row r="415" spans="2:11">
      <c r="B415" s="134"/>
      <c r="C415" s="144"/>
      <c r="D415" s="144"/>
      <c r="E415" s="144"/>
      <c r="F415" s="144"/>
      <c r="G415" s="144"/>
      <c r="H415" s="144"/>
      <c r="I415" s="135"/>
      <c r="J415" s="135"/>
      <c r="K415" s="144"/>
    </row>
    <row r="416" spans="2:11">
      <c r="B416" s="134"/>
      <c r="C416" s="144"/>
      <c r="D416" s="144"/>
      <c r="E416" s="144"/>
      <c r="F416" s="144"/>
      <c r="G416" s="144"/>
      <c r="H416" s="144"/>
      <c r="I416" s="135"/>
      <c r="J416" s="135"/>
      <c r="K416" s="144"/>
    </row>
    <row r="417" spans="2:11">
      <c r="B417" s="134"/>
      <c r="C417" s="144"/>
      <c r="D417" s="144"/>
      <c r="E417" s="144"/>
      <c r="F417" s="144"/>
      <c r="G417" s="144"/>
      <c r="H417" s="144"/>
      <c r="I417" s="135"/>
      <c r="J417" s="135"/>
      <c r="K417" s="144"/>
    </row>
    <row r="418" spans="2:11">
      <c r="B418" s="134"/>
      <c r="C418" s="144"/>
      <c r="D418" s="144"/>
      <c r="E418" s="144"/>
      <c r="F418" s="144"/>
      <c r="G418" s="144"/>
      <c r="H418" s="144"/>
      <c r="I418" s="135"/>
      <c r="J418" s="135"/>
      <c r="K418" s="144"/>
    </row>
    <row r="419" spans="2:11">
      <c r="B419" s="134"/>
      <c r="C419" s="144"/>
      <c r="D419" s="144"/>
      <c r="E419" s="144"/>
      <c r="F419" s="144"/>
      <c r="G419" s="144"/>
      <c r="H419" s="144"/>
      <c r="I419" s="135"/>
      <c r="J419" s="135"/>
      <c r="K419" s="144"/>
    </row>
    <row r="420" spans="2:11">
      <c r="B420" s="134"/>
      <c r="C420" s="144"/>
      <c r="D420" s="144"/>
      <c r="E420" s="144"/>
      <c r="F420" s="144"/>
      <c r="G420" s="144"/>
      <c r="H420" s="144"/>
      <c r="I420" s="135"/>
      <c r="J420" s="135"/>
      <c r="K420" s="144"/>
    </row>
    <row r="421" spans="2:11">
      <c r="B421" s="134"/>
      <c r="C421" s="144"/>
      <c r="D421" s="144"/>
      <c r="E421" s="144"/>
      <c r="F421" s="144"/>
      <c r="G421" s="144"/>
      <c r="H421" s="144"/>
      <c r="I421" s="135"/>
      <c r="J421" s="135"/>
      <c r="K421" s="144"/>
    </row>
    <row r="422" spans="2:11">
      <c r="B422" s="134"/>
      <c r="C422" s="144"/>
      <c r="D422" s="144"/>
      <c r="E422" s="144"/>
      <c r="F422" s="144"/>
      <c r="G422" s="144"/>
      <c r="H422" s="144"/>
      <c r="I422" s="135"/>
      <c r="J422" s="135"/>
      <c r="K422" s="144"/>
    </row>
    <row r="423" spans="2:11">
      <c r="B423" s="134"/>
      <c r="C423" s="144"/>
      <c r="D423" s="144"/>
      <c r="E423" s="144"/>
      <c r="F423" s="144"/>
      <c r="G423" s="144"/>
      <c r="H423" s="144"/>
      <c r="I423" s="135"/>
      <c r="J423" s="135"/>
      <c r="K423" s="144"/>
    </row>
    <row r="424" spans="2:11">
      <c r="B424" s="134"/>
      <c r="C424" s="144"/>
      <c r="D424" s="144"/>
      <c r="E424" s="144"/>
      <c r="F424" s="144"/>
      <c r="G424" s="144"/>
      <c r="H424" s="144"/>
      <c r="I424" s="135"/>
      <c r="J424" s="135"/>
      <c r="K424" s="144"/>
    </row>
    <row r="425" spans="2:11">
      <c r="B425" s="134"/>
      <c r="C425" s="144"/>
      <c r="D425" s="144"/>
      <c r="E425" s="144"/>
      <c r="F425" s="144"/>
      <c r="G425" s="144"/>
      <c r="H425" s="144"/>
      <c r="I425" s="135"/>
      <c r="J425" s="135"/>
      <c r="K425" s="144"/>
    </row>
    <row r="426" spans="2:11">
      <c r="B426" s="134"/>
      <c r="C426" s="144"/>
      <c r="D426" s="144"/>
      <c r="E426" s="144"/>
      <c r="F426" s="144"/>
      <c r="G426" s="144"/>
      <c r="H426" s="144"/>
      <c r="I426" s="135"/>
      <c r="J426" s="135"/>
      <c r="K426" s="144"/>
    </row>
    <row r="427" spans="2:11">
      <c r="B427" s="134"/>
      <c r="C427" s="144"/>
      <c r="D427" s="144"/>
      <c r="E427" s="144"/>
      <c r="F427" s="144"/>
      <c r="G427" s="144"/>
      <c r="H427" s="144"/>
      <c r="I427" s="135"/>
      <c r="J427" s="135"/>
      <c r="K427" s="144"/>
    </row>
    <row r="428" spans="2:11">
      <c r="B428" s="134"/>
      <c r="C428" s="144"/>
      <c r="D428" s="144"/>
      <c r="E428" s="144"/>
      <c r="F428" s="144"/>
      <c r="G428" s="144"/>
      <c r="H428" s="144"/>
      <c r="I428" s="135"/>
      <c r="J428" s="135"/>
      <c r="K428" s="144"/>
    </row>
    <row r="429" spans="2:11">
      <c r="B429" s="134"/>
      <c r="C429" s="144"/>
      <c r="D429" s="144"/>
      <c r="E429" s="144"/>
      <c r="F429" s="144"/>
      <c r="G429" s="144"/>
      <c r="H429" s="144"/>
      <c r="I429" s="135"/>
      <c r="J429" s="135"/>
      <c r="K429" s="144"/>
    </row>
    <row r="430" spans="2:11">
      <c r="B430" s="134"/>
      <c r="C430" s="144"/>
      <c r="D430" s="144"/>
      <c r="E430" s="144"/>
      <c r="F430" s="144"/>
      <c r="G430" s="144"/>
      <c r="H430" s="144"/>
      <c r="I430" s="135"/>
      <c r="J430" s="135"/>
      <c r="K430" s="144"/>
    </row>
    <row r="431" spans="2:11">
      <c r="B431" s="134"/>
      <c r="C431" s="144"/>
      <c r="D431" s="144"/>
      <c r="E431" s="144"/>
      <c r="F431" s="144"/>
      <c r="G431" s="144"/>
      <c r="H431" s="144"/>
      <c r="I431" s="135"/>
      <c r="J431" s="135"/>
      <c r="K431" s="144"/>
    </row>
    <row r="432" spans="2:11">
      <c r="B432" s="134"/>
      <c r="C432" s="144"/>
      <c r="D432" s="144"/>
      <c r="E432" s="144"/>
      <c r="F432" s="144"/>
      <c r="G432" s="144"/>
      <c r="H432" s="144"/>
      <c r="I432" s="135"/>
      <c r="J432" s="135"/>
      <c r="K432" s="144"/>
    </row>
    <row r="433" spans="2:11">
      <c r="B433" s="134"/>
      <c r="C433" s="144"/>
      <c r="D433" s="144"/>
      <c r="E433" s="144"/>
      <c r="F433" s="144"/>
      <c r="G433" s="144"/>
      <c r="H433" s="144"/>
      <c r="I433" s="135"/>
      <c r="J433" s="135"/>
      <c r="K433" s="144"/>
    </row>
    <row r="434" spans="2:11">
      <c r="B434" s="134"/>
      <c r="C434" s="144"/>
      <c r="D434" s="144"/>
      <c r="E434" s="144"/>
      <c r="F434" s="144"/>
      <c r="G434" s="144"/>
      <c r="H434" s="144"/>
      <c r="I434" s="135"/>
      <c r="J434" s="135"/>
      <c r="K434" s="144"/>
    </row>
    <row r="435" spans="2:11">
      <c r="B435" s="134"/>
      <c r="C435" s="144"/>
      <c r="D435" s="144"/>
      <c r="E435" s="144"/>
      <c r="F435" s="144"/>
      <c r="G435" s="144"/>
      <c r="H435" s="144"/>
      <c r="I435" s="135"/>
      <c r="J435" s="135"/>
      <c r="K435" s="144"/>
    </row>
    <row r="436" spans="2:11">
      <c r="B436" s="134"/>
      <c r="C436" s="144"/>
      <c r="D436" s="144"/>
      <c r="E436" s="144"/>
      <c r="F436" s="144"/>
      <c r="G436" s="144"/>
      <c r="H436" s="144"/>
      <c r="I436" s="135"/>
      <c r="J436" s="135"/>
      <c r="K436" s="144"/>
    </row>
    <row r="437" spans="2:11">
      <c r="B437" s="134"/>
      <c r="C437" s="144"/>
      <c r="D437" s="144"/>
      <c r="E437" s="144"/>
      <c r="F437" s="144"/>
      <c r="G437" s="144"/>
      <c r="H437" s="144"/>
      <c r="I437" s="135"/>
      <c r="J437" s="135"/>
      <c r="K437" s="144"/>
    </row>
    <row r="438" spans="2:11">
      <c r="B438" s="134"/>
      <c r="C438" s="144"/>
      <c r="D438" s="144"/>
      <c r="E438" s="144"/>
      <c r="F438" s="144"/>
      <c r="G438" s="144"/>
      <c r="H438" s="144"/>
      <c r="I438" s="135"/>
      <c r="J438" s="135"/>
      <c r="K438" s="144"/>
    </row>
    <row r="439" spans="2:11">
      <c r="B439" s="134"/>
      <c r="C439" s="144"/>
      <c r="D439" s="144"/>
      <c r="E439" s="144"/>
      <c r="F439" s="144"/>
      <c r="G439" s="144"/>
      <c r="H439" s="144"/>
      <c r="I439" s="135"/>
      <c r="J439" s="135"/>
      <c r="K439" s="144"/>
    </row>
    <row r="440" spans="2:11">
      <c r="B440" s="134"/>
      <c r="C440" s="144"/>
      <c r="D440" s="144"/>
      <c r="E440" s="144"/>
      <c r="F440" s="144"/>
      <c r="G440" s="144"/>
      <c r="H440" s="144"/>
      <c r="I440" s="135"/>
      <c r="J440" s="135"/>
      <c r="K440" s="144"/>
    </row>
    <row r="441" spans="2:11">
      <c r="B441" s="134"/>
      <c r="C441" s="144"/>
      <c r="D441" s="144"/>
      <c r="E441" s="144"/>
      <c r="F441" s="144"/>
      <c r="G441" s="144"/>
      <c r="H441" s="144"/>
      <c r="I441" s="135"/>
      <c r="J441" s="135"/>
      <c r="K441" s="144"/>
    </row>
    <row r="442" spans="2:11">
      <c r="B442" s="134"/>
      <c r="C442" s="144"/>
      <c r="D442" s="144"/>
      <c r="E442" s="144"/>
      <c r="F442" s="144"/>
      <c r="G442" s="144"/>
      <c r="H442" s="144"/>
      <c r="I442" s="135"/>
      <c r="J442" s="135"/>
      <c r="K442" s="144"/>
    </row>
    <row r="443" spans="2:11">
      <c r="B443" s="134"/>
      <c r="C443" s="144"/>
      <c r="D443" s="144"/>
      <c r="E443" s="144"/>
      <c r="F443" s="144"/>
      <c r="G443" s="144"/>
      <c r="H443" s="144"/>
      <c r="I443" s="135"/>
      <c r="J443" s="135"/>
      <c r="K443" s="144"/>
    </row>
    <row r="444" spans="2:11">
      <c r="B444" s="134"/>
      <c r="C444" s="144"/>
      <c r="D444" s="144"/>
      <c r="E444" s="144"/>
      <c r="F444" s="144"/>
      <c r="G444" s="144"/>
      <c r="H444" s="144"/>
      <c r="I444" s="135"/>
      <c r="J444" s="135"/>
      <c r="K444" s="144"/>
    </row>
    <row r="445" spans="2:11">
      <c r="B445" s="134"/>
      <c r="C445" s="144"/>
      <c r="D445" s="144"/>
      <c r="E445" s="144"/>
      <c r="F445" s="144"/>
      <c r="G445" s="144"/>
      <c r="H445" s="144"/>
      <c r="I445" s="135"/>
      <c r="J445" s="135"/>
      <c r="K445" s="144"/>
    </row>
    <row r="446" spans="2:11">
      <c r="B446" s="134"/>
      <c r="C446" s="144"/>
      <c r="D446" s="144"/>
      <c r="E446" s="144"/>
      <c r="F446" s="144"/>
      <c r="G446" s="144"/>
      <c r="H446" s="144"/>
      <c r="I446" s="135"/>
      <c r="J446" s="135"/>
      <c r="K446" s="144"/>
    </row>
    <row r="447" spans="2:11">
      <c r="B447" s="134"/>
      <c r="C447" s="144"/>
      <c r="D447" s="144"/>
      <c r="E447" s="144"/>
      <c r="F447" s="144"/>
      <c r="G447" s="144"/>
      <c r="H447" s="144"/>
      <c r="I447" s="135"/>
      <c r="J447" s="135"/>
      <c r="K447" s="144"/>
    </row>
    <row r="448" spans="2:11">
      <c r="B448" s="134"/>
      <c r="C448" s="144"/>
      <c r="D448" s="144"/>
      <c r="E448" s="144"/>
      <c r="F448" s="144"/>
      <c r="G448" s="144"/>
      <c r="H448" s="144"/>
      <c r="I448" s="135"/>
      <c r="J448" s="135"/>
      <c r="K448" s="144"/>
    </row>
    <row r="449" spans="2:11">
      <c r="B449" s="134"/>
      <c r="C449" s="144"/>
      <c r="D449" s="144"/>
      <c r="E449" s="144"/>
      <c r="F449" s="144"/>
      <c r="G449" s="144"/>
      <c r="H449" s="144"/>
      <c r="I449" s="135"/>
      <c r="J449" s="135"/>
      <c r="K449" s="144"/>
    </row>
    <row r="450" spans="2:11">
      <c r="B450" s="134"/>
      <c r="C450" s="144"/>
      <c r="D450" s="144"/>
      <c r="E450" s="144"/>
      <c r="F450" s="144"/>
      <c r="G450" s="144"/>
      <c r="H450" s="144"/>
      <c r="I450" s="135"/>
      <c r="J450" s="135"/>
      <c r="K450" s="144"/>
    </row>
    <row r="451" spans="2:11">
      <c r="B451" s="134"/>
      <c r="C451" s="144"/>
      <c r="D451" s="144"/>
      <c r="E451" s="144"/>
      <c r="F451" s="144"/>
      <c r="G451" s="144"/>
      <c r="H451" s="144"/>
      <c r="I451" s="135"/>
      <c r="J451" s="135"/>
      <c r="K451" s="144"/>
    </row>
    <row r="452" spans="2:11">
      <c r="B452" s="134"/>
      <c r="C452" s="144"/>
      <c r="D452" s="144"/>
      <c r="E452" s="144"/>
      <c r="F452" s="144"/>
      <c r="G452" s="144"/>
      <c r="H452" s="144"/>
      <c r="I452" s="135"/>
      <c r="J452" s="135"/>
      <c r="K452" s="144"/>
    </row>
    <row r="453" spans="2:11">
      <c r="B453" s="134"/>
      <c r="C453" s="144"/>
      <c r="D453" s="144"/>
      <c r="E453" s="144"/>
      <c r="F453" s="144"/>
      <c r="G453" s="144"/>
      <c r="H453" s="144"/>
      <c r="I453" s="135"/>
      <c r="J453" s="135"/>
      <c r="K453" s="144"/>
    </row>
    <row r="454" spans="2:11">
      <c r="B454" s="134"/>
      <c r="C454" s="144"/>
      <c r="D454" s="144"/>
      <c r="E454" s="144"/>
      <c r="F454" s="144"/>
      <c r="G454" s="144"/>
      <c r="H454" s="144"/>
      <c r="I454" s="135"/>
      <c r="J454" s="135"/>
      <c r="K454" s="144"/>
    </row>
    <row r="455" spans="2:11">
      <c r="B455" s="134"/>
      <c r="C455" s="144"/>
      <c r="D455" s="144"/>
      <c r="E455" s="144"/>
      <c r="F455" s="144"/>
      <c r="G455" s="144"/>
      <c r="H455" s="144"/>
      <c r="I455" s="135"/>
      <c r="J455" s="135"/>
      <c r="K455" s="144"/>
    </row>
    <row r="456" spans="2:11">
      <c r="B456" s="134"/>
      <c r="C456" s="144"/>
      <c r="D456" s="144"/>
      <c r="E456" s="144"/>
      <c r="F456" s="144"/>
      <c r="G456" s="144"/>
      <c r="H456" s="144"/>
      <c r="I456" s="135"/>
      <c r="J456" s="135"/>
      <c r="K456" s="144"/>
    </row>
    <row r="457" spans="2:11">
      <c r="B457" s="134"/>
      <c r="C457" s="144"/>
      <c r="D457" s="144"/>
      <c r="E457" s="144"/>
      <c r="F457" s="144"/>
      <c r="G457" s="144"/>
      <c r="H457" s="144"/>
      <c r="I457" s="135"/>
      <c r="J457" s="135"/>
      <c r="K457" s="144"/>
    </row>
    <row r="458" spans="2:11">
      <c r="B458" s="134"/>
      <c r="C458" s="144"/>
      <c r="D458" s="144"/>
      <c r="E458" s="144"/>
      <c r="F458" s="144"/>
      <c r="G458" s="144"/>
      <c r="H458" s="144"/>
      <c r="I458" s="135"/>
      <c r="J458" s="135"/>
      <c r="K458" s="144"/>
    </row>
    <row r="459" spans="2:11">
      <c r="B459" s="134"/>
      <c r="C459" s="144"/>
      <c r="D459" s="144"/>
      <c r="E459" s="144"/>
      <c r="F459" s="144"/>
      <c r="G459" s="144"/>
      <c r="H459" s="144"/>
      <c r="I459" s="135"/>
      <c r="J459" s="135"/>
      <c r="K459" s="144"/>
    </row>
    <row r="460" spans="2:11">
      <c r="B460" s="134"/>
      <c r="C460" s="144"/>
      <c r="D460" s="144"/>
      <c r="E460" s="144"/>
      <c r="F460" s="144"/>
      <c r="G460" s="144"/>
      <c r="H460" s="144"/>
      <c r="I460" s="135"/>
      <c r="J460" s="135"/>
      <c r="K460" s="144"/>
    </row>
    <row r="461" spans="2:11">
      <c r="B461" s="134"/>
      <c r="C461" s="144"/>
      <c r="D461" s="144"/>
      <c r="E461" s="144"/>
      <c r="F461" s="144"/>
      <c r="G461" s="144"/>
      <c r="H461" s="144"/>
      <c r="I461" s="135"/>
      <c r="J461" s="135"/>
      <c r="K461" s="144"/>
    </row>
    <row r="462" spans="2:11">
      <c r="B462" s="134"/>
      <c r="C462" s="144"/>
      <c r="D462" s="144"/>
      <c r="E462" s="144"/>
      <c r="F462" s="144"/>
      <c r="G462" s="144"/>
      <c r="H462" s="144"/>
      <c r="I462" s="135"/>
      <c r="J462" s="135"/>
      <c r="K462" s="144"/>
    </row>
    <row r="463" spans="2:11">
      <c r="B463" s="134"/>
      <c r="C463" s="144"/>
      <c r="D463" s="144"/>
      <c r="E463" s="144"/>
      <c r="F463" s="144"/>
      <c r="G463" s="144"/>
      <c r="H463" s="144"/>
      <c r="I463" s="135"/>
      <c r="J463" s="135"/>
      <c r="K463" s="144"/>
    </row>
    <row r="464" spans="2:11">
      <c r="B464" s="134"/>
      <c r="C464" s="144"/>
      <c r="D464" s="144"/>
      <c r="E464" s="144"/>
      <c r="F464" s="144"/>
      <c r="G464" s="144"/>
      <c r="H464" s="144"/>
      <c r="I464" s="135"/>
      <c r="J464" s="135"/>
      <c r="K464" s="144"/>
    </row>
    <row r="465" spans="2:11">
      <c r="B465" s="134"/>
      <c r="C465" s="144"/>
      <c r="D465" s="144"/>
      <c r="E465" s="144"/>
      <c r="F465" s="144"/>
      <c r="G465" s="144"/>
      <c r="H465" s="144"/>
      <c r="I465" s="135"/>
      <c r="J465" s="135"/>
      <c r="K465" s="144"/>
    </row>
    <row r="466" spans="2:11">
      <c r="B466" s="134"/>
      <c r="C466" s="144"/>
      <c r="D466" s="144"/>
      <c r="E466" s="144"/>
      <c r="F466" s="144"/>
      <c r="G466" s="144"/>
      <c r="H466" s="144"/>
      <c r="I466" s="135"/>
      <c r="J466" s="135"/>
      <c r="K466" s="144"/>
    </row>
    <row r="467" spans="2:11">
      <c r="B467" s="134"/>
      <c r="C467" s="144"/>
      <c r="D467" s="144"/>
      <c r="E467" s="144"/>
      <c r="F467" s="144"/>
      <c r="G467" s="144"/>
      <c r="H467" s="144"/>
      <c r="I467" s="135"/>
      <c r="J467" s="135"/>
      <c r="K467" s="144"/>
    </row>
    <row r="468" spans="2:11">
      <c r="B468" s="134"/>
      <c r="C468" s="144"/>
      <c r="D468" s="144"/>
      <c r="E468" s="144"/>
      <c r="F468" s="144"/>
      <c r="G468" s="144"/>
      <c r="H468" s="144"/>
      <c r="I468" s="135"/>
      <c r="J468" s="135"/>
      <c r="K468" s="144"/>
    </row>
    <row r="469" spans="2:11">
      <c r="B469" s="134"/>
      <c r="C469" s="144"/>
      <c r="D469" s="144"/>
      <c r="E469" s="144"/>
      <c r="F469" s="144"/>
      <c r="G469" s="144"/>
      <c r="H469" s="144"/>
      <c r="I469" s="135"/>
      <c r="J469" s="135"/>
      <c r="K469" s="144"/>
    </row>
    <row r="470" spans="2:11">
      <c r="B470" s="134"/>
      <c r="C470" s="144"/>
      <c r="D470" s="144"/>
      <c r="E470" s="144"/>
      <c r="F470" s="144"/>
      <c r="G470" s="144"/>
      <c r="H470" s="144"/>
      <c r="I470" s="135"/>
      <c r="J470" s="135"/>
      <c r="K470" s="144"/>
    </row>
    <row r="471" spans="2:11">
      <c r="B471" s="134"/>
      <c r="C471" s="144"/>
      <c r="D471" s="144"/>
      <c r="E471" s="144"/>
      <c r="F471" s="144"/>
      <c r="G471" s="144"/>
      <c r="H471" s="144"/>
      <c r="I471" s="135"/>
      <c r="J471" s="135"/>
      <c r="K471" s="144"/>
    </row>
    <row r="472" spans="2:11">
      <c r="B472" s="134"/>
      <c r="C472" s="144"/>
      <c r="D472" s="144"/>
      <c r="E472" s="144"/>
      <c r="F472" s="144"/>
      <c r="G472" s="144"/>
      <c r="H472" s="144"/>
      <c r="I472" s="135"/>
      <c r="J472" s="135"/>
      <c r="K472" s="144"/>
    </row>
    <row r="473" spans="2:11">
      <c r="B473" s="134"/>
      <c r="C473" s="144"/>
      <c r="D473" s="144"/>
      <c r="E473" s="144"/>
      <c r="F473" s="144"/>
      <c r="G473" s="144"/>
      <c r="H473" s="144"/>
      <c r="I473" s="135"/>
      <c r="J473" s="135"/>
      <c r="K473" s="144"/>
    </row>
    <row r="474" spans="2:11">
      <c r="B474" s="134"/>
      <c r="C474" s="144"/>
      <c r="D474" s="144"/>
      <c r="E474" s="144"/>
      <c r="F474" s="144"/>
      <c r="G474" s="144"/>
      <c r="H474" s="144"/>
      <c r="I474" s="135"/>
      <c r="J474" s="135"/>
      <c r="K474" s="144"/>
    </row>
    <row r="475" spans="2:11">
      <c r="B475" s="134"/>
      <c r="C475" s="144"/>
      <c r="D475" s="144"/>
      <c r="E475" s="144"/>
      <c r="F475" s="144"/>
      <c r="G475" s="144"/>
      <c r="H475" s="144"/>
      <c r="I475" s="135"/>
      <c r="J475" s="135"/>
      <c r="K475" s="144"/>
    </row>
    <row r="476" spans="2:11">
      <c r="B476" s="134"/>
      <c r="C476" s="144"/>
      <c r="D476" s="144"/>
      <c r="E476" s="144"/>
      <c r="F476" s="144"/>
      <c r="G476" s="144"/>
      <c r="H476" s="144"/>
      <c r="I476" s="135"/>
      <c r="J476" s="135"/>
      <c r="K476" s="144"/>
    </row>
    <row r="477" spans="2:11">
      <c r="B477" s="134"/>
      <c r="C477" s="144"/>
      <c r="D477" s="144"/>
      <c r="E477" s="144"/>
      <c r="F477" s="144"/>
      <c r="G477" s="144"/>
      <c r="H477" s="144"/>
      <c r="I477" s="135"/>
      <c r="J477" s="135"/>
      <c r="K477" s="144"/>
    </row>
    <row r="478" spans="2:11">
      <c r="B478" s="134"/>
      <c r="C478" s="144"/>
      <c r="D478" s="144"/>
      <c r="E478" s="144"/>
      <c r="F478" s="144"/>
      <c r="G478" s="144"/>
      <c r="H478" s="144"/>
      <c r="I478" s="135"/>
      <c r="J478" s="135"/>
      <c r="K478" s="144"/>
    </row>
    <row r="479" spans="2:11">
      <c r="B479" s="134"/>
      <c r="C479" s="144"/>
      <c r="D479" s="144"/>
      <c r="E479" s="144"/>
      <c r="F479" s="144"/>
      <c r="G479" s="144"/>
      <c r="H479" s="144"/>
      <c r="I479" s="135"/>
      <c r="J479" s="135"/>
      <c r="K479" s="144"/>
    </row>
    <row r="480" spans="2:11">
      <c r="B480" s="134"/>
      <c r="C480" s="144"/>
      <c r="D480" s="144"/>
      <c r="E480" s="144"/>
      <c r="F480" s="144"/>
      <c r="G480" s="144"/>
      <c r="H480" s="144"/>
      <c r="I480" s="135"/>
      <c r="J480" s="135"/>
      <c r="K480" s="144"/>
    </row>
    <row r="481" spans="2:11">
      <c r="B481" s="134"/>
      <c r="C481" s="144"/>
      <c r="D481" s="144"/>
      <c r="E481" s="144"/>
      <c r="F481" s="144"/>
      <c r="G481" s="144"/>
      <c r="H481" s="144"/>
      <c r="I481" s="135"/>
      <c r="J481" s="135"/>
      <c r="K481" s="144"/>
    </row>
    <row r="482" spans="2:11">
      <c r="B482" s="134"/>
      <c r="C482" s="144"/>
      <c r="D482" s="144"/>
      <c r="E482" s="144"/>
      <c r="F482" s="144"/>
      <c r="G482" s="144"/>
      <c r="H482" s="144"/>
      <c r="I482" s="135"/>
      <c r="J482" s="135"/>
      <c r="K482" s="144"/>
    </row>
    <row r="483" spans="2:11">
      <c r="B483" s="134"/>
      <c r="C483" s="144"/>
      <c r="D483" s="144"/>
      <c r="E483" s="144"/>
      <c r="F483" s="144"/>
      <c r="G483" s="144"/>
      <c r="H483" s="144"/>
      <c r="I483" s="135"/>
      <c r="J483" s="135"/>
      <c r="K483" s="144"/>
    </row>
    <row r="484" spans="2:11">
      <c r="B484" s="134"/>
      <c r="C484" s="144"/>
      <c r="D484" s="144"/>
      <c r="E484" s="144"/>
      <c r="F484" s="144"/>
      <c r="G484" s="144"/>
      <c r="H484" s="144"/>
      <c r="I484" s="135"/>
      <c r="J484" s="135"/>
      <c r="K484" s="144"/>
    </row>
    <row r="485" spans="2:11">
      <c r="B485" s="134"/>
      <c r="C485" s="144"/>
      <c r="D485" s="144"/>
      <c r="E485" s="144"/>
      <c r="F485" s="144"/>
      <c r="G485" s="144"/>
      <c r="H485" s="144"/>
      <c r="I485" s="135"/>
      <c r="J485" s="135"/>
      <c r="K485" s="144"/>
    </row>
    <row r="486" spans="2:11">
      <c r="B486" s="134"/>
      <c r="C486" s="144"/>
      <c r="D486" s="144"/>
      <c r="E486" s="144"/>
      <c r="F486" s="144"/>
      <c r="G486" s="144"/>
      <c r="H486" s="144"/>
      <c r="I486" s="135"/>
      <c r="J486" s="135"/>
      <c r="K486" s="144"/>
    </row>
    <row r="487" spans="2:11">
      <c r="B487" s="134"/>
      <c r="C487" s="144"/>
      <c r="D487" s="144"/>
      <c r="E487" s="144"/>
      <c r="F487" s="144"/>
      <c r="G487" s="144"/>
      <c r="H487" s="144"/>
      <c r="I487" s="135"/>
      <c r="J487" s="135"/>
      <c r="K487" s="144"/>
    </row>
    <row r="488" spans="2:11">
      <c r="B488" s="134"/>
      <c r="C488" s="144"/>
      <c r="D488" s="144"/>
      <c r="E488" s="144"/>
      <c r="F488" s="144"/>
      <c r="G488" s="144"/>
      <c r="H488" s="144"/>
      <c r="I488" s="135"/>
      <c r="J488" s="135"/>
      <c r="K488" s="144"/>
    </row>
    <row r="489" spans="2:11">
      <c r="B489" s="134"/>
      <c r="C489" s="144"/>
      <c r="D489" s="144"/>
      <c r="E489" s="144"/>
      <c r="F489" s="144"/>
      <c r="G489" s="144"/>
      <c r="H489" s="144"/>
      <c r="I489" s="135"/>
      <c r="J489" s="135"/>
      <c r="K489" s="144"/>
    </row>
    <row r="490" spans="2:11">
      <c r="B490" s="134"/>
      <c r="C490" s="144"/>
      <c r="D490" s="144"/>
      <c r="E490" s="144"/>
      <c r="F490" s="144"/>
      <c r="G490" s="144"/>
      <c r="H490" s="144"/>
      <c r="I490" s="135"/>
      <c r="J490" s="135"/>
      <c r="K490" s="144"/>
    </row>
    <row r="491" spans="2:11">
      <c r="B491" s="134"/>
      <c r="C491" s="144"/>
      <c r="D491" s="144"/>
      <c r="E491" s="144"/>
      <c r="F491" s="144"/>
      <c r="G491" s="144"/>
      <c r="H491" s="144"/>
      <c r="I491" s="135"/>
      <c r="J491" s="135"/>
      <c r="K491" s="144"/>
    </row>
    <row r="492" spans="2:11">
      <c r="B492" s="134"/>
      <c r="C492" s="144"/>
      <c r="D492" s="144"/>
      <c r="E492" s="144"/>
      <c r="F492" s="144"/>
      <c r="G492" s="144"/>
      <c r="H492" s="144"/>
      <c r="I492" s="135"/>
      <c r="J492" s="135"/>
      <c r="K492" s="144"/>
    </row>
    <row r="493" spans="2:11">
      <c r="B493" s="134"/>
      <c r="C493" s="144"/>
      <c r="D493" s="144"/>
      <c r="E493" s="144"/>
      <c r="F493" s="144"/>
      <c r="G493" s="144"/>
      <c r="H493" s="144"/>
      <c r="I493" s="135"/>
      <c r="J493" s="135"/>
      <c r="K493" s="144"/>
    </row>
    <row r="494" spans="2:11">
      <c r="B494" s="134"/>
      <c r="C494" s="144"/>
      <c r="D494" s="144"/>
      <c r="E494" s="144"/>
      <c r="F494" s="144"/>
      <c r="G494" s="144"/>
      <c r="H494" s="144"/>
      <c r="I494" s="135"/>
      <c r="J494" s="135"/>
      <c r="K494" s="144"/>
    </row>
    <row r="495" spans="2:11">
      <c r="B495" s="134"/>
      <c r="C495" s="144"/>
      <c r="D495" s="144"/>
      <c r="E495" s="144"/>
      <c r="F495" s="144"/>
      <c r="G495" s="144"/>
      <c r="H495" s="144"/>
      <c r="I495" s="135"/>
      <c r="J495" s="135"/>
      <c r="K495" s="144"/>
    </row>
    <row r="496" spans="2:11">
      <c r="B496" s="134"/>
      <c r="C496" s="144"/>
      <c r="D496" s="144"/>
      <c r="E496" s="144"/>
      <c r="F496" s="144"/>
      <c r="G496" s="144"/>
      <c r="H496" s="144"/>
      <c r="I496" s="135"/>
      <c r="J496" s="135"/>
      <c r="K496" s="144"/>
    </row>
    <row r="497" spans="2:11">
      <c r="B497" s="134"/>
      <c r="C497" s="144"/>
      <c r="D497" s="144"/>
      <c r="E497" s="144"/>
      <c r="F497" s="144"/>
      <c r="G497" s="144"/>
      <c r="H497" s="144"/>
      <c r="I497" s="135"/>
      <c r="J497" s="135"/>
      <c r="K497" s="144"/>
    </row>
    <row r="498" spans="2:11">
      <c r="B498" s="134"/>
      <c r="C498" s="144"/>
      <c r="D498" s="144"/>
      <c r="E498" s="144"/>
      <c r="F498" s="144"/>
      <c r="G498" s="144"/>
      <c r="H498" s="144"/>
      <c r="I498" s="135"/>
      <c r="J498" s="135"/>
      <c r="K498" s="144"/>
    </row>
    <row r="499" spans="2:11">
      <c r="B499" s="134"/>
      <c r="C499" s="144"/>
      <c r="D499" s="144"/>
      <c r="E499" s="144"/>
      <c r="F499" s="144"/>
      <c r="G499" s="144"/>
      <c r="H499" s="144"/>
      <c r="I499" s="135"/>
      <c r="J499" s="135"/>
      <c r="K499" s="144"/>
    </row>
    <row r="500" spans="2:11">
      <c r="B500" s="134"/>
      <c r="C500" s="144"/>
      <c r="D500" s="144"/>
      <c r="E500" s="144"/>
      <c r="F500" s="144"/>
      <c r="G500" s="144"/>
      <c r="H500" s="144"/>
      <c r="I500" s="135"/>
      <c r="J500" s="135"/>
      <c r="K500" s="144"/>
    </row>
    <row r="501" spans="2:11">
      <c r="B501" s="134"/>
      <c r="C501" s="144"/>
      <c r="D501" s="144"/>
      <c r="E501" s="144"/>
      <c r="F501" s="144"/>
      <c r="G501" s="144"/>
      <c r="H501" s="144"/>
      <c r="I501" s="135"/>
      <c r="J501" s="135"/>
      <c r="K501" s="144"/>
    </row>
    <row r="502" spans="2:11">
      <c r="B502" s="134"/>
      <c r="C502" s="144"/>
      <c r="D502" s="144"/>
      <c r="E502" s="144"/>
      <c r="F502" s="144"/>
      <c r="G502" s="144"/>
      <c r="H502" s="144"/>
      <c r="I502" s="135"/>
      <c r="J502" s="135"/>
      <c r="K502" s="144"/>
    </row>
    <row r="503" spans="2:11">
      <c r="B503" s="134"/>
      <c r="C503" s="144"/>
      <c r="D503" s="144"/>
      <c r="E503" s="144"/>
      <c r="F503" s="144"/>
      <c r="G503" s="144"/>
      <c r="H503" s="144"/>
      <c r="I503" s="135"/>
      <c r="J503" s="135"/>
      <c r="K503" s="144"/>
    </row>
    <row r="504" spans="2:11">
      <c r="B504" s="134"/>
      <c r="C504" s="144"/>
      <c r="D504" s="144"/>
      <c r="E504" s="144"/>
      <c r="F504" s="144"/>
      <c r="G504" s="144"/>
      <c r="H504" s="144"/>
      <c r="I504" s="135"/>
      <c r="J504" s="135"/>
      <c r="K504" s="144"/>
    </row>
    <row r="505" spans="2:11">
      <c r="B505" s="134"/>
      <c r="C505" s="144"/>
      <c r="D505" s="144"/>
      <c r="E505" s="144"/>
      <c r="F505" s="144"/>
      <c r="G505" s="144"/>
      <c r="H505" s="144"/>
      <c r="I505" s="135"/>
      <c r="J505" s="135"/>
      <c r="K505" s="144"/>
    </row>
    <row r="506" spans="2:11">
      <c r="B506" s="134"/>
      <c r="C506" s="144"/>
      <c r="D506" s="144"/>
      <c r="E506" s="144"/>
      <c r="F506" s="144"/>
      <c r="G506" s="144"/>
      <c r="H506" s="144"/>
      <c r="I506" s="135"/>
      <c r="J506" s="135"/>
      <c r="K506" s="144"/>
    </row>
    <row r="507" spans="2:11">
      <c r="B507" s="134"/>
      <c r="C507" s="144"/>
      <c r="D507" s="144"/>
      <c r="E507" s="144"/>
      <c r="F507" s="144"/>
      <c r="G507" s="144"/>
      <c r="H507" s="144"/>
      <c r="I507" s="135"/>
      <c r="J507" s="135"/>
      <c r="K507" s="144"/>
    </row>
    <row r="508" spans="2:11">
      <c r="B508" s="134"/>
      <c r="C508" s="144"/>
      <c r="D508" s="144"/>
      <c r="E508" s="144"/>
      <c r="F508" s="144"/>
      <c r="G508" s="144"/>
      <c r="H508" s="144"/>
      <c r="I508" s="135"/>
      <c r="J508" s="135"/>
      <c r="K508" s="144"/>
    </row>
    <row r="509" spans="2:11">
      <c r="B509" s="134"/>
      <c r="C509" s="144"/>
      <c r="D509" s="144"/>
      <c r="E509" s="144"/>
      <c r="F509" s="144"/>
      <c r="G509" s="144"/>
      <c r="H509" s="144"/>
      <c r="I509" s="135"/>
      <c r="J509" s="135"/>
      <c r="K509" s="144"/>
    </row>
    <row r="510" spans="2:11">
      <c r="B510" s="134"/>
      <c r="C510" s="144"/>
      <c r="D510" s="144"/>
      <c r="E510" s="144"/>
      <c r="F510" s="144"/>
      <c r="G510" s="144"/>
      <c r="H510" s="144"/>
      <c r="I510" s="135"/>
      <c r="J510" s="135"/>
      <c r="K510" s="144"/>
    </row>
    <row r="511" spans="2:11">
      <c r="B511" s="134"/>
      <c r="C511" s="144"/>
      <c r="D511" s="144"/>
      <c r="E511" s="144"/>
      <c r="F511" s="144"/>
      <c r="G511" s="144"/>
      <c r="H511" s="144"/>
      <c r="I511" s="135"/>
      <c r="J511" s="135"/>
      <c r="K511" s="144"/>
    </row>
    <row r="512" spans="2:11">
      <c r="B512" s="134"/>
      <c r="C512" s="144"/>
      <c r="D512" s="144"/>
      <c r="E512" s="144"/>
      <c r="F512" s="144"/>
      <c r="G512" s="144"/>
      <c r="H512" s="144"/>
      <c r="I512" s="135"/>
      <c r="J512" s="135"/>
      <c r="K512" s="144"/>
    </row>
    <row r="513" spans="2:11">
      <c r="B513" s="134"/>
      <c r="C513" s="144"/>
      <c r="D513" s="144"/>
      <c r="E513" s="144"/>
      <c r="F513" s="144"/>
      <c r="G513" s="144"/>
      <c r="H513" s="144"/>
      <c r="I513" s="135"/>
      <c r="J513" s="135"/>
      <c r="K513" s="144"/>
    </row>
    <row r="514" spans="2:11">
      <c r="B514" s="134"/>
      <c r="C514" s="144"/>
      <c r="D514" s="144"/>
      <c r="E514" s="144"/>
      <c r="F514" s="144"/>
      <c r="G514" s="144"/>
      <c r="H514" s="144"/>
      <c r="I514" s="135"/>
      <c r="J514" s="135"/>
      <c r="K514" s="144"/>
    </row>
    <row r="515" spans="2:11">
      <c r="B515" s="134"/>
      <c r="C515" s="144"/>
      <c r="D515" s="144"/>
      <c r="E515" s="144"/>
      <c r="F515" s="144"/>
      <c r="G515" s="144"/>
      <c r="H515" s="144"/>
      <c r="I515" s="135"/>
      <c r="J515" s="135"/>
      <c r="K515" s="144"/>
    </row>
    <row r="516" spans="2:11">
      <c r="B516" s="134"/>
      <c r="C516" s="144"/>
      <c r="D516" s="144"/>
      <c r="E516" s="144"/>
      <c r="F516" s="144"/>
      <c r="G516" s="144"/>
      <c r="H516" s="144"/>
      <c r="I516" s="135"/>
      <c r="J516" s="135"/>
      <c r="K516" s="144"/>
    </row>
    <row r="517" spans="2:11">
      <c r="B517" s="134"/>
      <c r="C517" s="144"/>
      <c r="D517" s="144"/>
      <c r="E517" s="144"/>
      <c r="F517" s="144"/>
      <c r="G517" s="144"/>
      <c r="H517" s="144"/>
      <c r="I517" s="135"/>
      <c r="J517" s="135"/>
      <c r="K517" s="144"/>
    </row>
    <row r="518" spans="2:11">
      <c r="B518" s="134"/>
      <c r="C518" s="144"/>
      <c r="D518" s="144"/>
      <c r="E518" s="144"/>
      <c r="F518" s="144"/>
      <c r="G518" s="144"/>
      <c r="H518" s="144"/>
      <c r="I518" s="135"/>
      <c r="J518" s="135"/>
      <c r="K518" s="144"/>
    </row>
    <row r="519" spans="2:11">
      <c r="B519" s="134"/>
      <c r="C519" s="144"/>
      <c r="D519" s="144"/>
      <c r="E519" s="144"/>
      <c r="F519" s="144"/>
      <c r="G519" s="144"/>
      <c r="H519" s="144"/>
      <c r="I519" s="135"/>
      <c r="J519" s="135"/>
      <c r="K519" s="144"/>
    </row>
    <row r="520" spans="2:11">
      <c r="B520" s="134"/>
      <c r="C520" s="144"/>
      <c r="D520" s="144"/>
      <c r="E520" s="144"/>
      <c r="F520" s="144"/>
      <c r="G520" s="144"/>
      <c r="H520" s="144"/>
      <c r="I520" s="135"/>
      <c r="J520" s="135"/>
      <c r="K520" s="144"/>
    </row>
    <row r="521" spans="2:11">
      <c r="B521" s="134"/>
      <c r="C521" s="144"/>
      <c r="D521" s="144"/>
      <c r="E521" s="144"/>
      <c r="F521" s="144"/>
      <c r="G521" s="144"/>
      <c r="H521" s="144"/>
      <c r="I521" s="135"/>
      <c r="J521" s="135"/>
      <c r="K521" s="144"/>
    </row>
    <row r="522" spans="2:11">
      <c r="B522" s="134"/>
      <c r="C522" s="144"/>
      <c r="D522" s="144"/>
      <c r="E522" s="144"/>
      <c r="F522" s="144"/>
      <c r="G522" s="144"/>
      <c r="H522" s="144"/>
      <c r="I522" s="135"/>
      <c r="J522" s="135"/>
      <c r="K522" s="144"/>
    </row>
    <row r="523" spans="2:11">
      <c r="B523" s="134"/>
      <c r="C523" s="144"/>
      <c r="D523" s="144"/>
      <c r="E523" s="144"/>
      <c r="F523" s="144"/>
      <c r="G523" s="144"/>
      <c r="H523" s="144"/>
      <c r="I523" s="135"/>
      <c r="J523" s="135"/>
      <c r="K523" s="144"/>
    </row>
    <row r="524" spans="2:11">
      <c r="B524" s="134"/>
      <c r="C524" s="144"/>
      <c r="D524" s="144"/>
      <c r="E524" s="144"/>
      <c r="F524" s="144"/>
      <c r="G524" s="144"/>
      <c r="H524" s="144"/>
      <c r="I524" s="135"/>
      <c r="J524" s="135"/>
      <c r="K524" s="144"/>
    </row>
    <row r="525" spans="2:11">
      <c r="B525" s="134"/>
      <c r="C525" s="144"/>
      <c r="D525" s="144"/>
      <c r="E525" s="144"/>
      <c r="F525" s="144"/>
      <c r="G525" s="144"/>
      <c r="H525" s="144"/>
      <c r="I525" s="135"/>
      <c r="J525" s="135"/>
      <c r="K525" s="144"/>
    </row>
    <row r="526" spans="2:11">
      <c r="B526" s="134"/>
      <c r="C526" s="144"/>
      <c r="D526" s="144"/>
      <c r="E526" s="144"/>
      <c r="F526" s="144"/>
      <c r="G526" s="144"/>
      <c r="H526" s="144"/>
      <c r="I526" s="135"/>
      <c r="J526" s="135"/>
      <c r="K526" s="144"/>
    </row>
    <row r="527" spans="2:11">
      <c r="B527" s="134"/>
      <c r="C527" s="144"/>
      <c r="D527" s="144"/>
      <c r="E527" s="144"/>
      <c r="F527" s="144"/>
      <c r="G527" s="144"/>
      <c r="H527" s="144"/>
      <c r="I527" s="135"/>
      <c r="J527" s="135"/>
      <c r="K527" s="144"/>
    </row>
    <row r="528" spans="2:11">
      <c r="B528" s="134"/>
      <c r="C528" s="144"/>
      <c r="D528" s="144"/>
      <c r="E528" s="144"/>
      <c r="F528" s="144"/>
      <c r="G528" s="144"/>
      <c r="H528" s="144"/>
      <c r="I528" s="135"/>
      <c r="J528" s="135"/>
      <c r="K528" s="144"/>
    </row>
    <row r="529" spans="2:11">
      <c r="B529" s="134"/>
      <c r="C529" s="144"/>
      <c r="D529" s="144"/>
      <c r="E529" s="144"/>
      <c r="F529" s="144"/>
      <c r="G529" s="144"/>
      <c r="H529" s="144"/>
      <c r="I529" s="135"/>
      <c r="J529" s="135"/>
      <c r="K529" s="144"/>
    </row>
    <row r="530" spans="2:11">
      <c r="B530" s="134"/>
      <c r="C530" s="144"/>
      <c r="D530" s="144"/>
      <c r="E530" s="144"/>
      <c r="F530" s="144"/>
      <c r="G530" s="144"/>
      <c r="H530" s="144"/>
      <c r="I530" s="135"/>
      <c r="J530" s="135"/>
      <c r="K530" s="144"/>
    </row>
    <row r="531" spans="2:11">
      <c r="B531" s="134"/>
      <c r="C531" s="144"/>
      <c r="D531" s="144"/>
      <c r="E531" s="144"/>
      <c r="F531" s="144"/>
      <c r="G531" s="144"/>
      <c r="H531" s="144"/>
      <c r="I531" s="135"/>
      <c r="J531" s="135"/>
      <c r="K531" s="144"/>
    </row>
    <row r="532" spans="2:11">
      <c r="B532" s="134"/>
      <c r="C532" s="144"/>
      <c r="D532" s="144"/>
      <c r="E532" s="144"/>
      <c r="F532" s="144"/>
      <c r="G532" s="144"/>
      <c r="H532" s="144"/>
      <c r="I532" s="135"/>
      <c r="J532" s="135"/>
      <c r="K532" s="144"/>
    </row>
    <row r="533" spans="2:11">
      <c r="B533" s="134"/>
      <c r="C533" s="144"/>
      <c r="D533" s="144"/>
      <c r="E533" s="144"/>
      <c r="F533" s="144"/>
      <c r="G533" s="144"/>
      <c r="H533" s="144"/>
      <c r="I533" s="135"/>
      <c r="J533" s="135"/>
      <c r="K533" s="144"/>
    </row>
    <row r="534" spans="2:11">
      <c r="B534" s="134"/>
      <c r="C534" s="144"/>
      <c r="D534" s="144"/>
      <c r="E534" s="144"/>
      <c r="F534" s="144"/>
      <c r="G534" s="144"/>
      <c r="H534" s="144"/>
      <c r="I534" s="135"/>
      <c r="J534" s="135"/>
      <c r="K534" s="144"/>
    </row>
    <row r="535" spans="2:11">
      <c r="B535" s="134"/>
      <c r="C535" s="144"/>
      <c r="D535" s="144"/>
      <c r="E535" s="144"/>
      <c r="F535" s="144"/>
      <c r="G535" s="144"/>
      <c r="H535" s="144"/>
      <c r="I535" s="135"/>
      <c r="J535" s="135"/>
      <c r="K535" s="144"/>
    </row>
    <row r="536" spans="2:11">
      <c r="B536" s="134"/>
      <c r="C536" s="144"/>
      <c r="D536" s="144"/>
      <c r="E536" s="144"/>
      <c r="F536" s="144"/>
      <c r="G536" s="144"/>
      <c r="H536" s="144"/>
      <c r="I536" s="135"/>
      <c r="J536" s="135"/>
      <c r="K536" s="144"/>
    </row>
    <row r="537" spans="2:11">
      <c r="B537" s="134"/>
      <c r="C537" s="144"/>
      <c r="D537" s="144"/>
      <c r="E537" s="144"/>
      <c r="F537" s="144"/>
      <c r="G537" s="144"/>
      <c r="H537" s="144"/>
      <c r="I537" s="135"/>
      <c r="J537" s="135"/>
      <c r="K537" s="144"/>
    </row>
    <row r="538" spans="2:11">
      <c r="B538" s="134"/>
      <c r="C538" s="144"/>
      <c r="D538" s="144"/>
      <c r="E538" s="144"/>
      <c r="F538" s="144"/>
      <c r="G538" s="144"/>
      <c r="H538" s="144"/>
      <c r="I538" s="135"/>
      <c r="J538" s="135"/>
      <c r="K538" s="144"/>
    </row>
    <row r="539" spans="2:11">
      <c r="B539" s="134"/>
      <c r="C539" s="144"/>
      <c r="D539" s="144"/>
      <c r="E539" s="144"/>
      <c r="F539" s="144"/>
      <c r="G539" s="144"/>
      <c r="H539" s="144"/>
      <c r="I539" s="135"/>
      <c r="J539" s="135"/>
      <c r="K539" s="144"/>
    </row>
    <row r="540" spans="2:11">
      <c r="B540" s="134"/>
      <c r="C540" s="144"/>
      <c r="D540" s="144"/>
      <c r="E540" s="144"/>
      <c r="F540" s="144"/>
      <c r="G540" s="144"/>
      <c r="H540" s="144"/>
      <c r="I540" s="135"/>
      <c r="J540" s="135"/>
      <c r="K540" s="144"/>
    </row>
    <row r="541" spans="2:11">
      <c r="B541" s="134"/>
      <c r="C541" s="144"/>
      <c r="D541" s="144"/>
      <c r="E541" s="144"/>
      <c r="F541" s="144"/>
      <c r="G541" s="144"/>
      <c r="H541" s="144"/>
      <c r="I541" s="135"/>
      <c r="J541" s="135"/>
      <c r="K541" s="144"/>
    </row>
    <row r="542" spans="2:11">
      <c r="B542" s="134"/>
      <c r="C542" s="144"/>
      <c r="D542" s="144"/>
      <c r="E542" s="144"/>
      <c r="F542" s="144"/>
      <c r="G542" s="144"/>
      <c r="H542" s="144"/>
      <c r="I542" s="135"/>
      <c r="J542" s="135"/>
      <c r="K542" s="144"/>
    </row>
    <row r="543" spans="2:11">
      <c r="B543" s="134"/>
      <c r="C543" s="144"/>
      <c r="D543" s="144"/>
      <c r="E543" s="144"/>
      <c r="F543" s="144"/>
      <c r="G543" s="144"/>
      <c r="H543" s="144"/>
      <c r="I543" s="135"/>
      <c r="J543" s="135"/>
      <c r="K543" s="144"/>
    </row>
    <row r="544" spans="2:11">
      <c r="B544" s="134"/>
      <c r="C544" s="144"/>
      <c r="D544" s="144"/>
      <c r="E544" s="144"/>
      <c r="F544" s="144"/>
      <c r="G544" s="144"/>
      <c r="H544" s="144"/>
      <c r="I544" s="135"/>
      <c r="J544" s="135"/>
      <c r="K544" s="144"/>
    </row>
    <row r="545" spans="2:11">
      <c r="B545" s="134"/>
      <c r="C545" s="144"/>
      <c r="D545" s="144"/>
      <c r="E545" s="144"/>
      <c r="F545" s="144"/>
      <c r="G545" s="144"/>
      <c r="H545" s="144"/>
      <c r="I545" s="135"/>
      <c r="J545" s="135"/>
      <c r="K545" s="144"/>
    </row>
    <row r="546" spans="2:11">
      <c r="B546" s="134"/>
      <c r="C546" s="144"/>
      <c r="D546" s="144"/>
      <c r="E546" s="144"/>
      <c r="F546" s="144"/>
      <c r="G546" s="144"/>
      <c r="H546" s="144"/>
      <c r="I546" s="135"/>
      <c r="J546" s="135"/>
      <c r="K546" s="144"/>
    </row>
    <row r="547" spans="2:11">
      <c r="B547" s="134"/>
      <c r="C547" s="144"/>
      <c r="D547" s="144"/>
      <c r="E547" s="144"/>
      <c r="F547" s="144"/>
      <c r="G547" s="144"/>
      <c r="H547" s="144"/>
      <c r="I547" s="135"/>
      <c r="J547" s="135"/>
      <c r="K547" s="144"/>
    </row>
    <row r="548" spans="2:11">
      <c r="B548" s="134"/>
      <c r="C548" s="144"/>
      <c r="D548" s="144"/>
      <c r="E548" s="144"/>
      <c r="F548" s="144"/>
      <c r="G548" s="144"/>
      <c r="H548" s="144"/>
      <c r="I548" s="135"/>
      <c r="J548" s="135"/>
      <c r="K548" s="144"/>
    </row>
    <row r="549" spans="2:11">
      <c r="B549" s="134"/>
      <c r="C549" s="144"/>
      <c r="D549" s="144"/>
      <c r="E549" s="144"/>
      <c r="F549" s="144"/>
      <c r="G549" s="144"/>
      <c r="H549" s="144"/>
      <c r="I549" s="135"/>
      <c r="J549" s="135"/>
      <c r="K549" s="144"/>
    </row>
    <row r="550" spans="2:11">
      <c r="B550" s="134"/>
      <c r="C550" s="144"/>
      <c r="D550" s="144"/>
      <c r="E550" s="144"/>
      <c r="F550" s="144"/>
      <c r="G550" s="144"/>
      <c r="H550" s="144"/>
      <c r="I550" s="135"/>
      <c r="J550" s="135"/>
      <c r="K550" s="144"/>
    </row>
    <row r="551" spans="2:11">
      <c r="B551" s="134"/>
      <c r="C551" s="144"/>
      <c r="D551" s="144"/>
      <c r="E551" s="144"/>
      <c r="F551" s="144"/>
      <c r="G551" s="144"/>
      <c r="H551" s="144"/>
      <c r="I551" s="135"/>
      <c r="J551" s="135"/>
      <c r="K551" s="144"/>
    </row>
    <row r="552" spans="2:11">
      <c r="B552" s="134"/>
      <c r="C552" s="144"/>
      <c r="D552" s="144"/>
      <c r="E552" s="144"/>
      <c r="F552" s="144"/>
      <c r="G552" s="144"/>
      <c r="H552" s="144"/>
      <c r="I552" s="135"/>
      <c r="J552" s="135"/>
      <c r="K552" s="144"/>
    </row>
    <row r="553" spans="2:11">
      <c r="B553" s="134"/>
      <c r="C553" s="144"/>
      <c r="D553" s="144"/>
      <c r="E553" s="144"/>
      <c r="F553" s="144"/>
      <c r="G553" s="144"/>
      <c r="H553" s="144"/>
      <c r="I553" s="135"/>
      <c r="J553" s="135"/>
      <c r="K553" s="144"/>
    </row>
    <row r="554" spans="2:11">
      <c r="B554" s="134"/>
      <c r="C554" s="144"/>
      <c r="D554" s="144"/>
      <c r="E554" s="144"/>
      <c r="F554" s="144"/>
      <c r="G554" s="144"/>
      <c r="H554" s="144"/>
      <c r="I554" s="135"/>
      <c r="J554" s="135"/>
      <c r="K554" s="144"/>
    </row>
    <row r="555" spans="2:11">
      <c r="B555" s="134"/>
      <c r="C555" s="144"/>
      <c r="D555" s="144"/>
      <c r="E555" s="144"/>
      <c r="F555" s="144"/>
      <c r="G555" s="144"/>
      <c r="H555" s="144"/>
      <c r="I555" s="135"/>
      <c r="J555" s="135"/>
      <c r="K555" s="144"/>
    </row>
    <row r="556" spans="2:11">
      <c r="B556" s="134"/>
      <c r="C556" s="144"/>
      <c r="D556" s="144"/>
      <c r="E556" s="144"/>
      <c r="F556" s="144"/>
      <c r="G556" s="144"/>
      <c r="H556" s="144"/>
      <c r="I556" s="135"/>
      <c r="J556" s="135"/>
      <c r="K556" s="144"/>
    </row>
    <row r="557" spans="2:11">
      <c r="B557" s="134"/>
      <c r="C557" s="144"/>
      <c r="D557" s="144"/>
      <c r="E557" s="144"/>
      <c r="F557" s="144"/>
      <c r="G557" s="144"/>
      <c r="H557" s="144"/>
      <c r="I557" s="135"/>
      <c r="J557" s="135"/>
      <c r="K557" s="144"/>
    </row>
    <row r="558" spans="2:11">
      <c r="B558" s="134"/>
      <c r="C558" s="144"/>
      <c r="D558" s="144"/>
      <c r="E558" s="144"/>
      <c r="F558" s="144"/>
      <c r="G558" s="144"/>
      <c r="H558" s="144"/>
      <c r="I558" s="135"/>
      <c r="J558" s="135"/>
      <c r="K558" s="144"/>
    </row>
    <row r="559" spans="2:11">
      <c r="B559" s="134"/>
      <c r="C559" s="144"/>
      <c r="D559" s="144"/>
      <c r="E559" s="144"/>
      <c r="F559" s="144"/>
      <c r="G559" s="144"/>
      <c r="H559" s="144"/>
      <c r="I559" s="135"/>
      <c r="J559" s="135"/>
      <c r="K559" s="144"/>
    </row>
    <row r="560" spans="2:11">
      <c r="B560" s="134"/>
      <c r="C560" s="144"/>
      <c r="D560" s="144"/>
      <c r="E560" s="144"/>
      <c r="F560" s="144"/>
      <c r="G560" s="144"/>
      <c r="H560" s="144"/>
      <c r="I560" s="135"/>
      <c r="J560" s="135"/>
      <c r="K560" s="144"/>
    </row>
    <row r="561" spans="2:11">
      <c r="B561" s="134"/>
      <c r="C561" s="144"/>
      <c r="D561" s="144"/>
      <c r="E561" s="144"/>
      <c r="F561" s="144"/>
      <c r="G561" s="144"/>
      <c r="H561" s="144"/>
      <c r="I561" s="135"/>
      <c r="J561" s="135"/>
      <c r="K561" s="144"/>
    </row>
    <row r="562" spans="2:11">
      <c r="B562" s="134"/>
      <c r="C562" s="144"/>
      <c r="D562" s="144"/>
      <c r="E562" s="144"/>
      <c r="F562" s="144"/>
      <c r="G562" s="144"/>
      <c r="H562" s="144"/>
      <c r="I562" s="135"/>
      <c r="J562" s="135"/>
      <c r="K562" s="144"/>
    </row>
    <row r="563" spans="2:11">
      <c r="B563" s="134"/>
      <c r="C563" s="144"/>
      <c r="D563" s="144"/>
      <c r="E563" s="144"/>
      <c r="F563" s="144"/>
      <c r="G563" s="144"/>
      <c r="H563" s="144"/>
      <c r="I563" s="135"/>
      <c r="J563" s="135"/>
      <c r="K563" s="144"/>
    </row>
    <row r="564" spans="2:11">
      <c r="B564" s="134"/>
      <c r="C564" s="144"/>
      <c r="D564" s="144"/>
      <c r="E564" s="144"/>
      <c r="F564" s="144"/>
      <c r="G564" s="144"/>
      <c r="H564" s="144"/>
      <c r="I564" s="135"/>
      <c r="J564" s="135"/>
      <c r="K564" s="14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147</v>
      </c>
      <c r="C1" s="67" t="s" vm="1">
        <v>233</v>
      </c>
    </row>
    <row r="2" spans="2:35">
      <c r="B2" s="46" t="s">
        <v>146</v>
      </c>
      <c r="C2" s="67" t="s">
        <v>234</v>
      </c>
    </row>
    <row r="3" spans="2:35">
      <c r="B3" s="46" t="s">
        <v>148</v>
      </c>
      <c r="C3" s="67" t="s">
        <v>235</v>
      </c>
      <c r="E3" s="2"/>
    </row>
    <row r="4" spans="2:35">
      <c r="B4" s="46" t="s">
        <v>149</v>
      </c>
      <c r="C4" s="67">
        <v>2102</v>
      </c>
    </row>
    <row r="6" spans="2:35" ht="26.25" customHeight="1">
      <c r="B6" s="174" t="s">
        <v>175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</row>
    <row r="7" spans="2:35" ht="26.25" customHeight="1">
      <c r="B7" s="174" t="s">
        <v>98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</row>
    <row r="8" spans="2:35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67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62</v>
      </c>
      <c r="O8" s="29" t="s">
        <v>60</v>
      </c>
      <c r="P8" s="29" t="s">
        <v>150</v>
      </c>
      <c r="Q8" s="30" t="s">
        <v>152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35" s="4" customFormat="1" ht="18" customHeight="1">
      <c r="B11" s="139" t="s">
        <v>3526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40">
        <v>0</v>
      </c>
      <c r="O11" s="89"/>
      <c r="P11" s="141">
        <v>0</v>
      </c>
      <c r="Q11" s="141">
        <v>0</v>
      </c>
      <c r="AI11" s="1"/>
    </row>
    <row r="12" spans="2:35" ht="21.75" customHeight="1">
      <c r="B12" s="142" t="s">
        <v>224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35">
      <c r="B13" s="142" t="s">
        <v>113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35">
      <c r="B14" s="142" t="s">
        <v>207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35">
      <c r="B15" s="142" t="s">
        <v>215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3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2:17">
      <c r="B111" s="134"/>
      <c r="C111" s="134"/>
      <c r="D111" s="134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</row>
    <row r="112" spans="2:17">
      <c r="B112" s="134"/>
      <c r="C112" s="134"/>
      <c r="D112" s="134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</row>
    <row r="113" spans="2:17">
      <c r="B113" s="134"/>
      <c r="C113" s="134"/>
      <c r="D113" s="134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</row>
    <row r="114" spans="2:17">
      <c r="B114" s="134"/>
      <c r="C114" s="134"/>
      <c r="D114" s="134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</row>
    <row r="115" spans="2:17">
      <c r="B115" s="134"/>
      <c r="C115" s="134"/>
      <c r="D115" s="134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</row>
    <row r="116" spans="2:17">
      <c r="B116" s="134"/>
      <c r="C116" s="134"/>
      <c r="D116" s="134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</row>
    <row r="117" spans="2:17">
      <c r="B117" s="134"/>
      <c r="C117" s="134"/>
      <c r="D117" s="134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</row>
    <row r="118" spans="2:17">
      <c r="B118" s="134"/>
      <c r="C118" s="134"/>
      <c r="D118" s="134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</row>
    <row r="119" spans="2:17">
      <c r="B119" s="134"/>
      <c r="C119" s="134"/>
      <c r="D119" s="13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</row>
    <row r="120" spans="2:17">
      <c r="B120" s="134"/>
      <c r="C120" s="134"/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</row>
    <row r="121" spans="2:17">
      <c r="B121" s="134"/>
      <c r="C121" s="134"/>
      <c r="D121" s="13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</row>
    <row r="122" spans="2:17">
      <c r="B122" s="134"/>
      <c r="C122" s="134"/>
      <c r="D122" s="134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</row>
    <row r="123" spans="2:17">
      <c r="B123" s="134"/>
      <c r="C123" s="134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</row>
    <row r="124" spans="2:17">
      <c r="B124" s="134"/>
      <c r="C124" s="134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2:17">
      <c r="B125" s="134"/>
      <c r="C125" s="134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</row>
    <row r="126" spans="2:17">
      <c r="B126" s="134"/>
      <c r="C126" s="134"/>
      <c r="D126" s="134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</row>
    <row r="127" spans="2:17">
      <c r="B127" s="134"/>
      <c r="C127" s="134"/>
      <c r="D127" s="134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</row>
    <row r="128" spans="2:17">
      <c r="B128" s="134"/>
      <c r="C128" s="134"/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</row>
    <row r="129" spans="2:17">
      <c r="B129" s="134"/>
      <c r="C129" s="134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</row>
    <row r="130" spans="2:17">
      <c r="B130" s="134"/>
      <c r="C130" s="134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</row>
    <row r="131" spans="2:17">
      <c r="B131" s="134"/>
      <c r="C131" s="134"/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</row>
    <row r="132" spans="2:17">
      <c r="B132" s="134"/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</row>
    <row r="133" spans="2:17">
      <c r="B133" s="134"/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</row>
    <row r="134" spans="2:17">
      <c r="B134" s="134"/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</row>
    <row r="135" spans="2:17">
      <c r="B135" s="134"/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</row>
    <row r="136" spans="2:17">
      <c r="B136" s="134"/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</row>
    <row r="137" spans="2:17">
      <c r="B137" s="134"/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</row>
    <row r="138" spans="2:17">
      <c r="B138" s="134"/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</row>
    <row r="139" spans="2:17">
      <c r="B139" s="134"/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</row>
    <row r="140" spans="2:17">
      <c r="B140" s="134"/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</row>
    <row r="141" spans="2:17">
      <c r="B141" s="134"/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</row>
    <row r="142" spans="2:17">
      <c r="B142" s="134"/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</row>
    <row r="143" spans="2:17">
      <c r="B143" s="134"/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</row>
    <row r="144" spans="2:17">
      <c r="B144" s="134"/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</row>
    <row r="145" spans="2:17">
      <c r="B145" s="134"/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</row>
    <row r="146" spans="2:17">
      <c r="B146" s="134"/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</row>
    <row r="147" spans="2:17">
      <c r="B147" s="134"/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</row>
    <row r="148" spans="2:17">
      <c r="B148" s="134"/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</row>
    <row r="149" spans="2:17">
      <c r="B149" s="134"/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</row>
    <row r="150" spans="2:17">
      <c r="B150" s="134"/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</row>
    <row r="151" spans="2:17">
      <c r="B151" s="134"/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</row>
    <row r="152" spans="2:17">
      <c r="B152" s="134"/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</row>
    <row r="153" spans="2:17">
      <c r="B153" s="134"/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</row>
    <row r="154" spans="2:17">
      <c r="B154" s="134"/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</row>
    <row r="155" spans="2:17">
      <c r="B155" s="134"/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</row>
    <row r="156" spans="2:17">
      <c r="B156" s="134"/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</row>
    <row r="157" spans="2:17">
      <c r="B157" s="134"/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</row>
    <row r="158" spans="2:17">
      <c r="B158" s="134"/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</row>
    <row r="159" spans="2:17">
      <c r="B159" s="134"/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</row>
    <row r="160" spans="2:17">
      <c r="B160" s="134"/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</row>
    <row r="161" spans="2:17">
      <c r="B161" s="134"/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</row>
    <row r="162" spans="2:17">
      <c r="B162" s="134"/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</row>
    <row r="163" spans="2:17">
      <c r="B163" s="134"/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</row>
    <row r="164" spans="2:17">
      <c r="B164" s="134"/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</row>
    <row r="165" spans="2:17">
      <c r="B165" s="134"/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</row>
    <row r="166" spans="2:17">
      <c r="B166" s="134"/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</row>
    <row r="167" spans="2:17">
      <c r="B167" s="134"/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</row>
    <row r="168" spans="2:17">
      <c r="B168" s="134"/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</row>
    <row r="169" spans="2:17">
      <c r="B169" s="134"/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7">
      <c r="B170" s="134"/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7">
      <c r="B171" s="134"/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</row>
    <row r="172" spans="2:17">
      <c r="B172" s="134"/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</row>
    <row r="173" spans="2:17">
      <c r="B173" s="134"/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</row>
    <row r="174" spans="2:17">
      <c r="B174" s="134"/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</row>
    <row r="175" spans="2:17">
      <c r="B175" s="134"/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</row>
    <row r="176" spans="2:17">
      <c r="B176" s="134"/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8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4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2102</v>
      </c>
    </row>
    <row r="6" spans="2:16" ht="26.25" customHeight="1">
      <c r="B6" s="174" t="s">
        <v>176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</row>
    <row r="7" spans="2:16" ht="26.25" customHeight="1">
      <c r="B7" s="174" t="s">
        <v>90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6"/>
    </row>
    <row r="8" spans="2:16" s="3" customFormat="1" ht="78.75">
      <c r="B8" s="21" t="s">
        <v>117</v>
      </c>
      <c r="C8" s="29" t="s">
        <v>47</v>
      </c>
      <c r="D8" s="29" t="s">
        <v>14</v>
      </c>
      <c r="E8" s="29" t="s">
        <v>67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6.6370761644370626</v>
      </c>
      <c r="H11" s="69"/>
      <c r="I11" s="69"/>
      <c r="J11" s="91">
        <v>4.8509135257982054E-2</v>
      </c>
      <c r="K11" s="77"/>
      <c r="L11" s="79"/>
      <c r="M11" s="77">
        <f>M12</f>
        <v>16295034.480502311</v>
      </c>
      <c r="N11" s="69"/>
      <c r="O11" s="78">
        <f>IFERROR(M11/$M$11,0)</f>
        <v>1</v>
      </c>
      <c r="P11" s="78">
        <f>M11/'סכום נכסי הקרן'!$C$42</f>
        <v>0.2692547506265266</v>
      </c>
    </row>
    <row r="12" spans="2:16" ht="21.75" customHeight="1">
      <c r="B12" s="70" t="s">
        <v>202</v>
      </c>
      <c r="C12" s="71"/>
      <c r="D12" s="71"/>
      <c r="E12" s="71"/>
      <c r="F12" s="71"/>
      <c r="G12" s="80">
        <v>6.6370761644370688</v>
      </c>
      <c r="H12" s="71"/>
      <c r="I12" s="71"/>
      <c r="J12" s="92">
        <v>4.8509135257982103E-2</v>
      </c>
      <c r="K12" s="80"/>
      <c r="L12" s="82"/>
      <c r="M12" s="80">
        <f>M13+M17</f>
        <v>16295034.480502311</v>
      </c>
      <c r="N12" s="71"/>
      <c r="O12" s="81">
        <f t="shared" ref="O12:O77" si="0">IFERROR(M12/$M$11,0)</f>
        <v>1</v>
      </c>
      <c r="P12" s="81">
        <f>M12/'סכום נכסי הקרן'!$C$42</f>
        <v>0.2692547506265266</v>
      </c>
    </row>
    <row r="13" spans="2:16">
      <c r="B13" s="124" t="s">
        <v>3544</v>
      </c>
      <c r="C13" s="71"/>
      <c r="D13" s="71"/>
      <c r="E13" s="71"/>
      <c r="F13" s="71"/>
      <c r="G13" s="80">
        <f>AVERAGE(G14:G15)</f>
        <v>4.879999999999848</v>
      </c>
      <c r="H13" s="71"/>
      <c r="I13" s="71"/>
      <c r="J13" s="92">
        <f>AVERAGE(J14:J15)</f>
        <v>5.1399999999998239E-2</v>
      </c>
      <c r="K13" s="80"/>
      <c r="L13" s="82"/>
      <c r="M13" s="80">
        <f>SUM(M14:M15)</f>
        <v>64673.062575622003</v>
      </c>
      <c r="N13" s="71"/>
      <c r="O13" s="81">
        <f>IFERROR(M13/$M$11,0)</f>
        <v>3.9688816033501507E-3</v>
      </c>
      <c r="P13" s="81">
        <f>M13/'סכום נכסי הקרן'!$C$42</f>
        <v>1.0686402263762539E-3</v>
      </c>
    </row>
    <row r="14" spans="2:16">
      <c r="B14" s="76" t="s">
        <v>1722</v>
      </c>
      <c r="C14" s="73">
        <v>9444</v>
      </c>
      <c r="D14" s="73" t="s">
        <v>238</v>
      </c>
      <c r="E14" s="73"/>
      <c r="F14" s="95">
        <v>44958</v>
      </c>
      <c r="G14" s="83">
        <v>4.8399999999999705</v>
      </c>
      <c r="H14" s="86" t="s">
        <v>134</v>
      </c>
      <c r="I14" s="87">
        <v>5.1500000000000004E-2</v>
      </c>
      <c r="J14" s="87">
        <v>5.1399999999999758E-2</v>
      </c>
      <c r="K14" s="83">
        <v>58768931.311272003</v>
      </c>
      <c r="L14" s="85">
        <f>M14/K14*100000</f>
        <v>101.62252752864694</v>
      </c>
      <c r="M14" s="83">
        <v>59722.473400089002</v>
      </c>
      <c r="N14" s="73"/>
      <c r="O14" s="84">
        <f t="shared" si="0"/>
        <v>3.6650719255334769E-3</v>
      </c>
      <c r="P14" s="84">
        <f>M14/'סכום נכסי הקרן'!$C$42</f>
        <v>9.8683802733779986E-4</v>
      </c>
    </row>
    <row r="15" spans="2:16">
      <c r="B15" s="76" t="s">
        <v>1723</v>
      </c>
      <c r="C15" s="73">
        <v>9499</v>
      </c>
      <c r="D15" s="73" t="s">
        <v>238</v>
      </c>
      <c r="E15" s="73"/>
      <c r="F15" s="95">
        <v>44986</v>
      </c>
      <c r="G15" s="83">
        <v>4.9199999999997255</v>
      </c>
      <c r="H15" s="86" t="s">
        <v>134</v>
      </c>
      <c r="I15" s="87">
        <v>5.1500000000000004E-2</v>
      </c>
      <c r="J15" s="87">
        <v>5.1399999999996726E-2</v>
      </c>
      <c r="K15" s="83">
        <v>4905554.8258079998</v>
      </c>
      <c r="L15" s="85">
        <f>M15/K15*100000</f>
        <v>100.91802765077817</v>
      </c>
      <c r="M15" s="83">
        <v>4950.5891755330003</v>
      </c>
      <c r="N15" s="73"/>
      <c r="O15" s="84">
        <f t="shared" si="0"/>
        <v>3.0380967781667398E-4</v>
      </c>
      <c r="P15" s="84">
        <f>M15/'סכום נכסי הקרן'!$C$42</f>
        <v>8.1802199038453945E-5</v>
      </c>
    </row>
    <row r="16" spans="2:16">
      <c r="B16" s="76"/>
      <c r="C16" s="73"/>
      <c r="D16" s="73"/>
      <c r="E16" s="73"/>
      <c r="F16" s="95"/>
      <c r="G16" s="83"/>
      <c r="H16" s="86"/>
      <c r="I16" s="87"/>
      <c r="J16" s="87"/>
      <c r="K16" s="83"/>
      <c r="L16" s="83"/>
      <c r="M16" s="83"/>
      <c r="N16" s="73"/>
      <c r="O16" s="84"/>
      <c r="P16" s="84"/>
    </row>
    <row r="17" spans="2:16">
      <c r="B17" s="124" t="s">
        <v>68</v>
      </c>
      <c r="C17" s="73"/>
      <c r="D17" s="73"/>
      <c r="E17" s="73"/>
      <c r="F17" s="95"/>
      <c r="G17" s="126">
        <f>AVERAGE(G18:G160)</f>
        <v>5.7192907801409971</v>
      </c>
      <c r="H17" s="86"/>
      <c r="I17" s="87"/>
      <c r="J17" s="125">
        <f>AVERAGE(J18:J160)</f>
        <v>4.8474468085101169E-2</v>
      </c>
      <c r="K17" s="83"/>
      <c r="L17" s="83"/>
      <c r="M17" s="113">
        <f>SUM(M18:M158)</f>
        <v>16230361.41792669</v>
      </c>
      <c r="N17" s="73"/>
      <c r="O17" s="81">
        <f>IFERROR(M17/$M$11,0)</f>
        <v>0.99603111839664993</v>
      </c>
      <c r="P17" s="81">
        <f>M17/'סכום נכסי הקרן'!$C$42</f>
        <v>0.26818611040015033</v>
      </c>
    </row>
    <row r="18" spans="2:16">
      <c r="B18" s="76" t="s">
        <v>1724</v>
      </c>
      <c r="C18" s="73" t="s">
        <v>1725</v>
      </c>
      <c r="D18" s="73" t="s">
        <v>238</v>
      </c>
      <c r="E18" s="73"/>
      <c r="F18" s="95">
        <v>39845</v>
      </c>
      <c r="G18" s="83">
        <v>0.83000000000006657</v>
      </c>
      <c r="H18" s="86" t="s">
        <v>134</v>
      </c>
      <c r="I18" s="87">
        <v>4.8000000000000001E-2</v>
      </c>
      <c r="J18" s="87">
        <v>4.8099999999994439E-2</v>
      </c>
      <c r="K18" s="83">
        <v>1583384.50452</v>
      </c>
      <c r="L18" s="85">
        <v>123.631652</v>
      </c>
      <c r="M18" s="83">
        <v>1957.5644194889996</v>
      </c>
      <c r="N18" s="73"/>
      <c r="O18" s="84">
        <f t="shared" si="0"/>
        <v>1.2013257301365684E-4</v>
      </c>
      <c r="P18" s="84">
        <f>M18/'סכום נכסי הקרן'!$C$42</f>
        <v>3.234626598891517E-5</v>
      </c>
    </row>
    <row r="19" spans="2:16">
      <c r="B19" s="76" t="s">
        <v>1726</v>
      </c>
      <c r="C19" s="73" t="s">
        <v>1727</v>
      </c>
      <c r="D19" s="73" t="s">
        <v>238</v>
      </c>
      <c r="E19" s="73"/>
      <c r="F19" s="95">
        <v>39873</v>
      </c>
      <c r="G19" s="83">
        <v>0.91000000000000014</v>
      </c>
      <c r="H19" s="86" t="s">
        <v>134</v>
      </c>
      <c r="I19" s="87">
        <v>4.8000000000000001E-2</v>
      </c>
      <c r="J19" s="87">
        <v>4.8299999999999878E-2</v>
      </c>
      <c r="K19" s="83">
        <v>58200728.575080007</v>
      </c>
      <c r="L19" s="85">
        <v>123.800467</v>
      </c>
      <c r="M19" s="83">
        <v>72052.773575789004</v>
      </c>
      <c r="N19" s="73"/>
      <c r="O19" s="84">
        <f t="shared" si="0"/>
        <v>4.421762572027887E-3</v>
      </c>
      <c r="P19" s="84">
        <f>M19/'סכום נכסי הקרן'!$C$42</f>
        <v>1.1905805786610777E-3</v>
      </c>
    </row>
    <row r="20" spans="2:16">
      <c r="B20" s="76" t="s">
        <v>1728</v>
      </c>
      <c r="C20" s="73" t="s">
        <v>1729</v>
      </c>
      <c r="D20" s="73" t="s">
        <v>238</v>
      </c>
      <c r="E20" s="73"/>
      <c r="F20" s="95">
        <v>39934</v>
      </c>
      <c r="G20" s="83">
        <v>1.0499999999999912</v>
      </c>
      <c r="H20" s="86" t="s">
        <v>134</v>
      </c>
      <c r="I20" s="87">
        <v>4.8000000000000001E-2</v>
      </c>
      <c r="J20" s="87">
        <v>4.8399999999999721E-2</v>
      </c>
      <c r="K20" s="83">
        <v>63511608.47304</v>
      </c>
      <c r="L20" s="85">
        <v>125.274663</v>
      </c>
      <c r="M20" s="83">
        <v>79563.953562773997</v>
      </c>
      <c r="N20" s="73"/>
      <c r="O20" s="84">
        <f t="shared" si="0"/>
        <v>4.8827115805109584E-3</v>
      </c>
      <c r="P20" s="84">
        <f>M20/'סכום נכסי הקרן'!$C$42</f>
        <v>1.3146932889917316E-3</v>
      </c>
    </row>
    <row r="21" spans="2:16">
      <c r="B21" s="76" t="s">
        <v>1730</v>
      </c>
      <c r="C21" s="73" t="s">
        <v>1731</v>
      </c>
      <c r="D21" s="73" t="s">
        <v>238</v>
      </c>
      <c r="E21" s="73"/>
      <c r="F21" s="95">
        <v>40148</v>
      </c>
      <c r="G21" s="83">
        <v>1.6000000000000059</v>
      </c>
      <c r="H21" s="86" t="s">
        <v>134</v>
      </c>
      <c r="I21" s="87">
        <v>4.8000000000000001E-2</v>
      </c>
      <c r="J21" s="87">
        <v>4.8400000000000137E-2</v>
      </c>
      <c r="K21" s="83">
        <v>84630700.210056007</v>
      </c>
      <c r="L21" s="85">
        <v>120.259823</v>
      </c>
      <c r="M21" s="83">
        <v>101776.73058295899</v>
      </c>
      <c r="N21" s="73"/>
      <c r="O21" s="84">
        <f t="shared" si="0"/>
        <v>6.2458739013249156E-3</v>
      </c>
      <c r="P21" s="84">
        <f>M21/'סכום נכסי הקרן'!$C$42</f>
        <v>1.6817312197459709E-3</v>
      </c>
    </row>
    <row r="22" spans="2:16">
      <c r="B22" s="76" t="s">
        <v>1732</v>
      </c>
      <c r="C22" s="73" t="s">
        <v>1733</v>
      </c>
      <c r="D22" s="73" t="s">
        <v>238</v>
      </c>
      <c r="E22" s="73"/>
      <c r="F22" s="95">
        <v>40269</v>
      </c>
      <c r="G22" s="83">
        <v>1.8899999999999899</v>
      </c>
      <c r="H22" s="86" t="s">
        <v>134</v>
      </c>
      <c r="I22" s="87">
        <v>4.8000000000000001E-2</v>
      </c>
      <c r="J22" s="87">
        <v>4.849999999999987E-2</v>
      </c>
      <c r="K22" s="83">
        <v>95954703.049295992</v>
      </c>
      <c r="L22" s="85">
        <v>122.027288</v>
      </c>
      <c r="M22" s="83">
        <v>117090.921751844</v>
      </c>
      <c r="N22" s="73"/>
      <c r="O22" s="84">
        <f t="shared" si="0"/>
        <v>7.1856811283184567E-3</v>
      </c>
      <c r="P22" s="84">
        <f>M22/'סכום נכסי הקרן'!$C$42</f>
        <v>1.9347787802871243E-3</v>
      </c>
    </row>
    <row r="23" spans="2:16">
      <c r="B23" s="76" t="s">
        <v>1734</v>
      </c>
      <c r="C23" s="73" t="s">
        <v>1735</v>
      </c>
      <c r="D23" s="73" t="s">
        <v>238</v>
      </c>
      <c r="E23" s="73"/>
      <c r="F23" s="95">
        <v>40391</v>
      </c>
      <c r="G23" s="83">
        <v>2.230000000000008</v>
      </c>
      <c r="H23" s="86" t="s">
        <v>134</v>
      </c>
      <c r="I23" s="87">
        <v>4.8000000000000001E-2</v>
      </c>
      <c r="J23" s="87">
        <v>4.8500000000000265E-2</v>
      </c>
      <c r="K23" s="83">
        <v>64645877.844912007</v>
      </c>
      <c r="L23" s="85">
        <v>118.18583099999999</v>
      </c>
      <c r="M23" s="83">
        <v>76402.267800080008</v>
      </c>
      <c r="N23" s="73"/>
      <c r="O23" s="84">
        <f t="shared" si="0"/>
        <v>4.6886840215955667E-3</v>
      </c>
      <c r="P23" s="84">
        <f>M23/'סכום נכסי הקרן'!$C$42</f>
        <v>1.2624504470012943E-3</v>
      </c>
    </row>
    <row r="24" spans="2:16">
      <c r="B24" s="76" t="s">
        <v>1736</v>
      </c>
      <c r="C24" s="73" t="s">
        <v>1737</v>
      </c>
      <c r="D24" s="73" t="s">
        <v>238</v>
      </c>
      <c r="E24" s="73"/>
      <c r="F24" s="95">
        <v>40452</v>
      </c>
      <c r="G24" s="83">
        <v>2.3399999999999954</v>
      </c>
      <c r="H24" s="86" t="s">
        <v>134</v>
      </c>
      <c r="I24" s="87">
        <v>4.8000000000000001E-2</v>
      </c>
      <c r="J24" s="87">
        <v>4.8500000000000029E-2</v>
      </c>
      <c r="K24" s="83">
        <v>85692876.189648002</v>
      </c>
      <c r="L24" s="85">
        <v>118.930143</v>
      </c>
      <c r="M24" s="83">
        <v>101914.660205775</v>
      </c>
      <c r="N24" s="73"/>
      <c r="O24" s="84">
        <f t="shared" si="0"/>
        <v>6.254338419947509E-3</v>
      </c>
      <c r="P24" s="84">
        <f>M24/'סכום נכסי הקרן'!$C$42</f>
        <v>1.6840103315968709E-3</v>
      </c>
    </row>
    <row r="25" spans="2:16">
      <c r="B25" s="76" t="s">
        <v>1738</v>
      </c>
      <c r="C25" s="73" t="s">
        <v>1739</v>
      </c>
      <c r="D25" s="73" t="s">
        <v>238</v>
      </c>
      <c r="E25" s="73"/>
      <c r="F25" s="95">
        <v>39569</v>
      </c>
      <c r="G25" s="83">
        <v>9.0000000000001412E-2</v>
      </c>
      <c r="H25" s="86" t="s">
        <v>134</v>
      </c>
      <c r="I25" s="87">
        <v>4.8000000000000001E-2</v>
      </c>
      <c r="J25" s="87">
        <v>4.7700000000000235E-2</v>
      </c>
      <c r="K25" s="83">
        <v>60119480.85998401</v>
      </c>
      <c r="L25" s="85">
        <v>129.74093099999999</v>
      </c>
      <c r="M25" s="83">
        <v>77999.574211521001</v>
      </c>
      <c r="N25" s="73"/>
      <c r="O25" s="84">
        <f t="shared" si="0"/>
        <v>4.7867081413574637E-3</v>
      </c>
      <c r="P25" s="84">
        <f>M25/'סכום נכסי הקרן'!$C$42</f>
        <v>1.2888439069231685E-3</v>
      </c>
    </row>
    <row r="26" spans="2:16">
      <c r="B26" s="76" t="s">
        <v>1740</v>
      </c>
      <c r="C26" s="73" t="s">
        <v>1741</v>
      </c>
      <c r="D26" s="73" t="s">
        <v>238</v>
      </c>
      <c r="E26" s="73"/>
      <c r="F26" s="95">
        <v>39661</v>
      </c>
      <c r="G26" s="83">
        <v>0.34000000000003439</v>
      </c>
      <c r="H26" s="86" t="s">
        <v>134</v>
      </c>
      <c r="I26" s="87">
        <v>4.8000000000000001E-2</v>
      </c>
      <c r="J26" s="87">
        <v>4.8100000000000594E-2</v>
      </c>
      <c r="K26" s="83">
        <v>11138162.094696</v>
      </c>
      <c r="L26" s="85">
        <v>125.400128</v>
      </c>
      <c r="M26" s="83">
        <v>13967.269493178001</v>
      </c>
      <c r="N26" s="73"/>
      <c r="O26" s="84">
        <f t="shared" si="0"/>
        <v>8.5714881486691067E-4</v>
      </c>
      <c r="P26" s="84">
        <f>M26/'סכום נכסי הקרן'!$C$42</f>
        <v>2.3079139039681285E-4</v>
      </c>
    </row>
    <row r="27" spans="2:16">
      <c r="B27" s="76" t="s">
        <v>1742</v>
      </c>
      <c r="C27" s="73" t="s">
        <v>1743</v>
      </c>
      <c r="D27" s="73" t="s">
        <v>238</v>
      </c>
      <c r="E27" s="73"/>
      <c r="F27" s="95">
        <v>39692</v>
      </c>
      <c r="G27" s="83">
        <v>0.42000000000001142</v>
      </c>
      <c r="H27" s="86" t="s">
        <v>134</v>
      </c>
      <c r="I27" s="87">
        <v>4.8000000000000001E-2</v>
      </c>
      <c r="J27" s="87">
        <v>4.800000000000023E-2</v>
      </c>
      <c r="K27" s="83">
        <v>35497718.308416001</v>
      </c>
      <c r="L27" s="85">
        <v>123.492559</v>
      </c>
      <c r="M27" s="83">
        <v>43837.040705124993</v>
      </c>
      <c r="N27" s="73"/>
      <c r="O27" s="84">
        <f t="shared" si="0"/>
        <v>2.6902085268722714E-3</v>
      </c>
      <c r="P27" s="84">
        <f>M27/'סכום נכסי הקרן'!$C$42</f>
        <v>7.2435142603634892E-4</v>
      </c>
    </row>
    <row r="28" spans="2:16">
      <c r="B28" s="76" t="s">
        <v>1744</v>
      </c>
      <c r="C28" s="73" t="s">
        <v>1745</v>
      </c>
      <c r="D28" s="73" t="s">
        <v>238</v>
      </c>
      <c r="E28" s="73"/>
      <c r="F28" s="95">
        <v>40909</v>
      </c>
      <c r="G28" s="83">
        <v>3.4399999999999924</v>
      </c>
      <c r="H28" s="86" t="s">
        <v>134</v>
      </c>
      <c r="I28" s="87">
        <v>4.8000000000000001E-2</v>
      </c>
      <c r="J28" s="87">
        <v>4.849999999999989E-2</v>
      </c>
      <c r="K28" s="83">
        <v>60939209.431464002</v>
      </c>
      <c r="L28" s="85">
        <v>113.87719</v>
      </c>
      <c r="M28" s="83">
        <v>69395.859551907997</v>
      </c>
      <c r="N28" s="73"/>
      <c r="O28" s="84">
        <f t="shared" si="0"/>
        <v>4.2587120410787129E-3</v>
      </c>
      <c r="P28" s="84">
        <f>M28/'סכום נכסי הקרן'!$C$42</f>
        <v>1.1466784486108348E-3</v>
      </c>
    </row>
    <row r="29" spans="2:16">
      <c r="B29" s="76" t="s">
        <v>1746</v>
      </c>
      <c r="C29" s="73">
        <v>8790</v>
      </c>
      <c r="D29" s="73" t="s">
        <v>238</v>
      </c>
      <c r="E29" s="73"/>
      <c r="F29" s="95">
        <v>41030</v>
      </c>
      <c r="G29" s="83">
        <v>3.6899999999999937</v>
      </c>
      <c r="H29" s="86" t="s">
        <v>134</v>
      </c>
      <c r="I29" s="87">
        <v>4.8000000000000001E-2</v>
      </c>
      <c r="J29" s="87">
        <v>4.8599999999999977E-2</v>
      </c>
      <c r="K29" s="83">
        <v>84289458.153264001</v>
      </c>
      <c r="L29" s="85">
        <v>114.312917</v>
      </c>
      <c r="M29" s="83">
        <v>96353.738533697993</v>
      </c>
      <c r="N29" s="73"/>
      <c r="O29" s="84">
        <f t="shared" si="0"/>
        <v>5.9130736206167139E-3</v>
      </c>
      <c r="P29" s="84">
        <f>M29/'סכום נכסי הקרן'!$C$42</f>
        <v>1.5921231631554462E-3</v>
      </c>
    </row>
    <row r="30" spans="2:16">
      <c r="B30" s="76" t="s">
        <v>1747</v>
      </c>
      <c r="C30" s="73" t="s">
        <v>1748</v>
      </c>
      <c r="D30" s="73" t="s">
        <v>238</v>
      </c>
      <c r="E30" s="73"/>
      <c r="F30" s="95">
        <v>41091</v>
      </c>
      <c r="G30" s="83">
        <v>3.8499999999998944</v>
      </c>
      <c r="H30" s="86" t="s">
        <v>134</v>
      </c>
      <c r="I30" s="87">
        <v>4.8000000000000001E-2</v>
      </c>
      <c r="J30" s="87">
        <v>4.8599999999998734E-2</v>
      </c>
      <c r="K30" s="83">
        <v>12524491.326983999</v>
      </c>
      <c r="L30" s="85">
        <v>112.44041199999999</v>
      </c>
      <c r="M30" s="83">
        <v>14082.589666929998</v>
      </c>
      <c r="N30" s="73"/>
      <c r="O30" s="84">
        <f t="shared" si="0"/>
        <v>8.6422582804475834E-4</v>
      </c>
      <c r="P30" s="84">
        <f>M30/'סכום נכסי הקרן'!$C$42</f>
        <v>2.3269690981519487E-4</v>
      </c>
    </row>
    <row r="31" spans="2:16">
      <c r="B31" s="76" t="s">
        <v>1749</v>
      </c>
      <c r="C31" s="73" t="s">
        <v>1750</v>
      </c>
      <c r="D31" s="73" t="s">
        <v>238</v>
      </c>
      <c r="E31" s="73"/>
      <c r="F31" s="95">
        <v>41122</v>
      </c>
      <c r="G31" s="83">
        <v>3.9399999999999658</v>
      </c>
      <c r="H31" s="86" t="s">
        <v>134</v>
      </c>
      <c r="I31" s="87">
        <v>4.8000000000000001E-2</v>
      </c>
      <c r="J31" s="87">
        <v>4.8499999999999696E-2</v>
      </c>
      <c r="K31" s="83">
        <v>40231317.043008</v>
      </c>
      <c r="L31" s="85">
        <v>112.34227300000001</v>
      </c>
      <c r="M31" s="83">
        <v>45196.776014723997</v>
      </c>
      <c r="N31" s="73"/>
      <c r="O31" s="84">
        <f t="shared" si="0"/>
        <v>2.7736532910564763E-3</v>
      </c>
      <c r="P31" s="84">
        <f>M31/'סכום נכסי הקרן'!$C$42</f>
        <v>7.4681932520785643E-4</v>
      </c>
    </row>
    <row r="32" spans="2:16">
      <c r="B32" s="76" t="s">
        <v>1751</v>
      </c>
      <c r="C32" s="73" t="s">
        <v>1752</v>
      </c>
      <c r="D32" s="73" t="s">
        <v>238</v>
      </c>
      <c r="E32" s="73"/>
      <c r="F32" s="95">
        <v>41154</v>
      </c>
      <c r="G32" s="83">
        <v>4.0300000000000038</v>
      </c>
      <c r="H32" s="86" t="s">
        <v>134</v>
      </c>
      <c r="I32" s="87">
        <v>4.8000000000000001E-2</v>
      </c>
      <c r="J32" s="87">
        <v>4.8499999999999967E-2</v>
      </c>
      <c r="K32" s="83">
        <v>70189058.673552006</v>
      </c>
      <c r="L32" s="85">
        <v>111.787031</v>
      </c>
      <c r="M32" s="83">
        <v>78462.264727524991</v>
      </c>
      <c r="N32" s="73"/>
      <c r="O32" s="84">
        <f t="shared" si="0"/>
        <v>4.8151027125108801E-3</v>
      </c>
      <c r="P32" s="84">
        <f>M32/'סכום נכסי הקרן'!$C$42</f>
        <v>1.2964892800982287E-3</v>
      </c>
    </row>
    <row r="33" spans="2:16">
      <c r="B33" s="76" t="s">
        <v>1753</v>
      </c>
      <c r="C33" s="73" t="s">
        <v>1754</v>
      </c>
      <c r="D33" s="73" t="s">
        <v>238</v>
      </c>
      <c r="E33" s="73"/>
      <c r="F33" s="95">
        <v>41184</v>
      </c>
      <c r="G33" s="83">
        <v>4.0099999999999802</v>
      </c>
      <c r="H33" s="86" t="s">
        <v>134</v>
      </c>
      <c r="I33" s="87">
        <v>4.8000000000000001E-2</v>
      </c>
      <c r="J33" s="87">
        <v>4.8499999999999772E-2</v>
      </c>
      <c r="K33" s="83">
        <v>78794339.586144</v>
      </c>
      <c r="L33" s="85">
        <v>112.832144</v>
      </c>
      <c r="M33" s="83">
        <v>88905.342615372996</v>
      </c>
      <c r="N33" s="73"/>
      <c r="O33" s="84">
        <f t="shared" si="0"/>
        <v>5.4559775692252718E-3</v>
      </c>
      <c r="P33" s="84">
        <f>M33/'סכום נכסי הקרן'!$C$42</f>
        <v>1.4690478798256735E-3</v>
      </c>
    </row>
    <row r="34" spans="2:16">
      <c r="B34" s="76" t="s">
        <v>1755</v>
      </c>
      <c r="C34" s="73" t="s">
        <v>1756</v>
      </c>
      <c r="D34" s="73" t="s">
        <v>238</v>
      </c>
      <c r="E34" s="73"/>
      <c r="F34" s="95">
        <v>41214</v>
      </c>
      <c r="G34" s="83">
        <v>4.0899999999999848</v>
      </c>
      <c r="H34" s="86" t="s">
        <v>134</v>
      </c>
      <c r="I34" s="87">
        <v>4.8000000000000001E-2</v>
      </c>
      <c r="J34" s="87">
        <v>4.849999999999987E-2</v>
      </c>
      <c r="K34" s="83">
        <v>82934636.403528005</v>
      </c>
      <c r="L34" s="85">
        <v>112.398269</v>
      </c>
      <c r="M34" s="83">
        <v>93217.096076971997</v>
      </c>
      <c r="N34" s="73"/>
      <c r="O34" s="84">
        <f t="shared" si="0"/>
        <v>5.7205829290211162E-3</v>
      </c>
      <c r="P34" s="84">
        <f>M34/'סכום נכסי הקרן'!$C$42</f>
        <v>1.5402941299919458E-3</v>
      </c>
    </row>
    <row r="35" spans="2:16">
      <c r="B35" s="76" t="s">
        <v>1757</v>
      </c>
      <c r="C35" s="73" t="s">
        <v>1758</v>
      </c>
      <c r="D35" s="73" t="s">
        <v>238</v>
      </c>
      <c r="E35" s="73"/>
      <c r="F35" s="95">
        <v>41245</v>
      </c>
      <c r="G35" s="83">
        <v>4.1800000000000042</v>
      </c>
      <c r="H35" s="86" t="s">
        <v>134</v>
      </c>
      <c r="I35" s="87">
        <v>4.8000000000000001E-2</v>
      </c>
      <c r="J35" s="87">
        <v>4.8500000000000022E-2</v>
      </c>
      <c r="K35" s="83">
        <v>86622079.912368</v>
      </c>
      <c r="L35" s="85">
        <v>112.151484</v>
      </c>
      <c r="M35" s="83">
        <v>97147.948410042009</v>
      </c>
      <c r="N35" s="73"/>
      <c r="O35" s="84">
        <f t="shared" si="0"/>
        <v>5.961813000536058E-3</v>
      </c>
      <c r="P35" s="84">
        <f>M35/'סכום נכסי הקרן'!$C$42</f>
        <v>1.6052464727413205E-3</v>
      </c>
    </row>
    <row r="36" spans="2:16">
      <c r="B36" s="76" t="s">
        <v>1759</v>
      </c>
      <c r="C36" s="73" t="s">
        <v>1760</v>
      </c>
      <c r="D36" s="73" t="s">
        <v>238</v>
      </c>
      <c r="E36" s="73"/>
      <c r="F36" s="95">
        <v>41275</v>
      </c>
      <c r="G36" s="83">
        <v>4.2600000000000016</v>
      </c>
      <c r="H36" s="86" t="s">
        <v>134</v>
      </c>
      <c r="I36" s="87">
        <v>4.8000000000000001E-2</v>
      </c>
      <c r="J36" s="87">
        <v>4.8499999999999995E-2</v>
      </c>
      <c r="K36" s="83">
        <v>84855524.788944006</v>
      </c>
      <c r="L36" s="85">
        <v>112.243788</v>
      </c>
      <c r="M36" s="83">
        <v>95245.054978579996</v>
      </c>
      <c r="N36" s="73"/>
      <c r="O36" s="84">
        <f t="shared" si="0"/>
        <v>5.8450354979331081E-3</v>
      </c>
      <c r="P36" s="84">
        <f>M36/'סכום נכסי הקרן'!$C$42</f>
        <v>1.5738035753991748E-3</v>
      </c>
    </row>
    <row r="37" spans="2:16">
      <c r="B37" s="76" t="s">
        <v>1761</v>
      </c>
      <c r="C37" s="73" t="s">
        <v>1762</v>
      </c>
      <c r="D37" s="73" t="s">
        <v>238</v>
      </c>
      <c r="E37" s="73"/>
      <c r="F37" s="95">
        <v>41306</v>
      </c>
      <c r="G37" s="83">
        <v>4.3499999999999925</v>
      </c>
      <c r="H37" s="86" t="s">
        <v>134</v>
      </c>
      <c r="I37" s="87">
        <v>4.8000000000000001E-2</v>
      </c>
      <c r="J37" s="87">
        <v>4.8499999999999883E-2</v>
      </c>
      <c r="K37" s="83">
        <v>99582335.743799984</v>
      </c>
      <c r="L37" s="85">
        <v>111.590059</v>
      </c>
      <c r="M37" s="83">
        <v>111123.98750366502</v>
      </c>
      <c r="N37" s="73"/>
      <c r="O37" s="84">
        <f t="shared" si="0"/>
        <v>6.8194999916465051E-3</v>
      </c>
      <c r="P37" s="84">
        <f>M37/'סכום נכסי הקרן'!$C$42</f>
        <v>1.83618276964838E-3</v>
      </c>
    </row>
    <row r="38" spans="2:16">
      <c r="B38" s="76" t="s">
        <v>1763</v>
      </c>
      <c r="C38" s="73" t="s">
        <v>1764</v>
      </c>
      <c r="D38" s="73" t="s">
        <v>238</v>
      </c>
      <c r="E38" s="73"/>
      <c r="F38" s="95">
        <v>41334</v>
      </c>
      <c r="G38" s="83">
        <v>4.4299999999999979</v>
      </c>
      <c r="H38" s="86" t="s">
        <v>134</v>
      </c>
      <c r="I38" s="87">
        <v>4.8000000000000001E-2</v>
      </c>
      <c r="J38" s="87">
        <v>4.8499999999999863E-2</v>
      </c>
      <c r="K38" s="83">
        <v>74821192.633824006</v>
      </c>
      <c r="L38" s="85">
        <v>111.34398400000001</v>
      </c>
      <c r="M38" s="83">
        <v>83308.896694619005</v>
      </c>
      <c r="N38" s="73"/>
      <c r="O38" s="84">
        <f t="shared" si="0"/>
        <v>5.11253270401493E-3</v>
      </c>
      <c r="P38" s="84">
        <f>M38/'סכום נכסי הקרן'!$C$42</f>
        <v>1.3765737182895017E-3</v>
      </c>
    </row>
    <row r="39" spans="2:16">
      <c r="B39" s="76" t="s">
        <v>1765</v>
      </c>
      <c r="C39" s="73" t="s">
        <v>1766</v>
      </c>
      <c r="D39" s="73" t="s">
        <v>238</v>
      </c>
      <c r="E39" s="73"/>
      <c r="F39" s="95">
        <v>41366</v>
      </c>
      <c r="G39" s="83">
        <v>4.4099999999999859</v>
      </c>
      <c r="H39" s="86" t="s">
        <v>134</v>
      </c>
      <c r="I39" s="87">
        <v>4.8000000000000001E-2</v>
      </c>
      <c r="J39" s="87">
        <v>4.8499999999999856E-2</v>
      </c>
      <c r="K39" s="83">
        <v>103695397.27965599</v>
      </c>
      <c r="L39" s="85">
        <v>113.55926100000001</v>
      </c>
      <c r="M39" s="83">
        <v>117755.72673927499</v>
      </c>
      <c r="N39" s="73"/>
      <c r="O39" s="84">
        <f t="shared" si="0"/>
        <v>7.2264791387937613E-3</v>
      </c>
      <c r="P39" s="84">
        <f>M39/'סכום נכסי הקרן'!$C$42</f>
        <v>1.945763838423711E-3</v>
      </c>
    </row>
    <row r="40" spans="2:16">
      <c r="B40" s="76" t="s">
        <v>1767</v>
      </c>
      <c r="C40" s="73">
        <v>2704</v>
      </c>
      <c r="D40" s="73" t="s">
        <v>238</v>
      </c>
      <c r="E40" s="73"/>
      <c r="F40" s="95">
        <v>41395</v>
      </c>
      <c r="G40" s="83">
        <v>4.4900000000000029</v>
      </c>
      <c r="H40" s="86" t="s">
        <v>134</v>
      </c>
      <c r="I40" s="87">
        <v>4.8000000000000001E-2</v>
      </c>
      <c r="J40" s="87">
        <v>4.8499999999999953E-2</v>
      </c>
      <c r="K40" s="83">
        <v>71006117.119391993</v>
      </c>
      <c r="L40" s="85">
        <v>112.89287400000001</v>
      </c>
      <c r="M40" s="83">
        <v>80160.846302324004</v>
      </c>
      <c r="N40" s="73"/>
      <c r="O40" s="84">
        <f t="shared" si="0"/>
        <v>4.9193419258019861E-3</v>
      </c>
      <c r="P40" s="84">
        <f>M40/'סכום נכסי הקרן'!$C$42</f>
        <v>1.324556183478431E-3</v>
      </c>
    </row>
    <row r="41" spans="2:16">
      <c r="B41" s="76" t="s">
        <v>1768</v>
      </c>
      <c r="C41" s="73" t="s">
        <v>1769</v>
      </c>
      <c r="D41" s="73" t="s">
        <v>238</v>
      </c>
      <c r="E41" s="73"/>
      <c r="F41" s="95">
        <v>41427</v>
      </c>
      <c r="G41" s="83">
        <v>4.5700000000000012</v>
      </c>
      <c r="H41" s="86" t="s">
        <v>134</v>
      </c>
      <c r="I41" s="87">
        <v>4.8000000000000001E-2</v>
      </c>
      <c r="J41" s="87">
        <v>4.8499999999999995E-2</v>
      </c>
      <c r="K41" s="83">
        <v>140373845.14607999</v>
      </c>
      <c r="L41" s="85">
        <v>111.995397</v>
      </c>
      <c r="M41" s="83">
        <v>157212.24569264002</v>
      </c>
      <c r="N41" s="73"/>
      <c r="O41" s="84">
        <f t="shared" si="0"/>
        <v>9.6478621067510491E-3</v>
      </c>
      <c r="P41" s="84">
        <f>M41/'סכום נכסי הקרן'!$C$42</f>
        <v>2.5977327056323695E-3</v>
      </c>
    </row>
    <row r="42" spans="2:16">
      <c r="B42" s="76" t="s">
        <v>1770</v>
      </c>
      <c r="C42" s="73">
        <v>8805</v>
      </c>
      <c r="D42" s="73" t="s">
        <v>238</v>
      </c>
      <c r="E42" s="73"/>
      <c r="F42" s="95">
        <v>41487</v>
      </c>
      <c r="G42" s="83">
        <v>4.739999999999986</v>
      </c>
      <c r="H42" s="86" t="s">
        <v>134</v>
      </c>
      <c r="I42" s="87">
        <v>4.8000000000000001E-2</v>
      </c>
      <c r="J42" s="87">
        <v>4.8499999999999953E-2</v>
      </c>
      <c r="K42" s="83">
        <v>73989715.509527996</v>
      </c>
      <c r="L42" s="85">
        <v>110.137412</v>
      </c>
      <c r="M42" s="83">
        <v>81490.357471857002</v>
      </c>
      <c r="N42" s="73"/>
      <c r="O42" s="84">
        <f t="shared" si="0"/>
        <v>5.0009318832288209E-3</v>
      </c>
      <c r="P42" s="84">
        <f>M42/'סכום נכסי הקרן'!$C$42</f>
        <v>1.3465246671190223E-3</v>
      </c>
    </row>
    <row r="43" spans="2:16">
      <c r="B43" s="76" t="s">
        <v>1771</v>
      </c>
      <c r="C43" s="73" t="s">
        <v>1772</v>
      </c>
      <c r="D43" s="73" t="s">
        <v>238</v>
      </c>
      <c r="E43" s="73"/>
      <c r="F43" s="95">
        <v>41518</v>
      </c>
      <c r="G43" s="83">
        <v>4.8300000000002434</v>
      </c>
      <c r="H43" s="86" t="s">
        <v>134</v>
      </c>
      <c r="I43" s="87">
        <v>4.8000000000000001E-2</v>
      </c>
      <c r="J43" s="87">
        <v>4.8500000000002617E-2</v>
      </c>
      <c r="K43" s="83">
        <v>8032271.9502480002</v>
      </c>
      <c r="L43" s="85">
        <v>109.383837</v>
      </c>
      <c r="M43" s="83">
        <v>8786.007239741999</v>
      </c>
      <c r="N43" s="73"/>
      <c r="O43" s="84">
        <f t="shared" si="0"/>
        <v>5.3918310208271255E-4</v>
      </c>
      <c r="P43" s="84">
        <f>M43/'סכום נכסי הקרן'!$C$42</f>
        <v>1.4517761169331782E-4</v>
      </c>
    </row>
    <row r="44" spans="2:16">
      <c r="B44" s="76" t="s">
        <v>1773</v>
      </c>
      <c r="C44" s="73" t="s">
        <v>1774</v>
      </c>
      <c r="D44" s="73" t="s">
        <v>238</v>
      </c>
      <c r="E44" s="73"/>
      <c r="F44" s="95">
        <v>41548</v>
      </c>
      <c r="G44" s="83">
        <v>4.789999999999992</v>
      </c>
      <c r="H44" s="86" t="s">
        <v>134</v>
      </c>
      <c r="I44" s="87">
        <v>4.8000000000000001E-2</v>
      </c>
      <c r="J44" s="87">
        <v>4.8499999999999932E-2</v>
      </c>
      <c r="K44" s="83">
        <v>184729972.27776</v>
      </c>
      <c r="L44" s="85">
        <v>111.340506</v>
      </c>
      <c r="M44" s="83">
        <v>205679.285672692</v>
      </c>
      <c r="N44" s="73"/>
      <c r="O44" s="84">
        <f t="shared" si="0"/>
        <v>1.2622206226000679E-2</v>
      </c>
      <c r="P44" s="84">
        <f>M44/'סכום נכסי הקרן'!$C$42</f>
        <v>3.3985889897384042E-3</v>
      </c>
    </row>
    <row r="45" spans="2:16">
      <c r="B45" s="76" t="s">
        <v>1775</v>
      </c>
      <c r="C45" s="73" t="s">
        <v>1776</v>
      </c>
      <c r="D45" s="73" t="s">
        <v>238</v>
      </c>
      <c r="E45" s="73"/>
      <c r="F45" s="95">
        <v>41579</v>
      </c>
      <c r="G45" s="83">
        <v>4.8799999999999839</v>
      </c>
      <c r="H45" s="86" t="s">
        <v>134</v>
      </c>
      <c r="I45" s="87">
        <v>4.8000000000000001E-2</v>
      </c>
      <c r="J45" s="87">
        <v>4.8499999999999849E-2</v>
      </c>
      <c r="K45" s="83">
        <v>128184187.574352</v>
      </c>
      <c r="L45" s="85">
        <v>110.901629</v>
      </c>
      <c r="M45" s="83">
        <v>142158.35203150602</v>
      </c>
      <c r="N45" s="73"/>
      <c r="O45" s="84">
        <f t="shared" si="0"/>
        <v>8.724028918233E-3</v>
      </c>
      <c r="P45" s="84">
        <f>M45/'סכום נכסי הקרן'!$C$42</f>
        <v>2.3489862308374333E-3</v>
      </c>
    </row>
    <row r="46" spans="2:16">
      <c r="B46" s="76" t="s">
        <v>1777</v>
      </c>
      <c r="C46" s="73" t="s">
        <v>1778</v>
      </c>
      <c r="D46" s="73" t="s">
        <v>238</v>
      </c>
      <c r="E46" s="73"/>
      <c r="F46" s="95">
        <v>41609</v>
      </c>
      <c r="G46" s="83">
        <v>4.9599999999999937</v>
      </c>
      <c r="H46" s="86" t="s">
        <v>134</v>
      </c>
      <c r="I46" s="87">
        <v>4.8000000000000001E-2</v>
      </c>
      <c r="J46" s="87">
        <v>4.8499999999999897E-2</v>
      </c>
      <c r="K46" s="83">
        <v>124329594.20044799</v>
      </c>
      <c r="L46" s="85">
        <v>110.149109</v>
      </c>
      <c r="M46" s="83">
        <v>136947.94041697698</v>
      </c>
      <c r="N46" s="73"/>
      <c r="O46" s="84">
        <f t="shared" si="0"/>
        <v>8.4042743561445615E-3</v>
      </c>
      <c r="P46" s="84">
        <f>M46/'סכום נכסי הקרן'!$C$42</f>
        <v>2.262890795960616E-3</v>
      </c>
    </row>
    <row r="47" spans="2:16">
      <c r="B47" s="76" t="s">
        <v>1779</v>
      </c>
      <c r="C47" s="73" t="s">
        <v>1780</v>
      </c>
      <c r="D47" s="73" t="s">
        <v>238</v>
      </c>
      <c r="E47" s="73"/>
      <c r="F47" s="95">
        <v>41672</v>
      </c>
      <c r="G47" s="83">
        <v>5.129999999999975</v>
      </c>
      <c r="H47" s="86" t="s">
        <v>134</v>
      </c>
      <c r="I47" s="87">
        <v>4.8000000000000001E-2</v>
      </c>
      <c r="J47" s="87">
        <v>4.8499999999999835E-2</v>
      </c>
      <c r="K47" s="83">
        <v>38576907.196464002</v>
      </c>
      <c r="L47" s="85">
        <v>109.59883000000001</v>
      </c>
      <c r="M47" s="83">
        <v>42279.838833162001</v>
      </c>
      <c r="N47" s="73"/>
      <c r="O47" s="84">
        <f t="shared" si="0"/>
        <v>2.5946455580533809E-3</v>
      </c>
      <c r="P47" s="84">
        <f>M47/'סכום נכסי הקרן'!$C$42</f>
        <v>6.9862064269788802E-4</v>
      </c>
    </row>
    <row r="48" spans="2:16">
      <c r="B48" s="76" t="s">
        <v>1781</v>
      </c>
      <c r="C48" s="73" t="s">
        <v>1782</v>
      </c>
      <c r="D48" s="73" t="s">
        <v>238</v>
      </c>
      <c r="E48" s="73"/>
      <c r="F48" s="95">
        <v>41700</v>
      </c>
      <c r="G48" s="83">
        <v>5.2099999999999982</v>
      </c>
      <c r="H48" s="86" t="s">
        <v>134</v>
      </c>
      <c r="I48" s="87">
        <v>4.8000000000000001E-2</v>
      </c>
      <c r="J48" s="87">
        <v>4.8500000000000008E-2</v>
      </c>
      <c r="K48" s="83">
        <v>167115153.43068001</v>
      </c>
      <c r="L48" s="85">
        <v>109.811055</v>
      </c>
      <c r="M48" s="83">
        <v>183510.913578854</v>
      </c>
      <c r="N48" s="73"/>
      <c r="O48" s="84">
        <f t="shared" si="0"/>
        <v>1.1261768963940056E-2</v>
      </c>
      <c r="P48" s="84">
        <f>M48/'סכום נכסי הקרן'!$C$42</f>
        <v>3.0322847939992367E-3</v>
      </c>
    </row>
    <row r="49" spans="2:16">
      <c r="B49" s="76" t="s">
        <v>1783</v>
      </c>
      <c r="C49" s="73" t="s">
        <v>1784</v>
      </c>
      <c r="D49" s="73" t="s">
        <v>238</v>
      </c>
      <c r="E49" s="73"/>
      <c r="F49" s="95">
        <v>41730</v>
      </c>
      <c r="G49" s="83">
        <v>5.1699999999999857</v>
      </c>
      <c r="H49" s="86" t="s">
        <v>134</v>
      </c>
      <c r="I49" s="87">
        <v>4.8000000000000001E-2</v>
      </c>
      <c r="J49" s="87">
        <v>4.849999999999989E-2</v>
      </c>
      <c r="K49" s="83">
        <v>96764819.168472007</v>
      </c>
      <c r="L49" s="85">
        <v>112.230762</v>
      </c>
      <c r="M49" s="83">
        <v>108599.89433519199</v>
      </c>
      <c r="N49" s="73"/>
      <c r="O49" s="84">
        <f t="shared" si="0"/>
        <v>6.6646004624989468E-3</v>
      </c>
      <c r="P49" s="84">
        <f>M49/'סכום נכסי הקרן'!$C$42</f>
        <v>1.7944753355555877E-3</v>
      </c>
    </row>
    <row r="50" spans="2:16">
      <c r="B50" s="76" t="s">
        <v>1785</v>
      </c>
      <c r="C50" s="73" t="s">
        <v>1786</v>
      </c>
      <c r="D50" s="73" t="s">
        <v>238</v>
      </c>
      <c r="E50" s="73"/>
      <c r="F50" s="95">
        <v>41760</v>
      </c>
      <c r="G50" s="83">
        <v>5.2500000000000506</v>
      </c>
      <c r="H50" s="86" t="s">
        <v>134</v>
      </c>
      <c r="I50" s="87">
        <v>4.8000000000000001E-2</v>
      </c>
      <c r="J50" s="87">
        <v>4.8600000000000441E-2</v>
      </c>
      <c r="K50" s="83">
        <v>35557529.122752003</v>
      </c>
      <c r="L50" s="85">
        <v>111.404642</v>
      </c>
      <c r="M50" s="83">
        <v>39612.737858084001</v>
      </c>
      <c r="N50" s="73"/>
      <c r="O50" s="84">
        <f t="shared" si="0"/>
        <v>2.4309698703296576E-3</v>
      </c>
      <c r="P50" s="84">
        <f>M50/'סכום נכסי הקרן'!$C$42</f>
        <v>6.5455018621621167E-4</v>
      </c>
    </row>
    <row r="51" spans="2:16">
      <c r="B51" s="76" t="s">
        <v>1787</v>
      </c>
      <c r="C51" s="73" t="s">
        <v>1788</v>
      </c>
      <c r="D51" s="73" t="s">
        <v>238</v>
      </c>
      <c r="E51" s="73"/>
      <c r="F51" s="95">
        <v>41791</v>
      </c>
      <c r="G51" s="83">
        <v>5.330000000000009</v>
      </c>
      <c r="H51" s="86" t="s">
        <v>134</v>
      </c>
      <c r="I51" s="87">
        <v>4.8000000000000001E-2</v>
      </c>
      <c r="J51" s="87">
        <v>4.8500000000000078E-2</v>
      </c>
      <c r="K51" s="83">
        <v>142371099.1248</v>
      </c>
      <c r="L51" s="85">
        <v>110.89858099999999</v>
      </c>
      <c r="M51" s="83">
        <v>157887.52852543499</v>
      </c>
      <c r="N51" s="73"/>
      <c r="O51" s="84">
        <f t="shared" si="0"/>
        <v>9.6893031257070366E-3</v>
      </c>
      <c r="P51" s="84">
        <f>M51/'סכום נכסי הקרן'!$C$42</f>
        <v>2.608890896857073E-3</v>
      </c>
    </row>
    <row r="52" spans="2:16">
      <c r="B52" s="76" t="s">
        <v>1789</v>
      </c>
      <c r="C52" s="73" t="s">
        <v>1790</v>
      </c>
      <c r="D52" s="73" t="s">
        <v>238</v>
      </c>
      <c r="E52" s="73"/>
      <c r="F52" s="95">
        <v>41821</v>
      </c>
      <c r="G52" s="83">
        <v>5.4199999999999928</v>
      </c>
      <c r="H52" s="86" t="s">
        <v>134</v>
      </c>
      <c r="I52" s="87">
        <v>4.8000000000000001E-2</v>
      </c>
      <c r="J52" s="87">
        <v>4.8499999999999988E-2</v>
      </c>
      <c r="K52" s="83">
        <v>92665642.285944</v>
      </c>
      <c r="L52" s="85">
        <v>110.347947</v>
      </c>
      <c r="M52" s="83">
        <v>102254.63363247301</v>
      </c>
      <c r="N52" s="73"/>
      <c r="O52" s="84">
        <f t="shared" si="0"/>
        <v>6.2752020411386633E-3</v>
      </c>
      <c r="P52" s="84">
        <f>M52/'סכום נכסי הקרן'!$C$42</f>
        <v>1.6896279607178616E-3</v>
      </c>
    </row>
    <row r="53" spans="2:16">
      <c r="B53" s="76" t="s">
        <v>1791</v>
      </c>
      <c r="C53" s="73" t="s">
        <v>1792</v>
      </c>
      <c r="D53" s="73" t="s">
        <v>238</v>
      </c>
      <c r="E53" s="73"/>
      <c r="F53" s="95">
        <v>41852</v>
      </c>
      <c r="G53" s="83">
        <v>5.4999999999999671</v>
      </c>
      <c r="H53" s="86" t="s">
        <v>134</v>
      </c>
      <c r="I53" s="87">
        <v>4.8000000000000001E-2</v>
      </c>
      <c r="J53" s="87">
        <v>4.8499999999999675E-2</v>
      </c>
      <c r="K53" s="83">
        <v>68190736.644575998</v>
      </c>
      <c r="L53" s="85">
        <v>109.59935400000001</v>
      </c>
      <c r="M53" s="83">
        <v>74736.607042716991</v>
      </c>
      <c r="N53" s="73"/>
      <c r="O53" s="84">
        <f t="shared" si="0"/>
        <v>4.5864651058052357E-3</v>
      </c>
      <c r="P53" s="84">
        <f>M53/'סכום נכסי הקרן'!$C$42</f>
        <v>1.2349275183208546E-3</v>
      </c>
    </row>
    <row r="54" spans="2:16">
      <c r="B54" s="76" t="s">
        <v>1793</v>
      </c>
      <c r="C54" s="73" t="s">
        <v>1794</v>
      </c>
      <c r="D54" s="73" t="s">
        <v>238</v>
      </c>
      <c r="E54" s="73"/>
      <c r="F54" s="95">
        <v>41883</v>
      </c>
      <c r="G54" s="83">
        <v>5.5899999999999803</v>
      </c>
      <c r="H54" s="86" t="s">
        <v>134</v>
      </c>
      <c r="I54" s="87">
        <v>4.8000000000000001E-2</v>
      </c>
      <c r="J54" s="87">
        <v>4.8499999999999835E-2</v>
      </c>
      <c r="K54" s="83">
        <v>111007269.332232</v>
      </c>
      <c r="L54" s="85">
        <v>109.061258</v>
      </c>
      <c r="M54" s="83">
        <v>121065.92393416</v>
      </c>
      <c r="N54" s="73"/>
      <c r="O54" s="84">
        <f t="shared" si="0"/>
        <v>7.4296206049162053E-3</v>
      </c>
      <c r="P54" s="84">
        <f>M54/'סכום נכסי הקרן'!$C$42</f>
        <v>2.0004606432264165E-3</v>
      </c>
    </row>
    <row r="55" spans="2:16">
      <c r="B55" s="76" t="s">
        <v>1795</v>
      </c>
      <c r="C55" s="73" t="s">
        <v>1796</v>
      </c>
      <c r="D55" s="73" t="s">
        <v>238</v>
      </c>
      <c r="E55" s="73"/>
      <c r="F55" s="95">
        <v>41913</v>
      </c>
      <c r="G55" s="83">
        <v>5.5400000000000151</v>
      </c>
      <c r="H55" s="86" t="s">
        <v>134</v>
      </c>
      <c r="I55" s="87">
        <v>4.8000000000000001E-2</v>
      </c>
      <c r="J55" s="87">
        <v>4.8500000000000092E-2</v>
      </c>
      <c r="K55" s="83">
        <v>96541062.639840007</v>
      </c>
      <c r="L55" s="85">
        <v>111.352256</v>
      </c>
      <c r="M55" s="83">
        <v>107500.65156466</v>
      </c>
      <c r="N55" s="73"/>
      <c r="O55" s="84">
        <f t="shared" si="0"/>
        <v>6.5971417055477252E-3</v>
      </c>
      <c r="P55" s="84">
        <f>M55/'סכום נכסי הקרן'!$C$42</f>
        <v>1.776311744775111E-3</v>
      </c>
    </row>
    <row r="56" spans="2:16">
      <c r="B56" s="76" t="s">
        <v>1797</v>
      </c>
      <c r="C56" s="73" t="s">
        <v>1798</v>
      </c>
      <c r="D56" s="73" t="s">
        <v>238</v>
      </c>
      <c r="E56" s="73"/>
      <c r="F56" s="95">
        <v>41945</v>
      </c>
      <c r="G56" s="83">
        <v>5.6199999999999868</v>
      </c>
      <c r="H56" s="86" t="s">
        <v>134</v>
      </c>
      <c r="I56" s="87">
        <v>4.8000000000000001E-2</v>
      </c>
      <c r="J56" s="87">
        <v>4.8499999999999953E-2</v>
      </c>
      <c r="K56" s="83">
        <v>51886415.461608</v>
      </c>
      <c r="L56" s="85">
        <v>111.221239</v>
      </c>
      <c r="M56" s="83">
        <v>57708.713890198</v>
      </c>
      <c r="N56" s="73"/>
      <c r="O56" s="84">
        <f t="shared" si="0"/>
        <v>3.5414907504030682E-3</v>
      </c>
      <c r="P56" s="84">
        <f>M56/'סכום נכסי הקרן'!$C$42</f>
        <v>9.5356320884592866E-4</v>
      </c>
    </row>
    <row r="57" spans="2:16">
      <c r="B57" s="76" t="s">
        <v>1799</v>
      </c>
      <c r="C57" s="73" t="s">
        <v>1800</v>
      </c>
      <c r="D57" s="73" t="s">
        <v>238</v>
      </c>
      <c r="E57" s="73"/>
      <c r="F57" s="95">
        <v>41974</v>
      </c>
      <c r="G57" s="83">
        <v>5.7000000000000099</v>
      </c>
      <c r="H57" s="86" t="s">
        <v>134</v>
      </c>
      <c r="I57" s="87">
        <v>4.8000000000000001E-2</v>
      </c>
      <c r="J57" s="87">
        <v>4.850000000000005E-2</v>
      </c>
      <c r="K57" s="83">
        <v>175749805.72531199</v>
      </c>
      <c r="L57" s="85">
        <v>110.473026</v>
      </c>
      <c r="M57" s="83">
        <v>194156.12828174001</v>
      </c>
      <c r="N57" s="73"/>
      <c r="O57" s="84">
        <f t="shared" si="0"/>
        <v>1.1915048631167728E-2</v>
      </c>
      <c r="P57" s="84">
        <f>M57/'סכום נכסי הקרן'!$C$42</f>
        <v>3.2081834478880039E-3</v>
      </c>
    </row>
    <row r="58" spans="2:16">
      <c r="B58" s="76" t="s">
        <v>1801</v>
      </c>
      <c r="C58" s="73" t="s">
        <v>1802</v>
      </c>
      <c r="D58" s="73" t="s">
        <v>238</v>
      </c>
      <c r="E58" s="73"/>
      <c r="F58" s="95">
        <v>42005</v>
      </c>
      <c r="G58" s="83">
        <v>5.7900000000001333</v>
      </c>
      <c r="H58" s="86" t="s">
        <v>134</v>
      </c>
      <c r="I58" s="87">
        <v>4.8000000000000001E-2</v>
      </c>
      <c r="J58" s="87">
        <v>4.8500000000001292E-2</v>
      </c>
      <c r="K58" s="83">
        <v>15050430.182424</v>
      </c>
      <c r="L58" s="85">
        <v>110.25133599999999</v>
      </c>
      <c r="M58" s="83">
        <v>16593.300299201001</v>
      </c>
      <c r="N58" s="73"/>
      <c r="O58" s="84">
        <f t="shared" si="0"/>
        <v>1.0183040925169919E-3</v>
      </c>
      <c r="P58" s="84">
        <f>M58/'סכום נכסי הקרן'!$C$42</f>
        <v>2.7418321449263416E-4</v>
      </c>
    </row>
    <row r="59" spans="2:16">
      <c r="B59" s="76" t="s">
        <v>1803</v>
      </c>
      <c r="C59" s="73" t="s">
        <v>1804</v>
      </c>
      <c r="D59" s="73" t="s">
        <v>238</v>
      </c>
      <c r="E59" s="73"/>
      <c r="F59" s="95">
        <v>42036</v>
      </c>
      <c r="G59" s="83">
        <v>5.8700000000000117</v>
      </c>
      <c r="H59" s="86" t="s">
        <v>134</v>
      </c>
      <c r="I59" s="87">
        <v>4.8000000000000001E-2</v>
      </c>
      <c r="J59" s="87">
        <v>4.8600000000000081E-2</v>
      </c>
      <c r="K59" s="83">
        <v>103700737.53093602</v>
      </c>
      <c r="L59" s="85">
        <v>109.75437100000001</v>
      </c>
      <c r="M59" s="83">
        <v>113816.09214936399</v>
      </c>
      <c r="N59" s="73"/>
      <c r="O59" s="84">
        <f t="shared" si="0"/>
        <v>6.9847101143326639E-3</v>
      </c>
      <c r="P59" s="84">
        <f>M59/'סכום נכסי הקרן'!$C$42</f>
        <v>1.8806663800332193E-3</v>
      </c>
    </row>
    <row r="60" spans="2:16">
      <c r="B60" s="76" t="s">
        <v>1805</v>
      </c>
      <c r="C60" s="73" t="s">
        <v>1806</v>
      </c>
      <c r="D60" s="73" t="s">
        <v>238</v>
      </c>
      <c r="E60" s="73"/>
      <c r="F60" s="95">
        <v>42064</v>
      </c>
      <c r="G60" s="83">
        <v>5.9500000000000046</v>
      </c>
      <c r="H60" s="86" t="s">
        <v>134</v>
      </c>
      <c r="I60" s="87">
        <v>4.8000000000000001E-2</v>
      </c>
      <c r="J60" s="87">
        <v>4.8600000000000018E-2</v>
      </c>
      <c r="K60" s="83">
        <v>257095183.34791201</v>
      </c>
      <c r="L60" s="85">
        <v>110.346867</v>
      </c>
      <c r="M60" s="83">
        <v>283696.48116476397</v>
      </c>
      <c r="N60" s="73"/>
      <c r="O60" s="84">
        <f t="shared" si="0"/>
        <v>1.7409995756941701E-2</v>
      </c>
      <c r="P60" s="84">
        <f>M60/'סכום נכסי הקרן'!$C$42</f>
        <v>4.6877240659442239E-3</v>
      </c>
    </row>
    <row r="61" spans="2:16">
      <c r="B61" s="76" t="s">
        <v>1807</v>
      </c>
      <c r="C61" s="73" t="s">
        <v>1808</v>
      </c>
      <c r="D61" s="73" t="s">
        <v>238</v>
      </c>
      <c r="E61" s="73"/>
      <c r="F61" s="95">
        <v>42095</v>
      </c>
      <c r="G61" s="83">
        <v>5.8900000000000006</v>
      </c>
      <c r="H61" s="86" t="s">
        <v>134</v>
      </c>
      <c r="I61" s="87">
        <v>4.8000000000000001E-2</v>
      </c>
      <c r="J61" s="87">
        <v>4.8500000000000015E-2</v>
      </c>
      <c r="K61" s="83">
        <v>153647039.70252001</v>
      </c>
      <c r="L61" s="85">
        <v>113.380199</v>
      </c>
      <c r="M61" s="83">
        <v>174205.31930138098</v>
      </c>
      <c r="N61" s="73"/>
      <c r="O61" s="84">
        <f t="shared" si="0"/>
        <v>1.06906996428774E-2</v>
      </c>
      <c r="P61" s="84">
        <f>M61/'סכום נכסי הקרן'!$C$42</f>
        <v>2.8785216663660515E-3</v>
      </c>
    </row>
    <row r="62" spans="2:16">
      <c r="B62" s="76" t="s">
        <v>1809</v>
      </c>
      <c r="C62" s="73" t="s">
        <v>1810</v>
      </c>
      <c r="D62" s="73" t="s">
        <v>238</v>
      </c>
      <c r="E62" s="73"/>
      <c r="F62" s="95">
        <v>42125</v>
      </c>
      <c r="G62" s="83">
        <v>5.9700000000000077</v>
      </c>
      <c r="H62" s="86" t="s">
        <v>134</v>
      </c>
      <c r="I62" s="87">
        <v>4.8000000000000001E-2</v>
      </c>
      <c r="J62" s="87">
        <v>4.8500000000000085E-2</v>
      </c>
      <c r="K62" s="83">
        <v>146085243.89004001</v>
      </c>
      <c r="L62" s="85">
        <v>112.59069100000001</v>
      </c>
      <c r="M62" s="83">
        <v>164478.38572904302</v>
      </c>
      <c r="N62" s="73"/>
      <c r="O62" s="84">
        <f t="shared" si="0"/>
        <v>1.0093773408448338E-2</v>
      </c>
      <c r="P62" s="84">
        <f>M62/'סכום נכסי הקרן'!$C$42</f>
        <v>2.7177964419724228E-3</v>
      </c>
    </row>
    <row r="63" spans="2:16">
      <c r="B63" s="76" t="s">
        <v>1811</v>
      </c>
      <c r="C63" s="73" t="s">
        <v>1812</v>
      </c>
      <c r="D63" s="73" t="s">
        <v>238</v>
      </c>
      <c r="E63" s="73"/>
      <c r="F63" s="95">
        <v>42156</v>
      </c>
      <c r="G63" s="83">
        <v>6.0600000000000058</v>
      </c>
      <c r="H63" s="86" t="s">
        <v>134</v>
      </c>
      <c r="I63" s="87">
        <v>4.8000000000000001E-2</v>
      </c>
      <c r="J63" s="87">
        <v>4.8500000000000112E-2</v>
      </c>
      <c r="K63" s="83">
        <v>54967206.425039999</v>
      </c>
      <c r="L63" s="85">
        <v>111.466797</v>
      </c>
      <c r="M63" s="83">
        <v>61270.184449310997</v>
      </c>
      <c r="N63" s="73"/>
      <c r="O63" s="84">
        <f t="shared" si="0"/>
        <v>3.7600524578590691E-3</v>
      </c>
      <c r="P63" s="84">
        <f>M63/'סכום נכסי הקרן'!$C$42</f>
        <v>1.0124119868835022E-3</v>
      </c>
    </row>
    <row r="64" spans="2:16">
      <c r="B64" s="76" t="s">
        <v>1813</v>
      </c>
      <c r="C64" s="73" t="s">
        <v>1814</v>
      </c>
      <c r="D64" s="73" t="s">
        <v>238</v>
      </c>
      <c r="E64" s="73"/>
      <c r="F64" s="95">
        <v>42218</v>
      </c>
      <c r="G64" s="83">
        <v>6.2299999999999756</v>
      </c>
      <c r="H64" s="86" t="s">
        <v>134</v>
      </c>
      <c r="I64" s="87">
        <v>4.8000000000000001E-2</v>
      </c>
      <c r="J64" s="87">
        <v>4.8499999999999738E-2</v>
      </c>
      <c r="K64" s="83">
        <v>60597433.349544004</v>
      </c>
      <c r="L64" s="85">
        <v>110.023652</v>
      </c>
      <c r="M64" s="83">
        <v>66671.509085854996</v>
      </c>
      <c r="N64" s="73"/>
      <c r="O64" s="84">
        <f t="shared" si="0"/>
        <v>4.0915230443746677E-3</v>
      </c>
      <c r="P64" s="84">
        <f>M64/'סכום נכסי הקרן'!$C$42</f>
        <v>1.101662016995788E-3</v>
      </c>
    </row>
    <row r="65" spans="2:16">
      <c r="B65" s="76" t="s">
        <v>1815</v>
      </c>
      <c r="C65" s="73" t="s">
        <v>1816</v>
      </c>
      <c r="D65" s="73" t="s">
        <v>238</v>
      </c>
      <c r="E65" s="73"/>
      <c r="F65" s="95">
        <v>42309</v>
      </c>
      <c r="G65" s="83">
        <v>6.3299999999999992</v>
      </c>
      <c r="H65" s="86" t="s">
        <v>134</v>
      </c>
      <c r="I65" s="87">
        <v>4.8000000000000001E-2</v>
      </c>
      <c r="J65" s="87">
        <v>4.8499999999999988E-2</v>
      </c>
      <c r="K65" s="83">
        <v>130612933.85649601</v>
      </c>
      <c r="L65" s="85">
        <v>111.798468</v>
      </c>
      <c r="M65" s="83">
        <v>146023.25899532501</v>
      </c>
      <c r="N65" s="73"/>
      <c r="O65" s="84">
        <f t="shared" si="0"/>
        <v>8.9612120287347625E-3</v>
      </c>
      <c r="P65" s="84">
        <f>M65/'סכום נכסי הקרן'!$C$42</f>
        <v>2.4128489101084088E-3</v>
      </c>
    </row>
    <row r="66" spans="2:16">
      <c r="B66" s="76" t="s">
        <v>1817</v>
      </c>
      <c r="C66" s="73" t="s">
        <v>1818</v>
      </c>
      <c r="D66" s="73" t="s">
        <v>238</v>
      </c>
      <c r="E66" s="73"/>
      <c r="F66" s="95">
        <v>42339</v>
      </c>
      <c r="G66" s="83">
        <v>6.4099999999999913</v>
      </c>
      <c r="H66" s="86" t="s">
        <v>134</v>
      </c>
      <c r="I66" s="87">
        <v>4.8000000000000001E-2</v>
      </c>
      <c r="J66" s="87">
        <v>4.8499999999999953E-2</v>
      </c>
      <c r="K66" s="83">
        <v>104303117.87532</v>
      </c>
      <c r="L66" s="85">
        <v>111.24517400000001</v>
      </c>
      <c r="M66" s="83">
        <v>116032.18546548299</v>
      </c>
      <c r="N66" s="73"/>
      <c r="O66" s="84">
        <f t="shared" si="0"/>
        <v>7.120708189008151E-3</v>
      </c>
      <c r="P66" s="84">
        <f>M66/'סכום נכסי הקרן'!$C$42</f>
        <v>1.9172845077156558E-3</v>
      </c>
    </row>
    <row r="67" spans="2:16">
      <c r="B67" s="76" t="s">
        <v>1819</v>
      </c>
      <c r="C67" s="73" t="s">
        <v>1820</v>
      </c>
      <c r="D67" s="73" t="s">
        <v>238</v>
      </c>
      <c r="E67" s="73"/>
      <c r="F67" s="95">
        <v>42370</v>
      </c>
      <c r="G67" s="83">
        <v>6.4900000000000029</v>
      </c>
      <c r="H67" s="86" t="s">
        <v>134</v>
      </c>
      <c r="I67" s="87">
        <v>4.8000000000000001E-2</v>
      </c>
      <c r="J67" s="87">
        <v>4.8500000000000147E-2</v>
      </c>
      <c r="K67" s="83">
        <v>55598958.151464008</v>
      </c>
      <c r="L67" s="85">
        <v>111.25303099999999</v>
      </c>
      <c r="M67" s="83">
        <v>61855.526017073003</v>
      </c>
      <c r="N67" s="73"/>
      <c r="O67" s="84">
        <f t="shared" si="0"/>
        <v>3.7959739263568743E-3</v>
      </c>
      <c r="P67" s="84">
        <f>M67/'סכום נכסי הקרן'!$C$42</f>
        <v>1.0220840129260172E-3</v>
      </c>
    </row>
    <row r="68" spans="2:16">
      <c r="B68" s="76" t="s">
        <v>1821</v>
      </c>
      <c r="C68" s="73" t="s">
        <v>1822</v>
      </c>
      <c r="D68" s="73" t="s">
        <v>238</v>
      </c>
      <c r="E68" s="73"/>
      <c r="F68" s="95">
        <v>42461</v>
      </c>
      <c r="G68" s="83">
        <v>6.5899999999999963</v>
      </c>
      <c r="H68" s="86" t="s">
        <v>134</v>
      </c>
      <c r="I68" s="87">
        <v>4.8000000000000001E-2</v>
      </c>
      <c r="J68" s="87">
        <v>4.8499999999999988E-2</v>
      </c>
      <c r="K68" s="83">
        <v>151469819.25566399</v>
      </c>
      <c r="L68" s="85">
        <v>113.606859</v>
      </c>
      <c r="M68" s="83">
        <v>172080.10371676003</v>
      </c>
      <c r="N68" s="73"/>
      <c r="O68" s="84">
        <f t="shared" si="0"/>
        <v>1.0560278588097561E-2</v>
      </c>
      <c r="P68" s="84">
        <f>M68/'סכום נכסי הקרן'!$C$42</f>
        <v>2.8434051777848574E-3</v>
      </c>
    </row>
    <row r="69" spans="2:16">
      <c r="B69" s="76" t="s">
        <v>1823</v>
      </c>
      <c r="C69" s="73" t="s">
        <v>1824</v>
      </c>
      <c r="D69" s="73" t="s">
        <v>238</v>
      </c>
      <c r="E69" s="73"/>
      <c r="F69" s="95">
        <v>42491</v>
      </c>
      <c r="G69" s="83">
        <v>6.6700000000000044</v>
      </c>
      <c r="H69" s="86" t="s">
        <v>134</v>
      </c>
      <c r="I69" s="87">
        <v>4.8000000000000001E-2</v>
      </c>
      <c r="J69" s="87">
        <v>4.8500000000000071E-2</v>
      </c>
      <c r="K69" s="83">
        <v>162856303.03488001</v>
      </c>
      <c r="L69" s="85">
        <v>113.393186</v>
      </c>
      <c r="M69" s="83">
        <v>184667.95106933604</v>
      </c>
      <c r="N69" s="73"/>
      <c r="O69" s="84">
        <f t="shared" si="0"/>
        <v>1.1332774489694939E-2</v>
      </c>
      <c r="P69" s="84">
        <f>M69/'סכום נכסי הקרן'!$C$42</f>
        <v>3.0514033691294734E-3</v>
      </c>
    </row>
    <row r="70" spans="2:16">
      <c r="B70" s="76" t="s">
        <v>1825</v>
      </c>
      <c r="C70" s="73" t="s">
        <v>1826</v>
      </c>
      <c r="D70" s="73" t="s">
        <v>238</v>
      </c>
      <c r="E70" s="73"/>
      <c r="F70" s="95">
        <v>42522</v>
      </c>
      <c r="G70" s="83">
        <v>6.7499999999999973</v>
      </c>
      <c r="H70" s="86" t="s">
        <v>134</v>
      </c>
      <c r="I70" s="87">
        <v>4.8000000000000001E-2</v>
      </c>
      <c r="J70" s="87">
        <v>4.8500000000000022E-2</v>
      </c>
      <c r="K70" s="83">
        <v>92738803.728479996</v>
      </c>
      <c r="L70" s="85">
        <v>112.487043</v>
      </c>
      <c r="M70" s="83">
        <v>104319.13767325501</v>
      </c>
      <c r="N70" s="73"/>
      <c r="O70" s="84">
        <f t="shared" si="0"/>
        <v>6.4018973263344249E-3</v>
      </c>
      <c r="P70" s="84">
        <f>M70/'סכום נכסי הקרן'!$C$42</f>
        <v>1.723741268138803E-3</v>
      </c>
    </row>
    <row r="71" spans="2:16">
      <c r="B71" s="76" t="s">
        <v>1827</v>
      </c>
      <c r="C71" s="73" t="s">
        <v>1828</v>
      </c>
      <c r="D71" s="73" t="s">
        <v>238</v>
      </c>
      <c r="E71" s="73"/>
      <c r="F71" s="95">
        <v>42552</v>
      </c>
      <c r="G71" s="83">
        <v>6.8299999999999219</v>
      </c>
      <c r="H71" s="86" t="s">
        <v>134</v>
      </c>
      <c r="I71" s="87">
        <v>4.8000000000000001E-2</v>
      </c>
      <c r="J71" s="87">
        <v>4.8499999999999537E-2</v>
      </c>
      <c r="K71" s="83">
        <v>28545779.192111999</v>
      </c>
      <c r="L71" s="85">
        <v>111.70478</v>
      </c>
      <c r="M71" s="83">
        <v>31886.999759749997</v>
      </c>
      <c r="N71" s="73"/>
      <c r="O71" s="84">
        <f t="shared" si="0"/>
        <v>1.9568537764006653E-3</v>
      </c>
      <c r="P71" s="84">
        <f>M71/'סכום נכסי הקרן'!$C$42</f>
        <v>5.2689217557733788E-4</v>
      </c>
    </row>
    <row r="72" spans="2:16">
      <c r="B72" s="76" t="s">
        <v>1829</v>
      </c>
      <c r="C72" s="73" t="s">
        <v>1830</v>
      </c>
      <c r="D72" s="73" t="s">
        <v>238</v>
      </c>
      <c r="E72" s="73"/>
      <c r="F72" s="95">
        <v>42583</v>
      </c>
      <c r="G72" s="83">
        <v>6.92</v>
      </c>
      <c r="H72" s="86" t="s">
        <v>134</v>
      </c>
      <c r="I72" s="87">
        <v>4.8000000000000001E-2</v>
      </c>
      <c r="J72" s="87">
        <v>4.8499999999999988E-2</v>
      </c>
      <c r="K72" s="83">
        <v>244382715.175872</v>
      </c>
      <c r="L72" s="85">
        <v>110.934865</v>
      </c>
      <c r="M72" s="83">
        <v>271105.63463628502</v>
      </c>
      <c r="N72" s="73"/>
      <c r="O72" s="84">
        <f t="shared" si="0"/>
        <v>1.663731580075355E-2</v>
      </c>
      <c r="P72" s="84">
        <f>M72/'סכום נכסי הקרן'!$C$42</f>
        <v>4.4796763170266681E-3</v>
      </c>
    </row>
    <row r="73" spans="2:16">
      <c r="B73" s="76" t="s">
        <v>1831</v>
      </c>
      <c r="C73" s="73" t="s">
        <v>1832</v>
      </c>
      <c r="D73" s="73" t="s">
        <v>238</v>
      </c>
      <c r="E73" s="73"/>
      <c r="F73" s="95">
        <v>42614</v>
      </c>
      <c r="G73" s="83">
        <v>7.0000000000000364</v>
      </c>
      <c r="H73" s="86" t="s">
        <v>134</v>
      </c>
      <c r="I73" s="87">
        <v>4.8000000000000001E-2</v>
      </c>
      <c r="J73" s="87">
        <v>4.8500000000000293E-2</v>
      </c>
      <c r="K73" s="83">
        <v>74863914.644063994</v>
      </c>
      <c r="L73" s="85">
        <v>110.044196</v>
      </c>
      <c r="M73" s="83">
        <v>82383.393077143002</v>
      </c>
      <c r="N73" s="73"/>
      <c r="O73" s="84">
        <f t="shared" si="0"/>
        <v>5.0557360388355224E-3</v>
      </c>
      <c r="P73" s="84">
        <f>M73/'סכום נכסי הקרן'!$C$42</f>
        <v>1.3612809463702019E-3</v>
      </c>
    </row>
    <row r="74" spans="2:16">
      <c r="B74" s="76" t="s">
        <v>1833</v>
      </c>
      <c r="C74" s="73" t="s">
        <v>1834</v>
      </c>
      <c r="D74" s="73" t="s">
        <v>238</v>
      </c>
      <c r="E74" s="73"/>
      <c r="F74" s="95">
        <v>42644</v>
      </c>
      <c r="G74" s="83">
        <v>6.9199999999999902</v>
      </c>
      <c r="H74" s="86" t="s">
        <v>134</v>
      </c>
      <c r="I74" s="87">
        <v>4.8000000000000001E-2</v>
      </c>
      <c r="J74" s="87">
        <v>4.8500000000000008E-2</v>
      </c>
      <c r="K74" s="83">
        <v>57584463.577367999</v>
      </c>
      <c r="L74" s="85">
        <v>112.57871</v>
      </c>
      <c r="M74" s="83">
        <v>64827.846522780004</v>
      </c>
      <c r="N74" s="73"/>
      <c r="O74" s="84">
        <f t="shared" si="0"/>
        <v>3.978380444690021E-3</v>
      </c>
      <c r="P74" s="84">
        <f>M74/'סכום נכסי הקרן'!$C$42</f>
        <v>1.0711978345324614E-3</v>
      </c>
    </row>
    <row r="75" spans="2:16">
      <c r="B75" s="76" t="s">
        <v>1835</v>
      </c>
      <c r="C75" s="73" t="s">
        <v>1836</v>
      </c>
      <c r="D75" s="73" t="s">
        <v>238</v>
      </c>
      <c r="E75" s="73"/>
      <c r="F75" s="95">
        <v>42675</v>
      </c>
      <c r="G75" s="83">
        <v>7.009999999999982</v>
      </c>
      <c r="H75" s="86" t="s">
        <v>134</v>
      </c>
      <c r="I75" s="87">
        <v>4.8000000000000001E-2</v>
      </c>
      <c r="J75" s="87">
        <v>4.8499999999999883E-2</v>
      </c>
      <c r="K75" s="83">
        <v>83990404.081584007</v>
      </c>
      <c r="L75" s="85">
        <v>112.237318</v>
      </c>
      <c r="M75" s="83">
        <v>94268.576996478994</v>
      </c>
      <c r="N75" s="73"/>
      <c r="O75" s="84">
        <f t="shared" si="0"/>
        <v>5.7851106181625624E-3</v>
      </c>
      <c r="P75" s="84">
        <f>M75/'סכום נכסי הקרן'!$C$42</f>
        <v>1.557668516840232E-3</v>
      </c>
    </row>
    <row r="76" spans="2:16">
      <c r="B76" s="76" t="s">
        <v>1837</v>
      </c>
      <c r="C76" s="73" t="s">
        <v>1838</v>
      </c>
      <c r="D76" s="73" t="s">
        <v>238</v>
      </c>
      <c r="E76" s="73"/>
      <c r="F76" s="95">
        <v>42705</v>
      </c>
      <c r="G76" s="83">
        <v>7.0899999999999981</v>
      </c>
      <c r="H76" s="86" t="s">
        <v>134</v>
      </c>
      <c r="I76" s="87">
        <v>4.8000000000000001E-2</v>
      </c>
      <c r="J76" s="87">
        <v>4.8600000000000004E-2</v>
      </c>
      <c r="K76" s="83">
        <v>93838361.467032</v>
      </c>
      <c r="L76" s="85">
        <v>111.55238900000001</v>
      </c>
      <c r="M76" s="83">
        <v>104678.933872393</v>
      </c>
      <c r="N76" s="73"/>
      <c r="O76" s="84">
        <f t="shared" si="0"/>
        <v>6.4239774391177699E-3</v>
      </c>
      <c r="P76" s="84">
        <f>M76/'סכום נכסי הקרן'!$C$42</f>
        <v>1.7296864434000882E-3</v>
      </c>
    </row>
    <row r="77" spans="2:16">
      <c r="B77" s="76" t="s">
        <v>1839</v>
      </c>
      <c r="C77" s="73" t="s">
        <v>1840</v>
      </c>
      <c r="D77" s="73" t="s">
        <v>238</v>
      </c>
      <c r="E77" s="73"/>
      <c r="F77" s="95">
        <v>42736</v>
      </c>
      <c r="G77" s="83">
        <v>7.1700000000000141</v>
      </c>
      <c r="H77" s="86" t="s">
        <v>134</v>
      </c>
      <c r="I77" s="87">
        <v>4.8000000000000001E-2</v>
      </c>
      <c r="J77" s="87">
        <v>4.8500000000000092E-2</v>
      </c>
      <c r="K77" s="83">
        <v>190071825.63314399</v>
      </c>
      <c r="L77" s="85">
        <v>111.589361</v>
      </c>
      <c r="M77" s="83">
        <v>212099.93606449402</v>
      </c>
      <c r="N77" s="73"/>
      <c r="O77" s="84">
        <f t="shared" si="0"/>
        <v>1.3016231191058873E-2</v>
      </c>
      <c r="P77" s="84">
        <f>M77/'סכום נכסי הקרן'!$C$42</f>
        <v>3.5046820834457744E-3</v>
      </c>
    </row>
    <row r="78" spans="2:16">
      <c r="B78" s="76" t="s">
        <v>1841</v>
      </c>
      <c r="C78" s="73" t="s">
        <v>1842</v>
      </c>
      <c r="D78" s="73" t="s">
        <v>238</v>
      </c>
      <c r="E78" s="73"/>
      <c r="F78" s="95">
        <v>42767</v>
      </c>
      <c r="G78" s="83">
        <v>7.2599999999999927</v>
      </c>
      <c r="H78" s="86" t="s">
        <v>134</v>
      </c>
      <c r="I78" s="87">
        <v>4.8000000000000001E-2</v>
      </c>
      <c r="J78" s="87">
        <v>4.8499999999999925E-2</v>
      </c>
      <c r="K78" s="83">
        <v>103899394.878552</v>
      </c>
      <c r="L78" s="85">
        <v>111.140078</v>
      </c>
      <c r="M78" s="83">
        <v>115473.86861314101</v>
      </c>
      <c r="N78" s="73"/>
      <c r="O78" s="84">
        <f t="shared" ref="O78:O141" si="1">IFERROR(M78/$M$11,0)</f>
        <v>7.0864451837343648E-3</v>
      </c>
      <c r="P78" s="84">
        <f>M78/'סכום נכסי הקרן'!$C$42</f>
        <v>1.9080590307749468E-3</v>
      </c>
    </row>
    <row r="79" spans="2:16">
      <c r="B79" s="76" t="s">
        <v>1843</v>
      </c>
      <c r="C79" s="73" t="s">
        <v>1844</v>
      </c>
      <c r="D79" s="73" t="s">
        <v>238</v>
      </c>
      <c r="E79" s="73"/>
      <c r="F79" s="95">
        <v>42795</v>
      </c>
      <c r="G79" s="83">
        <v>7.340000000000007</v>
      </c>
      <c r="H79" s="86" t="s">
        <v>134</v>
      </c>
      <c r="I79" s="87">
        <v>4.8000000000000001E-2</v>
      </c>
      <c r="J79" s="87">
        <v>4.8499999999999995E-2</v>
      </c>
      <c r="K79" s="83">
        <v>128727291.129528</v>
      </c>
      <c r="L79" s="85">
        <v>110.93251600000001</v>
      </c>
      <c r="M79" s="83">
        <v>142800.423323586</v>
      </c>
      <c r="N79" s="73"/>
      <c r="O79" s="84">
        <f t="shared" si="1"/>
        <v>8.7634317984692008E-3</v>
      </c>
      <c r="P79" s="84">
        <f>M79/'סכום נכסי הקרן'!$C$42</f>
        <v>2.3595956435293981E-3</v>
      </c>
    </row>
    <row r="80" spans="2:16">
      <c r="B80" s="76" t="s">
        <v>1845</v>
      </c>
      <c r="C80" s="73" t="s">
        <v>1846</v>
      </c>
      <c r="D80" s="73" t="s">
        <v>238</v>
      </c>
      <c r="E80" s="73"/>
      <c r="F80" s="95">
        <v>42826</v>
      </c>
      <c r="G80" s="83">
        <v>7.2499999999999876</v>
      </c>
      <c r="H80" s="86" t="s">
        <v>134</v>
      </c>
      <c r="I80" s="87">
        <v>4.8000000000000001E-2</v>
      </c>
      <c r="J80" s="87">
        <v>4.8499999999999918E-2</v>
      </c>
      <c r="K80" s="83">
        <v>90846752.699976012</v>
      </c>
      <c r="L80" s="85">
        <v>113.146908</v>
      </c>
      <c r="M80" s="83">
        <v>102790.291948161</v>
      </c>
      <c r="N80" s="73"/>
      <c r="O80" s="84">
        <f t="shared" si="1"/>
        <v>6.3080745285414323E-3</v>
      </c>
      <c r="P80" s="84">
        <f>M80/'סכום נכסי הקרן'!$C$42</f>
        <v>1.6984790341159678E-3</v>
      </c>
    </row>
    <row r="81" spans="2:16">
      <c r="B81" s="76" t="s">
        <v>1847</v>
      </c>
      <c r="C81" s="73" t="s">
        <v>1848</v>
      </c>
      <c r="D81" s="73" t="s">
        <v>238</v>
      </c>
      <c r="E81" s="73"/>
      <c r="F81" s="95">
        <v>42856</v>
      </c>
      <c r="G81" s="83">
        <v>7.329999999999985</v>
      </c>
      <c r="H81" s="86" t="s">
        <v>134</v>
      </c>
      <c r="I81" s="87">
        <v>4.8000000000000001E-2</v>
      </c>
      <c r="J81" s="87">
        <v>4.8499999999999904E-2</v>
      </c>
      <c r="K81" s="83">
        <v>164181753.402576</v>
      </c>
      <c r="L81" s="85">
        <v>112.359542</v>
      </c>
      <c r="M81" s="83">
        <v>184473.866797842</v>
      </c>
      <c r="N81" s="73"/>
      <c r="O81" s="84">
        <f t="shared" si="1"/>
        <v>1.1320863850799008E-2</v>
      </c>
      <c r="P81" s="84">
        <f>M81/'סכום נכסי הקרן'!$C$42</f>
        <v>3.0481963730237464E-3</v>
      </c>
    </row>
    <row r="82" spans="2:16">
      <c r="B82" s="76" t="s">
        <v>1849</v>
      </c>
      <c r="C82" s="73" t="s">
        <v>1850</v>
      </c>
      <c r="D82" s="73" t="s">
        <v>238</v>
      </c>
      <c r="E82" s="73"/>
      <c r="F82" s="95">
        <v>42887</v>
      </c>
      <c r="G82" s="83">
        <v>7.4200000000000079</v>
      </c>
      <c r="H82" s="86" t="s">
        <v>134</v>
      </c>
      <c r="I82" s="87">
        <v>4.8000000000000001E-2</v>
      </c>
      <c r="J82" s="87">
        <v>4.8500000000000022E-2</v>
      </c>
      <c r="K82" s="83">
        <v>144177706.132824</v>
      </c>
      <c r="L82" s="85">
        <v>111.70463599999999</v>
      </c>
      <c r="M82" s="83">
        <v>161053.18138991599</v>
      </c>
      <c r="N82" s="73"/>
      <c r="O82" s="84">
        <f t="shared" si="1"/>
        <v>9.8835741392645001E-3</v>
      </c>
      <c r="P82" s="84">
        <f>M82/'סכום נכסי הקרן'!$C$42</f>
        <v>2.6611992901664503E-3</v>
      </c>
    </row>
    <row r="83" spans="2:16">
      <c r="B83" s="76" t="s">
        <v>1851</v>
      </c>
      <c r="C83" s="73" t="s">
        <v>1852</v>
      </c>
      <c r="D83" s="73" t="s">
        <v>238</v>
      </c>
      <c r="E83" s="73"/>
      <c r="F83" s="95">
        <v>42918</v>
      </c>
      <c r="G83" s="83">
        <v>7.5000000000000213</v>
      </c>
      <c r="H83" s="86" t="s">
        <v>134</v>
      </c>
      <c r="I83" s="87">
        <v>4.8000000000000001E-2</v>
      </c>
      <c r="J83" s="87">
        <v>4.8500000000000119E-2</v>
      </c>
      <c r="K83" s="83">
        <v>62594153.303135999</v>
      </c>
      <c r="L83" s="85">
        <v>110.78368</v>
      </c>
      <c r="M83" s="83">
        <v>69344.106450478997</v>
      </c>
      <c r="N83" s="73"/>
      <c r="O83" s="84">
        <f t="shared" si="1"/>
        <v>4.2555360366651638E-3</v>
      </c>
      <c r="P83" s="84">
        <f>M83/'סכום נכסי הקרן'!$C$42</f>
        <v>1.1458232943344761E-3</v>
      </c>
    </row>
    <row r="84" spans="2:16">
      <c r="B84" s="76" t="s">
        <v>1853</v>
      </c>
      <c r="C84" s="73" t="s">
        <v>1854</v>
      </c>
      <c r="D84" s="73" t="s">
        <v>238</v>
      </c>
      <c r="E84" s="73"/>
      <c r="F84" s="95">
        <v>42949</v>
      </c>
      <c r="G84" s="83">
        <v>7.5900000000000176</v>
      </c>
      <c r="H84" s="86" t="s">
        <v>134</v>
      </c>
      <c r="I84" s="87">
        <v>4.8000000000000001E-2</v>
      </c>
      <c r="J84" s="87">
        <v>4.8500000000000092E-2</v>
      </c>
      <c r="K84" s="83">
        <v>153273756.13804799</v>
      </c>
      <c r="L84" s="85">
        <v>111.143379</v>
      </c>
      <c r="M84" s="83">
        <v>170353.631408671</v>
      </c>
      <c r="N84" s="73"/>
      <c r="O84" s="84">
        <f t="shared" si="1"/>
        <v>1.0454327765461695E-2</v>
      </c>
      <c r="P84" s="84">
        <f>M84/'סכום נכסי הקרן'!$C$42</f>
        <v>2.814877415457362E-3</v>
      </c>
    </row>
    <row r="85" spans="2:16">
      <c r="B85" s="76" t="s">
        <v>1855</v>
      </c>
      <c r="C85" s="73" t="s">
        <v>1856</v>
      </c>
      <c r="D85" s="73" t="s">
        <v>238</v>
      </c>
      <c r="E85" s="73"/>
      <c r="F85" s="95">
        <v>42979</v>
      </c>
      <c r="G85" s="83">
        <v>7.6699999999999795</v>
      </c>
      <c r="H85" s="86" t="s">
        <v>134</v>
      </c>
      <c r="I85" s="87">
        <v>4.8000000000000001E-2</v>
      </c>
      <c r="J85" s="87">
        <v>4.8499999999999863E-2</v>
      </c>
      <c r="K85" s="83">
        <v>68848655.602272004</v>
      </c>
      <c r="L85" s="85">
        <v>110.831519</v>
      </c>
      <c r="M85" s="83">
        <v>76306.010924253002</v>
      </c>
      <c r="N85" s="73"/>
      <c r="O85" s="84">
        <f t="shared" si="1"/>
        <v>4.6827768922831263E-3</v>
      </c>
      <c r="P85" s="84">
        <f>M85/'סכום נכסי הקרן'!$C$42</f>
        <v>1.2608599243713544E-3</v>
      </c>
    </row>
    <row r="86" spans="2:16">
      <c r="B86" s="76" t="s">
        <v>1857</v>
      </c>
      <c r="C86" s="73" t="s">
        <v>1858</v>
      </c>
      <c r="D86" s="73" t="s">
        <v>238</v>
      </c>
      <c r="E86" s="73"/>
      <c r="F86" s="95">
        <v>43009</v>
      </c>
      <c r="G86" s="83">
        <v>7.5700000000000189</v>
      </c>
      <c r="H86" s="86" t="s">
        <v>134</v>
      </c>
      <c r="I86" s="87">
        <v>4.8000000000000001E-2</v>
      </c>
      <c r="J86" s="87">
        <v>4.8500000000000112E-2</v>
      </c>
      <c r="K86" s="83">
        <v>131586995.68996802</v>
      </c>
      <c r="L86" s="85">
        <v>112.704549</v>
      </c>
      <c r="M86" s="83">
        <v>148304.52957633202</v>
      </c>
      <c r="N86" s="73"/>
      <c r="O86" s="84">
        <f t="shared" si="1"/>
        <v>9.1012099270967838E-3</v>
      </c>
      <c r="P86" s="84">
        <f>M86/'סכום נכסי הקרן'!$C$42</f>
        <v>2.4505440093201131E-3</v>
      </c>
    </row>
    <row r="87" spans="2:16">
      <c r="B87" s="76" t="s">
        <v>1859</v>
      </c>
      <c r="C87" s="73" t="s">
        <v>1860</v>
      </c>
      <c r="D87" s="73" t="s">
        <v>238</v>
      </c>
      <c r="E87" s="73"/>
      <c r="F87" s="95">
        <v>43040</v>
      </c>
      <c r="G87" s="83">
        <v>7.6500000000000021</v>
      </c>
      <c r="H87" s="86" t="s">
        <v>134</v>
      </c>
      <c r="I87" s="87">
        <v>4.8000000000000001E-2</v>
      </c>
      <c r="J87" s="87">
        <v>4.8500000000000015E-2</v>
      </c>
      <c r="K87" s="83">
        <v>141172212.71244001</v>
      </c>
      <c r="L87" s="85">
        <v>112.133321</v>
      </c>
      <c r="M87" s="83">
        <v>158301.08984043499</v>
      </c>
      <c r="N87" s="73"/>
      <c r="O87" s="84">
        <f t="shared" si="1"/>
        <v>9.7146827169865054E-3</v>
      </c>
      <c r="P87" s="84">
        <f>M87/'סכום נכסי הקרן'!$C$42</f>
        <v>2.6157244723780293E-3</v>
      </c>
    </row>
    <row r="88" spans="2:16">
      <c r="B88" s="76" t="s">
        <v>1861</v>
      </c>
      <c r="C88" s="73" t="s">
        <v>1862</v>
      </c>
      <c r="D88" s="73" t="s">
        <v>238</v>
      </c>
      <c r="E88" s="73"/>
      <c r="F88" s="95">
        <v>43070</v>
      </c>
      <c r="G88" s="83">
        <v>7.7400000000000011</v>
      </c>
      <c r="H88" s="86" t="s">
        <v>134</v>
      </c>
      <c r="I88" s="87">
        <v>4.8000000000000001E-2</v>
      </c>
      <c r="J88" s="87">
        <v>4.8500000000000015E-2</v>
      </c>
      <c r="K88" s="83">
        <v>144570214.601904</v>
      </c>
      <c r="L88" s="85">
        <v>111.371229</v>
      </c>
      <c r="M88" s="83">
        <v>161009.62469840099</v>
      </c>
      <c r="N88" s="73"/>
      <c r="O88" s="84">
        <f t="shared" si="1"/>
        <v>9.8809011353155306E-3</v>
      </c>
      <c r="P88" s="84">
        <f>M88/'סכום נכסי הקרן'!$C$42</f>
        <v>2.6604795711547466E-3</v>
      </c>
    </row>
    <row r="89" spans="2:16">
      <c r="B89" s="76" t="s">
        <v>1863</v>
      </c>
      <c r="C89" s="73" t="s">
        <v>1864</v>
      </c>
      <c r="D89" s="73" t="s">
        <v>238</v>
      </c>
      <c r="E89" s="73"/>
      <c r="F89" s="95">
        <v>43101</v>
      </c>
      <c r="G89" s="83">
        <v>7.819999999999987</v>
      </c>
      <c r="H89" s="86" t="s">
        <v>134</v>
      </c>
      <c r="I89" s="87">
        <v>4.8000000000000001E-2</v>
      </c>
      <c r="J89" s="87">
        <v>4.8499999999999925E-2</v>
      </c>
      <c r="K89" s="83">
        <v>197374085.23341599</v>
      </c>
      <c r="L89" s="85">
        <v>111.25304300000001</v>
      </c>
      <c r="M89" s="83">
        <v>219584.67569839599</v>
      </c>
      <c r="N89" s="73"/>
      <c r="O89" s="84">
        <f t="shared" si="1"/>
        <v>1.3475557597692612E-2</v>
      </c>
      <c r="P89" s="84">
        <f>M89/'סכום נכסי הקרן'!$C$42</f>
        <v>3.6283579005201199E-3</v>
      </c>
    </row>
    <row r="90" spans="2:16">
      <c r="B90" s="76" t="s">
        <v>1865</v>
      </c>
      <c r="C90" s="73" t="s">
        <v>1866</v>
      </c>
      <c r="D90" s="73" t="s">
        <v>238</v>
      </c>
      <c r="E90" s="73"/>
      <c r="F90" s="95">
        <v>43132</v>
      </c>
      <c r="G90" s="83">
        <v>7.9099999999999993</v>
      </c>
      <c r="H90" s="86" t="s">
        <v>134</v>
      </c>
      <c r="I90" s="87">
        <v>4.8000000000000001E-2</v>
      </c>
      <c r="J90" s="87">
        <v>4.8500000000000029E-2</v>
      </c>
      <c r="K90" s="83">
        <v>189484932.017472</v>
      </c>
      <c r="L90" s="85">
        <v>110.699871</v>
      </c>
      <c r="M90" s="83">
        <v>209759.57582202399</v>
      </c>
      <c r="N90" s="73"/>
      <c r="O90" s="84">
        <f t="shared" si="1"/>
        <v>1.2872607055419863E-2</v>
      </c>
      <c r="P90" s="84">
        <f>M90/'סכום נכסי הקרן'!$C$42</f>
        <v>3.4660106026203424E-3</v>
      </c>
    </row>
    <row r="91" spans="2:16">
      <c r="B91" s="76" t="s">
        <v>1867</v>
      </c>
      <c r="C91" s="73" t="s">
        <v>1868</v>
      </c>
      <c r="D91" s="73" t="s">
        <v>238</v>
      </c>
      <c r="E91" s="73"/>
      <c r="F91" s="95">
        <v>43161</v>
      </c>
      <c r="G91" s="83">
        <v>7.9900000000000624</v>
      </c>
      <c r="H91" s="86" t="s">
        <v>134</v>
      </c>
      <c r="I91" s="87">
        <v>4.8000000000000001E-2</v>
      </c>
      <c r="J91" s="87">
        <v>4.8500000000000432E-2</v>
      </c>
      <c r="K91" s="83">
        <v>44572407.308519989</v>
      </c>
      <c r="L91" s="85">
        <v>110.815612</v>
      </c>
      <c r="M91" s="83">
        <v>49393.186141900995</v>
      </c>
      <c r="N91" s="73"/>
      <c r="O91" s="84">
        <f t="shared" si="1"/>
        <v>3.0311802163414878E-3</v>
      </c>
      <c r="P91" s="84">
        <f>M91/'סכום נכסי הקרן'!$C$42</f>
        <v>8.1615967325508818E-4</v>
      </c>
    </row>
    <row r="92" spans="2:16">
      <c r="B92" s="76" t="s">
        <v>1869</v>
      </c>
      <c r="C92" s="73" t="s">
        <v>1870</v>
      </c>
      <c r="D92" s="73" t="s">
        <v>238</v>
      </c>
      <c r="E92" s="73"/>
      <c r="F92" s="95">
        <v>43221</v>
      </c>
      <c r="G92" s="83">
        <v>7.9599999999999929</v>
      </c>
      <c r="H92" s="86" t="s">
        <v>134</v>
      </c>
      <c r="I92" s="87">
        <v>4.8000000000000001E-2</v>
      </c>
      <c r="J92" s="87">
        <v>4.8499999999999932E-2</v>
      </c>
      <c r="K92" s="83">
        <v>180405436.79121599</v>
      </c>
      <c r="L92" s="85">
        <v>112.135518</v>
      </c>
      <c r="M92" s="83">
        <v>202298.571084464</v>
      </c>
      <c r="N92" s="73"/>
      <c r="O92" s="84">
        <f t="shared" si="1"/>
        <v>1.2414737221116204E-2</v>
      </c>
      <c r="P92" s="84">
        <f>M92/'סכום נכסי הקרן'!$C$42</f>
        <v>3.3427269745655015E-3</v>
      </c>
    </row>
    <row r="93" spans="2:16">
      <c r="B93" s="76" t="s">
        <v>1871</v>
      </c>
      <c r="C93" s="73" t="s">
        <v>1872</v>
      </c>
      <c r="D93" s="73" t="s">
        <v>238</v>
      </c>
      <c r="E93" s="73"/>
      <c r="F93" s="95">
        <v>43252</v>
      </c>
      <c r="G93" s="83">
        <v>8.0399999999999636</v>
      </c>
      <c r="H93" s="86" t="s">
        <v>134</v>
      </c>
      <c r="I93" s="87">
        <v>4.8000000000000001E-2</v>
      </c>
      <c r="J93" s="87">
        <v>4.84999999999998E-2</v>
      </c>
      <c r="K93" s="83">
        <v>100533968.521896</v>
      </c>
      <c r="L93" s="85">
        <v>111.25162</v>
      </c>
      <c r="M93" s="83">
        <v>111845.66907232501</v>
      </c>
      <c r="N93" s="73"/>
      <c r="O93" s="84">
        <f t="shared" si="1"/>
        <v>6.8637884262321147E-3</v>
      </c>
      <c r="P93" s="84">
        <f>M93/'סכום נכסי הקרן'!$C$42</f>
        <v>1.8481076410583675E-3</v>
      </c>
    </row>
    <row r="94" spans="2:16">
      <c r="B94" s="76" t="s">
        <v>1873</v>
      </c>
      <c r="C94" s="73" t="s">
        <v>1874</v>
      </c>
      <c r="D94" s="73" t="s">
        <v>238</v>
      </c>
      <c r="E94" s="73"/>
      <c r="F94" s="95">
        <v>43282</v>
      </c>
      <c r="G94" s="83">
        <v>8.1300000000000523</v>
      </c>
      <c r="H94" s="86" t="s">
        <v>134</v>
      </c>
      <c r="I94" s="87">
        <v>4.8000000000000001E-2</v>
      </c>
      <c r="J94" s="87">
        <v>4.8500000000000307E-2</v>
      </c>
      <c r="K94" s="83">
        <v>77104684.081152007</v>
      </c>
      <c r="L94" s="85">
        <v>110.271704</v>
      </c>
      <c r="M94" s="83">
        <v>85024.649057051007</v>
      </c>
      <c r="N94" s="73"/>
      <c r="O94" s="84">
        <f t="shared" si="1"/>
        <v>5.2178256608653726E-3</v>
      </c>
      <c r="P94" s="84">
        <f>M94/'סכום נכסי הקרן'!$C$42</f>
        <v>1.4049243471289973E-3</v>
      </c>
    </row>
    <row r="95" spans="2:16">
      <c r="B95" s="76" t="s">
        <v>1875</v>
      </c>
      <c r="C95" s="73" t="s">
        <v>1876</v>
      </c>
      <c r="D95" s="73" t="s">
        <v>238</v>
      </c>
      <c r="E95" s="73"/>
      <c r="F95" s="95">
        <v>43313</v>
      </c>
      <c r="G95" s="83">
        <v>8.2099999999999902</v>
      </c>
      <c r="H95" s="86" t="s">
        <v>134</v>
      </c>
      <c r="I95" s="87">
        <v>4.8000000000000001E-2</v>
      </c>
      <c r="J95" s="87">
        <v>4.859999999999997E-2</v>
      </c>
      <c r="K95" s="83">
        <v>217835792.037864</v>
      </c>
      <c r="L95" s="85">
        <v>109.694039</v>
      </c>
      <c r="M95" s="83">
        <v>238952.87790173598</v>
      </c>
      <c r="N95" s="73"/>
      <c r="O95" s="84">
        <f t="shared" si="1"/>
        <v>1.4664152947184804E-2</v>
      </c>
      <c r="P95" s="84">
        <f>M95/'סכום נכסי הקרן'!$C$42</f>
        <v>3.9483928449434895E-3</v>
      </c>
    </row>
    <row r="96" spans="2:16">
      <c r="B96" s="76" t="s">
        <v>1877</v>
      </c>
      <c r="C96" s="73" t="s">
        <v>1878</v>
      </c>
      <c r="D96" s="73" t="s">
        <v>238</v>
      </c>
      <c r="E96" s="73"/>
      <c r="F96" s="95">
        <v>43345</v>
      </c>
      <c r="G96" s="83">
        <v>8.3000000000000007</v>
      </c>
      <c r="H96" s="86" t="s">
        <v>134</v>
      </c>
      <c r="I96" s="87">
        <v>4.8000000000000001E-2</v>
      </c>
      <c r="J96" s="87">
        <v>4.8500000000000008E-2</v>
      </c>
      <c r="K96" s="83">
        <v>202184583.58644</v>
      </c>
      <c r="L96" s="85">
        <v>109.25872200000001</v>
      </c>
      <c r="M96" s="83">
        <v>220904.291814867</v>
      </c>
      <c r="N96" s="73"/>
      <c r="O96" s="84">
        <f t="shared" si="1"/>
        <v>1.355654031166293E-2</v>
      </c>
      <c r="P96" s="84">
        <f>M96/'סכום נכסי הקרן'!$C$42</f>
        <v>3.6501628809752578E-3</v>
      </c>
    </row>
    <row r="97" spans="2:16">
      <c r="B97" s="76" t="s">
        <v>1879</v>
      </c>
      <c r="C97" s="73" t="s">
        <v>1880</v>
      </c>
      <c r="D97" s="73" t="s">
        <v>238</v>
      </c>
      <c r="E97" s="73"/>
      <c r="F97" s="95">
        <v>43375</v>
      </c>
      <c r="G97" s="83">
        <v>8.19</v>
      </c>
      <c r="H97" s="86" t="s">
        <v>134</v>
      </c>
      <c r="I97" s="87">
        <v>4.8000000000000001E-2</v>
      </c>
      <c r="J97" s="87">
        <v>4.8499999999999918E-2</v>
      </c>
      <c r="K97" s="83">
        <v>72604988.352623999</v>
      </c>
      <c r="L97" s="85">
        <v>111.334687</v>
      </c>
      <c r="M97" s="83">
        <v>80834.536576063008</v>
      </c>
      <c r="N97" s="73"/>
      <c r="O97" s="84">
        <f t="shared" si="1"/>
        <v>4.9606852119757653E-3</v>
      </c>
      <c r="P97" s="84">
        <f>M97/'סכום נכסי הקרן'!$C$42</f>
        <v>1.3356880596872328E-3</v>
      </c>
    </row>
    <row r="98" spans="2:16">
      <c r="B98" s="76" t="s">
        <v>1881</v>
      </c>
      <c r="C98" s="73" t="s">
        <v>1882</v>
      </c>
      <c r="D98" s="73" t="s">
        <v>238</v>
      </c>
      <c r="E98" s="73"/>
      <c r="F98" s="95">
        <v>43405</v>
      </c>
      <c r="G98" s="83">
        <v>8.2699999999562888</v>
      </c>
      <c r="H98" s="86" t="s">
        <v>134</v>
      </c>
      <c r="I98" s="87">
        <v>4.8000000000000001E-2</v>
      </c>
      <c r="J98" s="87">
        <v>4.8499999999834703E-2</v>
      </c>
      <c r="K98" s="83">
        <v>49130.311776000002</v>
      </c>
      <c r="L98" s="85">
        <v>110.82275</v>
      </c>
      <c r="M98" s="83">
        <v>54.447562593999997</v>
      </c>
      <c r="N98" s="73"/>
      <c r="O98" s="84">
        <f t="shared" si="1"/>
        <v>3.341359152025654E-6</v>
      </c>
      <c r="P98" s="84">
        <f>M98/'סכום נכסי הקרן'!$C$42</f>
        <v>8.9967682523232985E-7</v>
      </c>
    </row>
    <row r="99" spans="2:16">
      <c r="B99" s="76" t="s">
        <v>1883</v>
      </c>
      <c r="C99" s="73" t="s">
        <v>1884</v>
      </c>
      <c r="D99" s="73" t="s">
        <v>238</v>
      </c>
      <c r="E99" s="73"/>
      <c r="F99" s="95">
        <v>43435</v>
      </c>
      <c r="G99" s="83">
        <v>8.3500000000000103</v>
      </c>
      <c r="H99" s="86" t="s">
        <v>134</v>
      </c>
      <c r="I99" s="87">
        <v>4.8000000000000001E-2</v>
      </c>
      <c r="J99" s="87">
        <v>4.8600000000000067E-2</v>
      </c>
      <c r="K99" s="83">
        <v>84001084.584143996</v>
      </c>
      <c r="L99" s="85">
        <v>109.99556800000001</v>
      </c>
      <c r="M99" s="83">
        <v>92397.470310668999</v>
      </c>
      <c r="N99" s="73"/>
      <c r="O99" s="84">
        <f t="shared" si="1"/>
        <v>5.6702838169030226E-3</v>
      </c>
      <c r="P99" s="84">
        <f>M99/'סכום נכסי הקרן'!$C$42</f>
        <v>1.5267508551018527E-3</v>
      </c>
    </row>
    <row r="100" spans="2:16">
      <c r="B100" s="76" t="s">
        <v>1885</v>
      </c>
      <c r="C100" s="73" t="s">
        <v>1886</v>
      </c>
      <c r="D100" s="73" t="s">
        <v>238</v>
      </c>
      <c r="E100" s="73"/>
      <c r="F100" s="95">
        <v>43497</v>
      </c>
      <c r="G100" s="83">
        <v>8.5199999999999694</v>
      </c>
      <c r="H100" s="86" t="s">
        <v>134</v>
      </c>
      <c r="I100" s="87">
        <v>4.8000000000000001E-2</v>
      </c>
      <c r="J100" s="87">
        <v>4.8499999999999849E-2</v>
      </c>
      <c r="K100" s="83">
        <v>126781303.563096</v>
      </c>
      <c r="L100" s="85">
        <v>109.79259999999999</v>
      </c>
      <c r="M100" s="83">
        <v>139196.488875279</v>
      </c>
      <c r="N100" s="73"/>
      <c r="O100" s="84">
        <f t="shared" si="1"/>
        <v>8.5422641505811733E-3</v>
      </c>
      <c r="P100" s="84">
        <f>M100/'סכום נכסי הקרן'!$C$42</f>
        <v>2.300045203650652E-3</v>
      </c>
    </row>
    <row r="101" spans="2:16">
      <c r="B101" s="76" t="s">
        <v>1887</v>
      </c>
      <c r="C101" s="73" t="s">
        <v>1888</v>
      </c>
      <c r="D101" s="73" t="s">
        <v>238</v>
      </c>
      <c r="E101" s="73"/>
      <c r="F101" s="95">
        <v>43525</v>
      </c>
      <c r="G101" s="83">
        <v>8.5999999999999837</v>
      </c>
      <c r="H101" s="86" t="s">
        <v>134</v>
      </c>
      <c r="I101" s="87">
        <v>4.8000000000000001E-2</v>
      </c>
      <c r="J101" s="87">
        <v>4.8699999999999903E-2</v>
      </c>
      <c r="K101" s="83">
        <v>198944119.109736</v>
      </c>
      <c r="L101" s="85">
        <v>109.39924499999999</v>
      </c>
      <c r="M101" s="83">
        <v>217643.36495314701</v>
      </c>
      <c r="N101" s="73"/>
      <c r="O101" s="84">
        <f t="shared" si="1"/>
        <v>1.3356422486467665E-2</v>
      </c>
      <c r="P101" s="84">
        <f>M101/'סכום נכסי הקרן'!$C$42</f>
        <v>3.5962802058563835E-3</v>
      </c>
    </row>
    <row r="102" spans="2:16">
      <c r="B102" s="76" t="s">
        <v>1889</v>
      </c>
      <c r="C102" s="73" t="s">
        <v>1890</v>
      </c>
      <c r="D102" s="73" t="s">
        <v>238</v>
      </c>
      <c r="E102" s="73"/>
      <c r="F102" s="95">
        <v>43556</v>
      </c>
      <c r="G102" s="83">
        <v>8.4799999999999631</v>
      </c>
      <c r="H102" s="86" t="s">
        <v>134</v>
      </c>
      <c r="I102" s="87">
        <v>4.8000000000000001E-2</v>
      </c>
      <c r="J102" s="87">
        <v>4.8699999999999764E-2</v>
      </c>
      <c r="K102" s="83">
        <v>88093319.140008017</v>
      </c>
      <c r="L102" s="85">
        <v>111.449601</v>
      </c>
      <c r="M102" s="83">
        <v>98179.653065357983</v>
      </c>
      <c r="N102" s="73"/>
      <c r="O102" s="84">
        <f t="shared" si="1"/>
        <v>6.0251270522215855E-3</v>
      </c>
      <c r="P102" s="84">
        <f>M102/'סכום נכסי הקרן'!$C$42</f>
        <v>1.6222940819390623E-3</v>
      </c>
    </row>
    <row r="103" spans="2:16">
      <c r="B103" s="76" t="s">
        <v>1891</v>
      </c>
      <c r="C103" s="73" t="s">
        <v>1892</v>
      </c>
      <c r="D103" s="73" t="s">
        <v>238</v>
      </c>
      <c r="E103" s="73"/>
      <c r="F103" s="95">
        <v>43586</v>
      </c>
      <c r="G103" s="83">
        <v>8.5599999999999881</v>
      </c>
      <c r="H103" s="86" t="s">
        <v>134</v>
      </c>
      <c r="I103" s="87">
        <v>4.8000000000000001E-2</v>
      </c>
      <c r="J103" s="87">
        <v>4.8499999999999925E-2</v>
      </c>
      <c r="K103" s="83">
        <v>214618290.641664</v>
      </c>
      <c r="L103" s="85">
        <v>110.60804400000001</v>
      </c>
      <c r="M103" s="83">
        <v>237385.09263434203</v>
      </c>
      <c r="N103" s="73"/>
      <c r="O103" s="84">
        <f t="shared" si="1"/>
        <v>1.4567940492447758E-2</v>
      </c>
      <c r="P103" s="84">
        <f>M103/'סכום נכסי הקרן'!$C$42</f>
        <v>3.9224871844360997E-3</v>
      </c>
    </row>
    <row r="104" spans="2:16">
      <c r="B104" s="76" t="s">
        <v>1893</v>
      </c>
      <c r="C104" s="73" t="s">
        <v>1894</v>
      </c>
      <c r="D104" s="73" t="s">
        <v>238</v>
      </c>
      <c r="E104" s="73"/>
      <c r="F104" s="95">
        <v>43617</v>
      </c>
      <c r="G104" s="83">
        <v>8.6399999999365296</v>
      </c>
      <c r="H104" s="86" t="s">
        <v>134</v>
      </c>
      <c r="I104" s="87">
        <v>4.8000000000000001E-2</v>
      </c>
      <c r="J104" s="87">
        <v>4.8499999999594874E-2</v>
      </c>
      <c r="K104" s="83">
        <v>53936.537927999998</v>
      </c>
      <c r="L104" s="85">
        <v>109.833832</v>
      </c>
      <c r="M104" s="83">
        <v>59.240566284000003</v>
      </c>
      <c r="N104" s="73"/>
      <c r="O104" s="84">
        <f t="shared" si="1"/>
        <v>3.635498062608202E-6</v>
      </c>
      <c r="P104" s="84">
        <f>M104/'סכום נכסי הקרן'!$C$42</f>
        <v>9.7887512425079209E-7</v>
      </c>
    </row>
    <row r="105" spans="2:16">
      <c r="B105" s="76" t="s">
        <v>1895</v>
      </c>
      <c r="C105" s="73" t="s">
        <v>1896</v>
      </c>
      <c r="D105" s="73" t="s">
        <v>238</v>
      </c>
      <c r="E105" s="73"/>
      <c r="F105" s="95">
        <v>43647</v>
      </c>
      <c r="G105" s="83">
        <v>8.7300000000000093</v>
      </c>
      <c r="H105" s="86" t="s">
        <v>134</v>
      </c>
      <c r="I105" s="87">
        <v>4.8000000000000001E-2</v>
      </c>
      <c r="J105" s="87">
        <v>4.8499999999999981E-2</v>
      </c>
      <c r="K105" s="83">
        <v>66615362.516975991</v>
      </c>
      <c r="L105" s="85">
        <v>108.64634599999999</v>
      </c>
      <c r="M105" s="83">
        <v>72375.157523132002</v>
      </c>
      <c r="N105" s="73"/>
      <c r="O105" s="84">
        <f t="shared" si="1"/>
        <v>4.4415467552236174E-3</v>
      </c>
      <c r="P105" s="84">
        <f>M105/'סכום נכסי הקרן'!$C$42</f>
        <v>1.1959075639737934E-3</v>
      </c>
    </row>
    <row r="106" spans="2:16">
      <c r="B106" s="76" t="s">
        <v>1897</v>
      </c>
      <c r="C106" s="73" t="s">
        <v>1898</v>
      </c>
      <c r="D106" s="73" t="s">
        <v>238</v>
      </c>
      <c r="E106" s="73"/>
      <c r="F106" s="95">
        <v>43678</v>
      </c>
      <c r="G106" s="83">
        <v>8.8200000000000109</v>
      </c>
      <c r="H106" s="86" t="s">
        <v>134</v>
      </c>
      <c r="I106" s="87">
        <v>4.8000000000000001E-2</v>
      </c>
      <c r="J106" s="87">
        <v>4.8500000000000092E-2</v>
      </c>
      <c r="K106" s="83">
        <v>149624762.43842399</v>
      </c>
      <c r="L106" s="85">
        <v>108.86049</v>
      </c>
      <c r="M106" s="83">
        <v>162882.250205077</v>
      </c>
      <c r="N106" s="73"/>
      <c r="O106" s="84">
        <f t="shared" si="1"/>
        <v>9.995821144163421E-3</v>
      </c>
      <c r="P106" s="84">
        <f>M106/'סכום נכסי הקרן'!$C$42</f>
        <v>2.6914223294790835E-3</v>
      </c>
    </row>
    <row r="107" spans="2:16">
      <c r="B107" s="76" t="s">
        <v>1899</v>
      </c>
      <c r="C107" s="73" t="s">
        <v>1900</v>
      </c>
      <c r="D107" s="73" t="s">
        <v>238</v>
      </c>
      <c r="E107" s="73"/>
      <c r="F107" s="95">
        <v>43709</v>
      </c>
      <c r="G107" s="83">
        <v>8.8999999999843471</v>
      </c>
      <c r="H107" s="86" t="s">
        <v>134</v>
      </c>
      <c r="I107" s="87">
        <v>4.8000000000000001E-2</v>
      </c>
      <c r="J107" s="87">
        <v>4.8499999999836348E-2</v>
      </c>
      <c r="K107" s="83">
        <v>64617.040487999999</v>
      </c>
      <c r="L107" s="85">
        <v>108.754215</v>
      </c>
      <c r="M107" s="83">
        <v>70.27375505900001</v>
      </c>
      <c r="N107" s="73"/>
      <c r="O107" s="84">
        <f t="shared" si="1"/>
        <v>4.3125870732636678E-6</v>
      </c>
      <c r="P107" s="84">
        <f>M107/'סכום נכסי הקרן'!$C$42</f>
        <v>1.161184556966791E-6</v>
      </c>
    </row>
    <row r="108" spans="2:16">
      <c r="B108" s="76" t="s">
        <v>1901</v>
      </c>
      <c r="C108" s="73" t="s">
        <v>1902</v>
      </c>
      <c r="D108" s="73" t="s">
        <v>238</v>
      </c>
      <c r="E108" s="73"/>
      <c r="F108" s="95">
        <v>43740</v>
      </c>
      <c r="G108" s="83">
        <v>8.7699999999999836</v>
      </c>
      <c r="H108" s="86" t="s">
        <v>134</v>
      </c>
      <c r="I108" s="87">
        <v>4.8000000000000001E-2</v>
      </c>
      <c r="J108" s="87">
        <v>4.849999999999989E-2</v>
      </c>
      <c r="K108" s="83">
        <v>170719289.01955199</v>
      </c>
      <c r="L108" s="85">
        <v>110.670672</v>
      </c>
      <c r="M108" s="83">
        <v>188936.18521049898</v>
      </c>
      <c r="N108" s="73"/>
      <c r="O108" s="84">
        <f t="shared" si="1"/>
        <v>1.1594709138944689E-2</v>
      </c>
      <c r="P108" s="84">
        <f>M108/'סכום נכסי הקרן'!$C$42</f>
        <v>3.1219305177936614E-3</v>
      </c>
    </row>
    <row r="109" spans="2:16">
      <c r="B109" s="76" t="s">
        <v>1903</v>
      </c>
      <c r="C109" s="73" t="s">
        <v>1904</v>
      </c>
      <c r="D109" s="73" t="s">
        <v>238</v>
      </c>
      <c r="E109" s="73"/>
      <c r="F109" s="95">
        <v>43770</v>
      </c>
      <c r="G109" s="83">
        <v>8.8500000000000085</v>
      </c>
      <c r="H109" s="86" t="s">
        <v>134</v>
      </c>
      <c r="I109" s="87">
        <v>4.8000000000000001E-2</v>
      </c>
      <c r="J109" s="87">
        <v>4.850000000000005E-2</v>
      </c>
      <c r="K109" s="83">
        <v>247769502.53764802</v>
      </c>
      <c r="L109" s="85">
        <v>110.46750299999999</v>
      </c>
      <c r="M109" s="83">
        <v>273704.78329023602</v>
      </c>
      <c r="N109" s="73"/>
      <c r="O109" s="84">
        <f t="shared" si="1"/>
        <v>1.6796821364062482E-2</v>
      </c>
      <c r="P109" s="84">
        <f>M109/'סכום נכסי הקרן'!$C$42</f>
        <v>4.5226239476989583E-3</v>
      </c>
    </row>
    <row r="110" spans="2:16">
      <c r="B110" s="76" t="s">
        <v>1905</v>
      </c>
      <c r="C110" s="73" t="s">
        <v>1906</v>
      </c>
      <c r="D110" s="73" t="s">
        <v>238</v>
      </c>
      <c r="E110" s="73"/>
      <c r="F110" s="95">
        <v>43800</v>
      </c>
      <c r="G110" s="83">
        <v>8.9400000000000048</v>
      </c>
      <c r="H110" s="86" t="s">
        <v>134</v>
      </c>
      <c r="I110" s="87">
        <v>4.8000000000000001E-2</v>
      </c>
      <c r="J110" s="87">
        <v>4.8500000000000043E-2</v>
      </c>
      <c r="K110" s="83">
        <v>111057467.69426399</v>
      </c>
      <c r="L110" s="85">
        <v>109.612039</v>
      </c>
      <c r="M110" s="83">
        <v>121732.35498004299</v>
      </c>
      <c r="N110" s="73"/>
      <c r="O110" s="84">
        <f t="shared" si="1"/>
        <v>7.4705184039776558E-3</v>
      </c>
      <c r="P110" s="84">
        <f>M110/'סכום נכסי הקרן'!$C$42</f>
        <v>2.0114725699138811E-3</v>
      </c>
    </row>
    <row r="111" spans="2:16">
      <c r="B111" s="76" t="s">
        <v>1907</v>
      </c>
      <c r="C111" s="73" t="s">
        <v>1908</v>
      </c>
      <c r="D111" s="73" t="s">
        <v>238</v>
      </c>
      <c r="E111" s="73"/>
      <c r="F111" s="95">
        <v>43831</v>
      </c>
      <c r="G111" s="83">
        <v>9.0199999999999818</v>
      </c>
      <c r="H111" s="86" t="s">
        <v>134</v>
      </c>
      <c r="I111" s="87">
        <v>4.8000000000000001E-2</v>
      </c>
      <c r="J111" s="87">
        <v>4.8499999999999932E-2</v>
      </c>
      <c r="K111" s="83">
        <v>149739577.84094399</v>
      </c>
      <c r="L111" s="85">
        <v>109.582894</v>
      </c>
      <c r="M111" s="83">
        <v>164088.96312950598</v>
      </c>
      <c r="N111" s="73"/>
      <c r="O111" s="84">
        <f t="shared" si="1"/>
        <v>1.0069875171227484E-2</v>
      </c>
      <c r="P111" s="84">
        <f>M111/'סכום נכסי הקרן'!$C$42</f>
        <v>2.7113617280691083E-3</v>
      </c>
    </row>
    <row r="112" spans="2:16">
      <c r="B112" s="76" t="s">
        <v>1909</v>
      </c>
      <c r="C112" s="73" t="s">
        <v>1910</v>
      </c>
      <c r="D112" s="73" t="s">
        <v>238</v>
      </c>
      <c r="E112" s="73"/>
      <c r="F112" s="95">
        <v>43863</v>
      </c>
      <c r="G112" s="83">
        <v>9.1100000000000172</v>
      </c>
      <c r="H112" s="86" t="s">
        <v>134</v>
      </c>
      <c r="I112" s="87">
        <v>4.8000000000000001E-2</v>
      </c>
      <c r="J112" s="87">
        <v>4.8700000000000125E-2</v>
      </c>
      <c r="K112" s="83">
        <v>160276427.64151201</v>
      </c>
      <c r="L112" s="85">
        <v>108.938115</v>
      </c>
      <c r="M112" s="83">
        <v>174602.11953282502</v>
      </c>
      <c r="N112" s="73"/>
      <c r="O112" s="84">
        <f t="shared" si="1"/>
        <v>1.0715050633476336E-2</v>
      </c>
      <c r="P112" s="84">
        <f>M112/'סכום נכסי הקרן'!$C$42</f>
        <v>2.8850782862672765E-3</v>
      </c>
    </row>
    <row r="113" spans="2:16">
      <c r="B113" s="76" t="s">
        <v>1911</v>
      </c>
      <c r="C113" s="73" t="s">
        <v>1912</v>
      </c>
      <c r="D113" s="73" t="s">
        <v>238</v>
      </c>
      <c r="E113" s="73"/>
      <c r="F113" s="95">
        <v>43891</v>
      </c>
      <c r="G113" s="83">
        <v>9.1900000000138782</v>
      </c>
      <c r="H113" s="86" t="s">
        <v>134</v>
      </c>
      <c r="I113" s="87">
        <v>4.8000000000000001E-2</v>
      </c>
      <c r="J113" s="87">
        <v>4.850000000005078E-2</v>
      </c>
      <c r="K113" s="83">
        <v>81171.819455999997</v>
      </c>
      <c r="L113" s="85">
        <v>109.183171</v>
      </c>
      <c r="M113" s="83">
        <v>88.625966482999999</v>
      </c>
      <c r="N113" s="73"/>
      <c r="O113" s="84">
        <f t="shared" si="1"/>
        <v>5.4388327063096839E-6</v>
      </c>
      <c r="P113" s="84">
        <f>M113/'סכום נכסי הקרן'!$C$42</f>
        <v>1.4644315440368108E-6</v>
      </c>
    </row>
    <row r="114" spans="2:16">
      <c r="B114" s="76" t="s">
        <v>1913</v>
      </c>
      <c r="C114" s="73" t="s">
        <v>1914</v>
      </c>
      <c r="D114" s="73" t="s">
        <v>238</v>
      </c>
      <c r="E114" s="73"/>
      <c r="F114" s="95">
        <v>44045</v>
      </c>
      <c r="G114" s="83">
        <v>9.3900000000000325</v>
      </c>
      <c r="H114" s="86" t="s">
        <v>134</v>
      </c>
      <c r="I114" s="87">
        <v>4.8000000000000001E-2</v>
      </c>
      <c r="J114" s="87">
        <v>4.850000000000005E-2</v>
      </c>
      <c r="K114" s="83">
        <v>22186073.942760002</v>
      </c>
      <c r="L114" s="85">
        <v>110.04333200000001</v>
      </c>
      <c r="M114" s="83">
        <v>24414.295087021004</v>
      </c>
      <c r="N114" s="73"/>
      <c r="O114" s="84">
        <f t="shared" si="1"/>
        <v>1.4982659359348842E-3</v>
      </c>
      <c r="P114" s="84">
        <f>M114/'סכום נכסי הקרן'!$C$42</f>
        <v>4.0341522095236671E-4</v>
      </c>
    </row>
    <row r="115" spans="2:16">
      <c r="B115" s="76" t="s">
        <v>1915</v>
      </c>
      <c r="C115" s="73" t="s">
        <v>1916</v>
      </c>
      <c r="D115" s="73" t="s">
        <v>238</v>
      </c>
      <c r="E115" s="73"/>
      <c r="F115" s="95">
        <v>44075</v>
      </c>
      <c r="G115" s="83">
        <v>9.470000000000006</v>
      </c>
      <c r="H115" s="86" t="s">
        <v>134</v>
      </c>
      <c r="I115" s="87">
        <v>4.8000000000000001E-2</v>
      </c>
      <c r="J115" s="87">
        <v>4.8600000000000032E-2</v>
      </c>
      <c r="K115" s="83">
        <v>293111440.05561602</v>
      </c>
      <c r="L115" s="85">
        <v>109.367848</v>
      </c>
      <c r="M115" s="83">
        <v>320569.67363543395</v>
      </c>
      <c r="N115" s="73"/>
      <c r="O115" s="84">
        <f t="shared" si="1"/>
        <v>1.9672844142736179E-2</v>
      </c>
      <c r="P115" s="84">
        <f>M115/'סכום נכסי הקרן'!$C$42</f>
        <v>5.2970067437669542E-3</v>
      </c>
    </row>
    <row r="116" spans="2:16">
      <c r="B116" s="76" t="s">
        <v>1917</v>
      </c>
      <c r="C116" s="73" t="s">
        <v>1918</v>
      </c>
      <c r="D116" s="73" t="s">
        <v>238</v>
      </c>
      <c r="E116" s="73"/>
      <c r="F116" s="95">
        <v>44166</v>
      </c>
      <c r="G116" s="83">
        <v>9.4899999999999949</v>
      </c>
      <c r="H116" s="86" t="s">
        <v>134</v>
      </c>
      <c r="I116" s="87">
        <v>4.8000000000000001E-2</v>
      </c>
      <c r="J116" s="87">
        <v>4.8499999999999967E-2</v>
      </c>
      <c r="K116" s="83">
        <v>535078759.57754397</v>
      </c>
      <c r="L116" s="85">
        <v>110.469313</v>
      </c>
      <c r="M116" s="83">
        <v>591097.83023998793</v>
      </c>
      <c r="N116" s="73"/>
      <c r="O116" s="84">
        <f t="shared" si="1"/>
        <v>3.6274721047522863E-2</v>
      </c>
      <c r="P116" s="84">
        <f>M116/'סכום נכסי הקרן'!$C$42</f>
        <v>9.7671409696975832E-3</v>
      </c>
    </row>
    <row r="117" spans="2:16">
      <c r="B117" s="76" t="s">
        <v>1919</v>
      </c>
      <c r="C117" s="73" t="s">
        <v>1920</v>
      </c>
      <c r="D117" s="73" t="s">
        <v>238</v>
      </c>
      <c r="E117" s="73"/>
      <c r="F117" s="95">
        <v>44197</v>
      </c>
      <c r="G117" s="83">
        <v>9.5800000000000214</v>
      </c>
      <c r="H117" s="86" t="s">
        <v>134</v>
      </c>
      <c r="I117" s="87">
        <v>4.8000000000000001E-2</v>
      </c>
      <c r="J117" s="87">
        <v>4.850000000000014E-2</v>
      </c>
      <c r="K117" s="83">
        <v>161377587.455448</v>
      </c>
      <c r="L117" s="85">
        <v>110.25264900000001</v>
      </c>
      <c r="M117" s="83">
        <v>177923.06568695104</v>
      </c>
      <c r="N117" s="73"/>
      <c r="O117" s="84">
        <f t="shared" si="1"/>
        <v>1.0918851745901086E-2</v>
      </c>
      <c r="P117" s="84">
        <f>M117/'סכום נכסי הקרן'!$C$42</f>
        <v>2.9399527039706114E-3</v>
      </c>
    </row>
    <row r="118" spans="2:16">
      <c r="B118" s="76" t="s">
        <v>1921</v>
      </c>
      <c r="C118" s="73" t="s">
        <v>1922</v>
      </c>
      <c r="D118" s="73" t="s">
        <v>238</v>
      </c>
      <c r="E118" s="73"/>
      <c r="F118" s="95">
        <v>44228</v>
      </c>
      <c r="G118" s="83">
        <v>9.6700000000000088</v>
      </c>
      <c r="H118" s="86" t="s">
        <v>134</v>
      </c>
      <c r="I118" s="87">
        <v>4.8000000000000001E-2</v>
      </c>
      <c r="J118" s="87">
        <v>4.850000000000005E-2</v>
      </c>
      <c r="K118" s="83">
        <v>294990140.45591998</v>
      </c>
      <c r="L118" s="85">
        <v>109.948142</v>
      </c>
      <c r="M118" s="83">
        <v>324336.17849642399</v>
      </c>
      <c r="N118" s="73"/>
      <c r="O118" s="84">
        <f t="shared" si="1"/>
        <v>1.9903988474802296E-2</v>
      </c>
      <c r="P118" s="84">
        <f>M118/'סכום נכסי הקרן'!$C$42</f>
        <v>5.359243453256151E-3</v>
      </c>
    </row>
    <row r="119" spans="2:16">
      <c r="B119" s="76" t="s">
        <v>1923</v>
      </c>
      <c r="C119" s="73" t="s">
        <v>1924</v>
      </c>
      <c r="D119" s="73" t="s">
        <v>238</v>
      </c>
      <c r="E119" s="73"/>
      <c r="F119" s="95">
        <v>44256</v>
      </c>
      <c r="G119" s="83">
        <v>9.7500000000000036</v>
      </c>
      <c r="H119" s="86" t="s">
        <v>134</v>
      </c>
      <c r="I119" s="87">
        <v>4.8000000000000001E-2</v>
      </c>
      <c r="J119" s="87">
        <v>4.8500000000000015E-2</v>
      </c>
      <c r="K119" s="83">
        <v>111906567.64778401</v>
      </c>
      <c r="L119" s="85">
        <v>109.62450699999999</v>
      </c>
      <c r="M119" s="83">
        <v>122677.023456341</v>
      </c>
      <c r="N119" s="73"/>
      <c r="O119" s="84">
        <f t="shared" si="1"/>
        <v>7.5284911856510145E-3</v>
      </c>
      <c r="P119" s="84">
        <f>M119/'סכום נכסי הקרן'!$C$42</f>
        <v>2.0270820167864675E-3</v>
      </c>
    </row>
    <row r="120" spans="2:16">
      <c r="B120" s="76" t="s">
        <v>1925</v>
      </c>
      <c r="C120" s="73" t="s">
        <v>1926</v>
      </c>
      <c r="D120" s="73" t="s">
        <v>238</v>
      </c>
      <c r="E120" s="73"/>
      <c r="F120" s="95">
        <v>44287</v>
      </c>
      <c r="G120" s="83">
        <v>9.5999999999999712</v>
      </c>
      <c r="H120" s="86" t="s">
        <v>134</v>
      </c>
      <c r="I120" s="87">
        <v>4.8000000000000001E-2</v>
      </c>
      <c r="J120" s="87">
        <v>4.849999999999987E-2</v>
      </c>
      <c r="K120" s="83">
        <v>156583643.881392</v>
      </c>
      <c r="L120" s="85">
        <v>111.478189</v>
      </c>
      <c r="M120" s="83">
        <v>174556.61006628501</v>
      </c>
      <c r="N120" s="73"/>
      <c r="O120" s="84">
        <f t="shared" si="1"/>
        <v>1.071225779087177E-2</v>
      </c>
      <c r="P120" s="84">
        <f>M120/'סכום נכסי הקרן'!$C$42</f>
        <v>2.8843263001282452E-3</v>
      </c>
    </row>
    <row r="121" spans="2:16">
      <c r="B121" s="76" t="s">
        <v>1927</v>
      </c>
      <c r="C121" s="73" t="s">
        <v>1928</v>
      </c>
      <c r="D121" s="73" t="s">
        <v>238</v>
      </c>
      <c r="E121" s="73"/>
      <c r="F121" s="95">
        <v>44318</v>
      </c>
      <c r="G121" s="83">
        <v>9.6899999999999942</v>
      </c>
      <c r="H121" s="86" t="s">
        <v>134</v>
      </c>
      <c r="I121" s="87">
        <v>4.8000000000000001E-2</v>
      </c>
      <c r="J121" s="87">
        <v>4.849999999999996E-2</v>
      </c>
      <c r="K121" s="83">
        <v>246825880.13647199</v>
      </c>
      <c r="L121" s="85">
        <v>110.361526</v>
      </c>
      <c r="M121" s="83">
        <v>272400.806809892</v>
      </c>
      <c r="N121" s="73"/>
      <c r="O121" s="84">
        <f t="shared" si="1"/>
        <v>1.6716798429351649E-2</v>
      </c>
      <c r="P121" s="84">
        <f>M121/'סכום נכסי הקרן'!$C$42</f>
        <v>4.5010773923689898E-3</v>
      </c>
    </row>
    <row r="122" spans="2:16">
      <c r="B122" s="76" t="s">
        <v>1929</v>
      </c>
      <c r="C122" s="73" t="s">
        <v>1930</v>
      </c>
      <c r="D122" s="73" t="s">
        <v>238</v>
      </c>
      <c r="E122" s="73"/>
      <c r="F122" s="95">
        <v>44348</v>
      </c>
      <c r="G122" s="83">
        <v>9.7700000000000191</v>
      </c>
      <c r="H122" s="86" t="s">
        <v>134</v>
      </c>
      <c r="I122" s="87">
        <v>4.8000000000000001E-2</v>
      </c>
      <c r="J122" s="87">
        <v>4.8500000000000092E-2</v>
      </c>
      <c r="K122" s="83">
        <v>198843722.385672</v>
      </c>
      <c r="L122" s="85">
        <v>109.613124</v>
      </c>
      <c r="M122" s="83">
        <v>217958.81693925301</v>
      </c>
      <c r="N122" s="73"/>
      <c r="O122" s="84">
        <f t="shared" si="1"/>
        <v>1.3375781266375952E-2</v>
      </c>
      <c r="P122" s="84">
        <f>M122/'סכום נכסי הקרן'!$C$42</f>
        <v>3.601492649313023E-3</v>
      </c>
    </row>
    <row r="123" spans="2:16">
      <c r="B123" s="76" t="s">
        <v>1931</v>
      </c>
      <c r="C123" s="73" t="s">
        <v>1932</v>
      </c>
      <c r="D123" s="73" t="s">
        <v>238</v>
      </c>
      <c r="E123" s="73"/>
      <c r="F123" s="95">
        <v>44378</v>
      </c>
      <c r="G123" s="83">
        <v>9.849999999999957</v>
      </c>
      <c r="H123" s="86" t="s">
        <v>134</v>
      </c>
      <c r="I123" s="87">
        <v>4.8000000000000001E-2</v>
      </c>
      <c r="J123" s="87">
        <v>4.8499999999999731E-2</v>
      </c>
      <c r="K123" s="83">
        <v>60301583.428631999</v>
      </c>
      <c r="L123" s="85">
        <v>108.750292</v>
      </c>
      <c r="M123" s="83">
        <v>65578.147891854998</v>
      </c>
      <c r="N123" s="73"/>
      <c r="O123" s="84">
        <f t="shared" si="1"/>
        <v>4.0244252302946634E-3</v>
      </c>
      <c r="P123" s="84">
        <f>M123/'סכום נכסי הקרן'!$C$42</f>
        <v>1.0835956117980915E-3</v>
      </c>
    </row>
    <row r="124" spans="2:16">
      <c r="B124" s="76" t="s">
        <v>1933</v>
      </c>
      <c r="C124" s="73" t="s">
        <v>1934</v>
      </c>
      <c r="D124" s="73" t="s">
        <v>238</v>
      </c>
      <c r="E124" s="73"/>
      <c r="F124" s="95">
        <v>44409</v>
      </c>
      <c r="G124" s="83">
        <v>9.9299999999999962</v>
      </c>
      <c r="H124" s="86" t="s">
        <v>134</v>
      </c>
      <c r="I124" s="87">
        <v>4.8000000000000001E-2</v>
      </c>
      <c r="J124" s="87">
        <v>4.8600000000000018E-2</v>
      </c>
      <c r="K124" s="83">
        <v>76336221.921959996</v>
      </c>
      <c r="L124" s="85">
        <v>108.094956</v>
      </c>
      <c r="M124" s="83">
        <v>82515.605811436995</v>
      </c>
      <c r="N124" s="73"/>
      <c r="O124" s="84">
        <f t="shared" si="1"/>
        <v>5.0638497212246074E-3</v>
      </c>
      <c r="P124" s="84">
        <f>M124/'סכום נכסי הקרן'!$C$42</f>
        <v>1.3634655938985379E-3</v>
      </c>
    </row>
    <row r="125" spans="2:16">
      <c r="B125" s="76" t="s">
        <v>1935</v>
      </c>
      <c r="C125" s="73" t="s">
        <v>1936</v>
      </c>
      <c r="D125" s="73" t="s">
        <v>238</v>
      </c>
      <c r="E125" s="73"/>
      <c r="F125" s="95">
        <v>44440</v>
      </c>
      <c r="G125" s="83">
        <v>10.019999999999989</v>
      </c>
      <c r="H125" s="86" t="s">
        <v>134</v>
      </c>
      <c r="I125" s="87">
        <v>4.8000000000000001E-2</v>
      </c>
      <c r="J125" s="87">
        <v>4.8499999999999932E-2</v>
      </c>
      <c r="K125" s="83">
        <v>223647053.48076001</v>
      </c>
      <c r="L125" s="85">
        <v>107.36398</v>
      </c>
      <c r="M125" s="83">
        <v>240116.377859923</v>
      </c>
      <c r="N125" s="73"/>
      <c r="O125" s="84">
        <f t="shared" si="1"/>
        <v>1.4735555064165852E-2</v>
      </c>
      <c r="P125" s="84">
        <f>M125/'סכום נכסי הקרן'!$C$42</f>
        <v>3.967618204145428E-3</v>
      </c>
    </row>
    <row r="126" spans="2:16">
      <c r="B126" s="76" t="s">
        <v>1937</v>
      </c>
      <c r="C126" s="73" t="s">
        <v>1938</v>
      </c>
      <c r="D126" s="73" t="s">
        <v>238</v>
      </c>
      <c r="E126" s="73"/>
      <c r="F126" s="95">
        <v>44501</v>
      </c>
      <c r="G126" s="83">
        <v>9.9500000000000135</v>
      </c>
      <c r="H126" s="86" t="s">
        <v>134</v>
      </c>
      <c r="I126" s="87">
        <v>4.8000000000000001E-2</v>
      </c>
      <c r="J126" s="87">
        <v>4.8500000000000071E-2</v>
      </c>
      <c r="K126" s="83">
        <v>281989832.73988801</v>
      </c>
      <c r="L126" s="85">
        <v>108.54188499999999</v>
      </c>
      <c r="M126" s="83">
        <v>306077.07950116799</v>
      </c>
      <c r="N126" s="73"/>
      <c r="O126" s="84">
        <f t="shared" si="1"/>
        <v>1.8783457001419788E-2</v>
      </c>
      <c r="P126" s="84">
        <f>M126/'סכום נכסי הקרן'!$C$42</f>
        <v>5.0575350308213699E-3</v>
      </c>
    </row>
    <row r="127" spans="2:16">
      <c r="B127" s="76" t="s">
        <v>1939</v>
      </c>
      <c r="C127" s="73" t="s">
        <v>1940</v>
      </c>
      <c r="D127" s="73" t="s">
        <v>238</v>
      </c>
      <c r="E127" s="73"/>
      <c r="F127" s="95">
        <v>44531</v>
      </c>
      <c r="G127" s="83">
        <v>10.029999999999946</v>
      </c>
      <c r="H127" s="86" t="s">
        <v>134</v>
      </c>
      <c r="I127" s="87">
        <v>4.8000000000000001E-2</v>
      </c>
      <c r="J127" s="87">
        <v>4.8499999999999731E-2</v>
      </c>
      <c r="K127" s="83">
        <v>80819896.896648005</v>
      </c>
      <c r="L127" s="85">
        <v>108.008031</v>
      </c>
      <c r="M127" s="83">
        <v>87291.979296591002</v>
      </c>
      <c r="N127" s="73"/>
      <c r="O127" s="84">
        <f t="shared" si="1"/>
        <v>5.3569680629420883E-3</v>
      </c>
      <c r="P127" s="84">
        <f>M127/'סכום נכסי הקרן'!$C$42</f>
        <v>1.4423890999017393E-3</v>
      </c>
    </row>
    <row r="128" spans="2:16">
      <c r="B128" s="76" t="s">
        <v>1941</v>
      </c>
      <c r="C128" s="73" t="s">
        <v>1942</v>
      </c>
      <c r="D128" s="73" t="s">
        <v>238</v>
      </c>
      <c r="E128" s="73"/>
      <c r="F128" s="95">
        <v>44563</v>
      </c>
      <c r="G128" s="83">
        <v>10.120000000000003</v>
      </c>
      <c r="H128" s="86" t="s">
        <v>134</v>
      </c>
      <c r="I128" s="87">
        <v>4.8000000000000001E-2</v>
      </c>
      <c r="J128" s="87">
        <v>4.8499999999999995E-2</v>
      </c>
      <c r="K128" s="83">
        <v>232173832.69953597</v>
      </c>
      <c r="L128" s="85">
        <v>107.668902</v>
      </c>
      <c r="M128" s="83">
        <v>249979.016012679</v>
      </c>
      <c r="N128" s="73"/>
      <c r="O128" s="84">
        <f t="shared" si="1"/>
        <v>1.5340809269952103E-2</v>
      </c>
      <c r="P128" s="84">
        <f>M128/'סכום נכסי הקרן'!$C$42</f>
        <v>4.1305857743900607E-3</v>
      </c>
    </row>
    <row r="129" spans="2:16">
      <c r="B129" s="76" t="s">
        <v>1943</v>
      </c>
      <c r="C129" s="73" t="s">
        <v>1944</v>
      </c>
      <c r="D129" s="73" t="s">
        <v>238</v>
      </c>
      <c r="E129" s="73"/>
      <c r="F129" s="95">
        <v>44652</v>
      </c>
      <c r="G129" s="83">
        <v>10.119999999999758</v>
      </c>
      <c r="H129" s="86" t="s">
        <v>134</v>
      </c>
      <c r="I129" s="87">
        <v>4.8000000000000001E-2</v>
      </c>
      <c r="J129" s="87">
        <v>4.8499999999998912E-2</v>
      </c>
      <c r="K129" s="83">
        <v>16455450.294191999</v>
      </c>
      <c r="L129" s="85">
        <v>107.70826700000001</v>
      </c>
      <c r="M129" s="83">
        <v>17723.880294394003</v>
      </c>
      <c r="N129" s="73"/>
      <c r="O129" s="84">
        <f t="shared" si="1"/>
        <v>1.0876859644329913E-3</v>
      </c>
      <c r="P129" s="84">
        <f>M129/'סכום נכסי הקרן'!$C$42</f>
        <v>2.9286461311337815E-4</v>
      </c>
    </row>
    <row r="130" spans="2:16">
      <c r="B130" s="76" t="s">
        <v>1945</v>
      </c>
      <c r="C130" s="73" t="s">
        <v>1946</v>
      </c>
      <c r="D130" s="73" t="s">
        <v>238</v>
      </c>
      <c r="E130" s="73"/>
      <c r="F130" s="95">
        <v>40057</v>
      </c>
      <c r="G130" s="83">
        <v>1.3900000000000043</v>
      </c>
      <c r="H130" s="86" t="s">
        <v>134</v>
      </c>
      <c r="I130" s="87">
        <v>4.8000000000000001E-2</v>
      </c>
      <c r="J130" s="87">
        <v>4.830000000000001E-2</v>
      </c>
      <c r="K130" s="83">
        <v>57764430.045503996</v>
      </c>
      <c r="L130" s="85">
        <v>119.29795799999999</v>
      </c>
      <c r="M130" s="83">
        <v>68911.785222570994</v>
      </c>
      <c r="N130" s="73"/>
      <c r="O130" s="84">
        <f t="shared" si="1"/>
        <v>4.229005179769753E-3</v>
      </c>
      <c r="P130" s="84">
        <f>M130/'סכום נכסי הקרן'!$C$42</f>
        <v>1.1386797350771941E-3</v>
      </c>
    </row>
    <row r="131" spans="2:16">
      <c r="B131" s="76" t="s">
        <v>1947</v>
      </c>
      <c r="C131" s="73" t="s">
        <v>1948</v>
      </c>
      <c r="D131" s="73" t="s">
        <v>238</v>
      </c>
      <c r="E131" s="73"/>
      <c r="F131" s="95">
        <v>40087</v>
      </c>
      <c r="G131" s="83">
        <v>1.4399999999999853</v>
      </c>
      <c r="H131" s="86" t="s">
        <v>134</v>
      </c>
      <c r="I131" s="87">
        <v>4.8000000000000001E-2</v>
      </c>
      <c r="J131" s="87">
        <v>4.8399999999999756E-2</v>
      </c>
      <c r="K131" s="83">
        <v>53579809.142495997</v>
      </c>
      <c r="L131" s="85">
        <v>121.099281</v>
      </c>
      <c r="M131" s="83">
        <v>64884.763695258996</v>
      </c>
      <c r="N131" s="73"/>
      <c r="O131" s="84">
        <f t="shared" si="1"/>
        <v>3.9818733598199086E-3</v>
      </c>
      <c r="P131" s="84">
        <f>M131/'סכום נכסי הקרן'!$C$42</f>
        <v>1.0721383185247192E-3</v>
      </c>
    </row>
    <row r="132" spans="2:16">
      <c r="B132" s="76" t="s">
        <v>1949</v>
      </c>
      <c r="C132" s="73" t="s">
        <v>1950</v>
      </c>
      <c r="D132" s="73" t="s">
        <v>238</v>
      </c>
      <c r="E132" s="73"/>
      <c r="F132" s="95">
        <v>40118</v>
      </c>
      <c r="G132" s="83">
        <v>1.5199999999999878</v>
      </c>
      <c r="H132" s="86" t="s">
        <v>134</v>
      </c>
      <c r="I132" s="87">
        <v>4.8000000000000001E-2</v>
      </c>
      <c r="J132" s="87">
        <v>4.8299999999999704E-2</v>
      </c>
      <c r="K132" s="83">
        <v>65592704.396856003</v>
      </c>
      <c r="L132" s="85">
        <v>120.966442</v>
      </c>
      <c r="M132" s="83">
        <v>79345.160610798004</v>
      </c>
      <c r="N132" s="73"/>
      <c r="O132" s="84">
        <f t="shared" si="1"/>
        <v>4.8692846097219246E-3</v>
      </c>
      <c r="P132" s="84">
        <f>M132/'סכום נכסי הקרן'!$C$42</f>
        <v>1.3110780133202607E-3</v>
      </c>
    </row>
    <row r="133" spans="2:16">
      <c r="B133" s="76" t="s">
        <v>1951</v>
      </c>
      <c r="C133" s="73" t="s">
        <v>1952</v>
      </c>
      <c r="D133" s="73" t="s">
        <v>238</v>
      </c>
      <c r="E133" s="73"/>
      <c r="F133" s="95">
        <v>39600</v>
      </c>
      <c r="G133" s="83">
        <v>0.17000000000000068</v>
      </c>
      <c r="H133" s="86" t="s">
        <v>134</v>
      </c>
      <c r="I133" s="87">
        <v>4.8000000000000001E-2</v>
      </c>
      <c r="J133" s="87">
        <v>4.7700000000000208E-2</v>
      </c>
      <c r="K133" s="83">
        <v>23312866.962839998</v>
      </c>
      <c r="L133" s="85">
        <v>127.36648</v>
      </c>
      <c r="M133" s="83">
        <v>29692.777992793999</v>
      </c>
      <c r="N133" s="73"/>
      <c r="O133" s="84">
        <f t="shared" si="1"/>
        <v>1.8221979234424234E-3</v>
      </c>
      <c r="P133" s="84">
        <f>M133/'סכום נכסי הקרן'!$C$42</f>
        <v>4.9063544746866434E-4</v>
      </c>
    </row>
    <row r="134" spans="2:16">
      <c r="B134" s="76" t="s">
        <v>1953</v>
      </c>
      <c r="C134" s="73" t="s">
        <v>1954</v>
      </c>
      <c r="D134" s="73" t="s">
        <v>238</v>
      </c>
      <c r="E134" s="73"/>
      <c r="F134" s="95">
        <v>39630</v>
      </c>
      <c r="G134" s="83">
        <v>0.25000000000001815</v>
      </c>
      <c r="H134" s="86" t="s">
        <v>134</v>
      </c>
      <c r="I134" s="87">
        <v>4.8000000000000001E-2</v>
      </c>
      <c r="J134" s="87">
        <v>4.819999999999941E-2</v>
      </c>
      <c r="K134" s="83">
        <v>10936300.596311998</v>
      </c>
      <c r="L134" s="85">
        <v>126.016992</v>
      </c>
      <c r="M134" s="83">
        <v>13781.596993251</v>
      </c>
      <c r="N134" s="73"/>
      <c r="O134" s="84">
        <f t="shared" si="1"/>
        <v>8.4575439283305937E-4</v>
      </c>
      <c r="P134" s="84">
        <f>M134/'סכום נכסי הקרן'!$C$42</f>
        <v>2.2772338813355483E-4</v>
      </c>
    </row>
    <row r="135" spans="2:16">
      <c r="B135" s="76" t="s">
        <v>1955</v>
      </c>
      <c r="C135" s="73" t="s">
        <v>1956</v>
      </c>
      <c r="D135" s="73" t="s">
        <v>238</v>
      </c>
      <c r="E135" s="73"/>
      <c r="F135" s="95">
        <v>39904</v>
      </c>
      <c r="G135" s="83">
        <v>0.9700000000000043</v>
      </c>
      <c r="H135" s="86" t="s">
        <v>134</v>
      </c>
      <c r="I135" s="87">
        <v>4.8000000000000001E-2</v>
      </c>
      <c r="J135" s="87">
        <v>4.8300000000000148E-2</v>
      </c>
      <c r="K135" s="83">
        <v>83462787.255119994</v>
      </c>
      <c r="L135" s="85">
        <v>126.39644800000001</v>
      </c>
      <c r="M135" s="83">
        <v>105493.99850871602</v>
      </c>
      <c r="N135" s="73"/>
      <c r="O135" s="84">
        <f t="shared" si="1"/>
        <v>6.473996642041107E-3</v>
      </c>
      <c r="P135" s="84">
        <f>M135/'סכום נכסי הקרן'!$C$42</f>
        <v>1.743154351409749E-3</v>
      </c>
    </row>
    <row r="136" spans="2:16">
      <c r="B136" s="76" t="s">
        <v>1957</v>
      </c>
      <c r="C136" s="73" t="s">
        <v>1958</v>
      </c>
      <c r="D136" s="73" t="s">
        <v>238</v>
      </c>
      <c r="E136" s="73"/>
      <c r="F136" s="95">
        <v>39965</v>
      </c>
      <c r="G136" s="83">
        <v>1.1399999999999966</v>
      </c>
      <c r="H136" s="86" t="s">
        <v>134</v>
      </c>
      <c r="I136" s="87">
        <v>4.8000000000000001E-2</v>
      </c>
      <c r="J136" s="87">
        <v>4.8399999999999596E-2</v>
      </c>
      <c r="K136" s="83">
        <v>39324542.375664003</v>
      </c>
      <c r="L136" s="85">
        <v>123.556428</v>
      </c>
      <c r="M136" s="83">
        <v>48588.000067944005</v>
      </c>
      <c r="N136" s="73"/>
      <c r="O136" s="84">
        <f t="shared" si="1"/>
        <v>2.9817672448672369E-3</v>
      </c>
      <c r="P136" s="84">
        <f>M136/'סכום נכסי הקרן'!$C$42</f>
        <v>8.0285499594307322E-4</v>
      </c>
    </row>
    <row r="137" spans="2:16">
      <c r="B137" s="76" t="s">
        <v>1959</v>
      </c>
      <c r="C137" s="73" t="s">
        <v>1960</v>
      </c>
      <c r="D137" s="73" t="s">
        <v>238</v>
      </c>
      <c r="E137" s="73"/>
      <c r="F137" s="95">
        <v>39995</v>
      </c>
      <c r="G137" s="83">
        <v>1.2199999999999984</v>
      </c>
      <c r="H137" s="86" t="s">
        <v>134</v>
      </c>
      <c r="I137" s="87">
        <v>4.8000000000000001E-2</v>
      </c>
      <c r="J137" s="87">
        <v>4.8499999999999995E-2</v>
      </c>
      <c r="K137" s="83">
        <v>60075690.799488001</v>
      </c>
      <c r="L137" s="85">
        <v>122.577544</v>
      </c>
      <c r="M137" s="83">
        <v>73639.306318646006</v>
      </c>
      <c r="N137" s="73"/>
      <c r="O137" s="84">
        <f t="shared" si="1"/>
        <v>4.5191255291149278E-3</v>
      </c>
      <c r="P137" s="84">
        <f>M137/'סכום נכסי הקרן'!$C$42</f>
        <v>1.21679601739181E-3</v>
      </c>
    </row>
    <row r="138" spans="2:16">
      <c r="B138" s="76" t="s">
        <v>1961</v>
      </c>
      <c r="C138" s="73" t="s">
        <v>1962</v>
      </c>
      <c r="D138" s="73" t="s">
        <v>238</v>
      </c>
      <c r="E138" s="73"/>
      <c r="F138" s="95">
        <v>40027</v>
      </c>
      <c r="G138" s="83">
        <v>1.3099999999999954</v>
      </c>
      <c r="H138" s="86" t="s">
        <v>134</v>
      </c>
      <c r="I138" s="87">
        <v>4.8000000000000001E-2</v>
      </c>
      <c r="J138" s="87">
        <v>4.839999999999977E-2</v>
      </c>
      <c r="K138" s="83">
        <v>75644659.381200001</v>
      </c>
      <c r="L138" s="85">
        <v>121.028952</v>
      </c>
      <c r="M138" s="83">
        <v>91551.93848342399</v>
      </c>
      <c r="N138" s="73"/>
      <c r="O138" s="84">
        <f t="shared" si="1"/>
        <v>5.6183948915830588E-3</v>
      </c>
      <c r="P138" s="84">
        <f>M138/'סכום נכסי הקרן'!$C$42</f>
        <v>1.5127795154545474E-3</v>
      </c>
    </row>
    <row r="139" spans="2:16">
      <c r="B139" s="76" t="s">
        <v>1963</v>
      </c>
      <c r="C139" s="73" t="s">
        <v>1964</v>
      </c>
      <c r="D139" s="73" t="s">
        <v>238</v>
      </c>
      <c r="E139" s="73"/>
      <c r="F139" s="95">
        <v>40179</v>
      </c>
      <c r="G139" s="83">
        <v>1.6900000000000059</v>
      </c>
      <c r="H139" s="86" t="s">
        <v>134</v>
      </c>
      <c r="I139" s="87">
        <v>4.8000000000000001E-2</v>
      </c>
      <c r="J139" s="87">
        <v>4.8399999999999777E-2</v>
      </c>
      <c r="K139" s="83">
        <v>29431192.854336001</v>
      </c>
      <c r="L139" s="85">
        <v>119.444315</v>
      </c>
      <c r="M139" s="83">
        <v>35153.886795819999</v>
      </c>
      <c r="N139" s="73"/>
      <c r="O139" s="84">
        <f t="shared" si="1"/>
        <v>2.1573373678885487E-3</v>
      </c>
      <c r="P139" s="84">
        <f>M139/'סכום נכסי הקרן'!$C$42</f>
        <v>5.8087333500811845E-4</v>
      </c>
    </row>
    <row r="140" spans="2:16">
      <c r="B140" s="76" t="s">
        <v>1965</v>
      </c>
      <c r="C140" s="73" t="s">
        <v>1966</v>
      </c>
      <c r="D140" s="73" t="s">
        <v>238</v>
      </c>
      <c r="E140" s="73"/>
      <c r="F140" s="95">
        <v>40210</v>
      </c>
      <c r="G140" s="83">
        <v>1.7699999999999818</v>
      </c>
      <c r="H140" s="86" t="s">
        <v>134</v>
      </c>
      <c r="I140" s="87">
        <v>4.8000000000000001E-2</v>
      </c>
      <c r="J140" s="87">
        <v>4.8299999999999649E-2</v>
      </c>
      <c r="K140" s="83">
        <v>43117188.834720001</v>
      </c>
      <c r="L140" s="85">
        <v>118.97310899999999</v>
      </c>
      <c r="M140" s="83">
        <v>51297.860173347995</v>
      </c>
      <c r="N140" s="73"/>
      <c r="O140" s="84">
        <f t="shared" si="1"/>
        <v>3.1480669914953556E-3</v>
      </c>
      <c r="P140" s="84">
        <f>M140/'סכום נכסי הקרן'!$C$42</f>
        <v>8.4763199275068185E-4</v>
      </c>
    </row>
    <row r="141" spans="2:16">
      <c r="B141" s="76" t="s">
        <v>1967</v>
      </c>
      <c r="C141" s="73" t="s">
        <v>1968</v>
      </c>
      <c r="D141" s="73" t="s">
        <v>238</v>
      </c>
      <c r="E141" s="73"/>
      <c r="F141" s="95">
        <v>40238</v>
      </c>
      <c r="G141" s="83">
        <v>1.850000000000005</v>
      </c>
      <c r="H141" s="86" t="s">
        <v>134</v>
      </c>
      <c r="I141" s="87">
        <v>4.8000000000000001E-2</v>
      </c>
      <c r="J141" s="87">
        <v>4.8500000000000335E-2</v>
      </c>
      <c r="K141" s="83">
        <v>61509014.243039995</v>
      </c>
      <c r="L141" s="85">
        <v>119.297431</v>
      </c>
      <c r="M141" s="83">
        <v>73378.673736828991</v>
      </c>
      <c r="N141" s="73"/>
      <c r="O141" s="84">
        <f t="shared" si="1"/>
        <v>4.5031309276841137E-3</v>
      </c>
      <c r="P141" s="84">
        <f>M141/'סכום נכסי הקרן'!$C$42</f>
        <v>1.2124893949721854E-3</v>
      </c>
    </row>
    <row r="142" spans="2:16">
      <c r="B142" s="76" t="s">
        <v>1969</v>
      </c>
      <c r="C142" s="73" t="s">
        <v>1970</v>
      </c>
      <c r="D142" s="73" t="s">
        <v>238</v>
      </c>
      <c r="E142" s="73"/>
      <c r="F142" s="95">
        <v>40300</v>
      </c>
      <c r="G142" s="83">
        <v>1.9800000000000513</v>
      </c>
      <c r="H142" s="86" t="s">
        <v>134</v>
      </c>
      <c r="I142" s="87">
        <v>4.8000000000000001E-2</v>
      </c>
      <c r="J142" s="87">
        <v>4.8500000000001722E-2</v>
      </c>
      <c r="K142" s="83">
        <v>9612986.3291280009</v>
      </c>
      <c r="L142" s="85">
        <v>121.41767299999999</v>
      </c>
      <c r="M142" s="83">
        <v>11671.864281679998</v>
      </c>
      <c r="N142" s="73"/>
      <c r="O142" s="84">
        <f t="shared" ref="O142:O158" si="2">IFERROR(M142/$M$11,0)</f>
        <v>7.1628349701535591E-4</v>
      </c>
      <c r="P142" s="84">
        <f>M142/'סכום נכסי הקרן'!$C$42</f>
        <v>1.9286273436676607E-4</v>
      </c>
    </row>
    <row r="143" spans="2:16">
      <c r="B143" s="76" t="s">
        <v>1971</v>
      </c>
      <c r="C143" s="73" t="s">
        <v>1972</v>
      </c>
      <c r="D143" s="73" t="s">
        <v>238</v>
      </c>
      <c r="E143" s="73"/>
      <c r="F143" s="95">
        <v>40360</v>
      </c>
      <c r="G143" s="83">
        <v>2.139999999999981</v>
      </c>
      <c r="H143" s="86" t="s">
        <v>134</v>
      </c>
      <c r="I143" s="87">
        <v>4.8000000000000001E-2</v>
      </c>
      <c r="J143" s="87">
        <v>4.8499999999999668E-2</v>
      </c>
      <c r="K143" s="83">
        <v>26997106.320912</v>
      </c>
      <c r="L143" s="85">
        <v>118.990949</v>
      </c>
      <c r="M143" s="83">
        <v>32124.113105933</v>
      </c>
      <c r="N143" s="73"/>
      <c r="O143" s="84">
        <f t="shared" si="2"/>
        <v>1.971405040251424E-3</v>
      </c>
      <c r="P143" s="84">
        <f>M143/'סכום נכסי הקרן'!$C$42</f>
        <v>5.3081017249677483E-4</v>
      </c>
    </row>
    <row r="144" spans="2:16">
      <c r="B144" s="76" t="s">
        <v>1973</v>
      </c>
      <c r="C144" s="73" t="s">
        <v>1974</v>
      </c>
      <c r="D144" s="73" t="s">
        <v>238</v>
      </c>
      <c r="E144" s="73"/>
      <c r="F144" s="95">
        <v>40422</v>
      </c>
      <c r="G144" s="83">
        <v>2.3100000000000023</v>
      </c>
      <c r="H144" s="86" t="s">
        <v>134</v>
      </c>
      <c r="I144" s="87">
        <v>4.8000000000000001E-2</v>
      </c>
      <c r="J144" s="87">
        <v>4.8399999999999874E-2</v>
      </c>
      <c r="K144" s="83">
        <v>53626803.353759997</v>
      </c>
      <c r="L144" s="85">
        <v>117.164395</v>
      </c>
      <c r="M144" s="83">
        <v>62831.519649063994</v>
      </c>
      <c r="N144" s="73"/>
      <c r="O144" s="84">
        <f t="shared" si="2"/>
        <v>3.8558690823418955E-3</v>
      </c>
      <c r="P144" s="84">
        <f>M144/'סכום נכסי הקרן'!$C$42</f>
        <v>1.0382110682145011E-3</v>
      </c>
    </row>
    <row r="145" spans="2:16">
      <c r="B145" s="76" t="s">
        <v>1975</v>
      </c>
      <c r="C145" s="73" t="s">
        <v>1976</v>
      </c>
      <c r="D145" s="73" t="s">
        <v>238</v>
      </c>
      <c r="E145" s="73"/>
      <c r="F145" s="95">
        <v>40483</v>
      </c>
      <c r="G145" s="83">
        <v>2.4200000000000017</v>
      </c>
      <c r="H145" s="86" t="s">
        <v>134</v>
      </c>
      <c r="I145" s="87">
        <v>4.8000000000000001E-2</v>
      </c>
      <c r="J145" s="87">
        <v>4.8399999999999957E-2</v>
      </c>
      <c r="K145" s="83">
        <v>104229422.407656</v>
      </c>
      <c r="L145" s="85">
        <v>118.143359</v>
      </c>
      <c r="M145" s="83">
        <v>123140.14040208999</v>
      </c>
      <c r="N145" s="73"/>
      <c r="O145" s="84">
        <f t="shared" si="2"/>
        <v>7.5569119261105159E-3</v>
      </c>
      <c r="P145" s="84">
        <f>M145/'סכום נכסי הקרן'!$C$42</f>
        <v>2.034734436171512E-3</v>
      </c>
    </row>
    <row r="146" spans="2:16">
      <c r="B146" s="76" t="s">
        <v>1977</v>
      </c>
      <c r="C146" s="73" t="s">
        <v>1978</v>
      </c>
      <c r="D146" s="73" t="s">
        <v>238</v>
      </c>
      <c r="E146" s="73"/>
      <c r="F146" s="95">
        <v>40513</v>
      </c>
      <c r="G146" s="83">
        <v>2.500000000000012</v>
      </c>
      <c r="H146" s="86" t="s">
        <v>134</v>
      </c>
      <c r="I146" s="87">
        <v>4.8000000000000001E-2</v>
      </c>
      <c r="J146" s="87">
        <v>4.8499999999999918E-2</v>
      </c>
      <c r="K146" s="83">
        <v>35428295.041776001</v>
      </c>
      <c r="L146" s="85">
        <v>117.349904</v>
      </c>
      <c r="M146" s="83">
        <v>41575.070374331</v>
      </c>
      <c r="N146" s="73"/>
      <c r="O146" s="84">
        <f t="shared" si="2"/>
        <v>2.5513950537556277E-3</v>
      </c>
      <c r="P146" s="84">
        <f>M146/'סכום נכסי הקרן'!$C$42</f>
        <v>6.86975238948725E-4</v>
      </c>
    </row>
    <row r="147" spans="2:16">
      <c r="B147" s="76" t="s">
        <v>1979</v>
      </c>
      <c r="C147" s="73" t="s">
        <v>1980</v>
      </c>
      <c r="D147" s="73" t="s">
        <v>238</v>
      </c>
      <c r="E147" s="73"/>
      <c r="F147" s="95">
        <v>40544</v>
      </c>
      <c r="G147" s="83">
        <v>2.590000000000003</v>
      </c>
      <c r="H147" s="86" t="s">
        <v>134</v>
      </c>
      <c r="I147" s="87">
        <v>4.8000000000000001E-2</v>
      </c>
      <c r="J147" s="87">
        <v>4.8400000000000096E-2</v>
      </c>
      <c r="K147" s="83">
        <v>89040679.717079997</v>
      </c>
      <c r="L147" s="85">
        <v>116.778769</v>
      </c>
      <c r="M147" s="83">
        <v>103980.61007686899</v>
      </c>
      <c r="N147" s="73"/>
      <c r="O147" s="84">
        <f t="shared" si="2"/>
        <v>6.3811224334189738E-3</v>
      </c>
      <c r="P147" s="84">
        <f>M147/'סכום נכסי הקרן'!$C$42</f>
        <v>1.7181475295275604E-3</v>
      </c>
    </row>
    <row r="148" spans="2:16">
      <c r="B148" s="76" t="s">
        <v>1981</v>
      </c>
      <c r="C148" s="73" t="s">
        <v>1982</v>
      </c>
      <c r="D148" s="73" t="s">
        <v>238</v>
      </c>
      <c r="E148" s="73"/>
      <c r="F148" s="95">
        <v>40575</v>
      </c>
      <c r="G148" s="83">
        <v>2.6700000000000235</v>
      </c>
      <c r="H148" s="86" t="s">
        <v>134</v>
      </c>
      <c r="I148" s="87">
        <v>4.8000000000000001E-2</v>
      </c>
      <c r="J148" s="87">
        <v>4.8400000000000346E-2</v>
      </c>
      <c r="K148" s="83">
        <v>35095063.361904003</v>
      </c>
      <c r="L148" s="85">
        <v>115.88802</v>
      </c>
      <c r="M148" s="83">
        <v>40670.974083314999</v>
      </c>
      <c r="N148" s="73"/>
      <c r="O148" s="84">
        <f t="shared" si="2"/>
        <v>2.4959121216944656E-3</v>
      </c>
      <c r="P148" s="84">
        <f>M148/'סכום נכסי הקרן'!$C$42</f>
        <v>6.7203619591256827E-4</v>
      </c>
    </row>
    <row r="149" spans="2:16">
      <c r="B149" s="76" t="s">
        <v>1983</v>
      </c>
      <c r="C149" s="73" t="s">
        <v>1984</v>
      </c>
      <c r="D149" s="73" t="s">
        <v>238</v>
      </c>
      <c r="E149" s="73"/>
      <c r="F149" s="95">
        <v>40603</v>
      </c>
      <c r="G149" s="83">
        <v>2.750000000000012</v>
      </c>
      <c r="H149" s="86" t="s">
        <v>134</v>
      </c>
      <c r="I149" s="87">
        <v>4.8000000000000001E-2</v>
      </c>
      <c r="J149" s="87">
        <v>4.8500000000000237E-2</v>
      </c>
      <c r="K149" s="83">
        <v>54414490.417560004</v>
      </c>
      <c r="L149" s="85">
        <v>115.193217</v>
      </c>
      <c r="M149" s="83">
        <v>62681.801757982998</v>
      </c>
      <c r="N149" s="73"/>
      <c r="O149" s="84">
        <f t="shared" si="2"/>
        <v>3.8466811366974639E-3</v>
      </c>
      <c r="P149" s="84">
        <f>M149/'סכום נכסי הקרן'!$C$42</f>
        <v>1.0357371702012395E-3</v>
      </c>
    </row>
    <row r="150" spans="2:16">
      <c r="B150" s="76" t="s">
        <v>1985</v>
      </c>
      <c r="C150" s="73" t="s">
        <v>1986</v>
      </c>
      <c r="D150" s="73" t="s">
        <v>238</v>
      </c>
      <c r="E150" s="73"/>
      <c r="F150" s="95">
        <v>40634</v>
      </c>
      <c r="G150" s="83">
        <v>2.7700000000000244</v>
      </c>
      <c r="H150" s="86" t="s">
        <v>134</v>
      </c>
      <c r="I150" s="87">
        <v>4.8000000000000001E-2</v>
      </c>
      <c r="J150" s="87">
        <v>4.8500000000000314E-2</v>
      </c>
      <c r="K150" s="83">
        <v>19298600.075663999</v>
      </c>
      <c r="L150" s="85">
        <v>117.147637</v>
      </c>
      <c r="M150" s="83">
        <v>22607.853867097998</v>
      </c>
      <c r="N150" s="73"/>
      <c r="O150" s="84">
        <f t="shared" si="2"/>
        <v>1.3874075500821578E-3</v>
      </c>
      <c r="P150" s="84">
        <f>M150/'סכום נכסי הקרן'!$C$42</f>
        <v>3.7356607391473163E-4</v>
      </c>
    </row>
    <row r="151" spans="2:16">
      <c r="B151" s="76" t="s">
        <v>1987</v>
      </c>
      <c r="C151" s="73" t="s">
        <v>1988</v>
      </c>
      <c r="D151" s="73" t="s">
        <v>238</v>
      </c>
      <c r="E151" s="73"/>
      <c r="F151" s="95">
        <v>40664</v>
      </c>
      <c r="G151" s="83">
        <v>2.8500000000000059</v>
      </c>
      <c r="H151" s="86" t="s">
        <v>134</v>
      </c>
      <c r="I151" s="87">
        <v>4.8000000000000001E-2</v>
      </c>
      <c r="J151" s="87">
        <v>4.8500000000000182E-2</v>
      </c>
      <c r="K151" s="83">
        <v>71619711.991464004</v>
      </c>
      <c r="L151" s="85">
        <v>116.46052400000001</v>
      </c>
      <c r="M151" s="83">
        <v>83408.692138429993</v>
      </c>
      <c r="N151" s="73"/>
      <c r="O151" s="84">
        <f t="shared" si="2"/>
        <v>5.1186569895407081E-3</v>
      </c>
      <c r="P151" s="84">
        <f>M151/'סכום נכסי הקרן'!$C$42</f>
        <v>1.3782227112615108E-3</v>
      </c>
    </row>
    <row r="152" spans="2:16">
      <c r="B152" s="76" t="s">
        <v>1989</v>
      </c>
      <c r="C152" s="73" t="s">
        <v>1990</v>
      </c>
      <c r="D152" s="73" t="s">
        <v>238</v>
      </c>
      <c r="E152" s="73"/>
      <c r="F152" s="95">
        <v>40756</v>
      </c>
      <c r="G152" s="83">
        <v>3.100000000000009</v>
      </c>
      <c r="H152" s="86" t="s">
        <v>134</v>
      </c>
      <c r="I152" s="87">
        <v>4.8000000000000001E-2</v>
      </c>
      <c r="J152" s="87">
        <v>4.8500000000000203E-2</v>
      </c>
      <c r="K152" s="83">
        <v>39409452.371016003</v>
      </c>
      <c r="L152" s="85">
        <v>113.42447799999999</v>
      </c>
      <c r="M152" s="83">
        <v>44699.965656025997</v>
      </c>
      <c r="N152" s="73"/>
      <c r="O152" s="84">
        <f t="shared" si="2"/>
        <v>2.7431648401549181E-3</v>
      </c>
      <c r="P152" s="84">
        <f>M152/'סכום נכסי הקרן'!$C$42</f>
        <v>7.3861016496336817E-4</v>
      </c>
    </row>
    <row r="153" spans="2:16">
      <c r="B153" s="76" t="s">
        <v>1991</v>
      </c>
      <c r="C153" s="73" t="s">
        <v>1992</v>
      </c>
      <c r="D153" s="73" t="s">
        <v>238</v>
      </c>
      <c r="E153" s="73"/>
      <c r="F153" s="95">
        <v>40848</v>
      </c>
      <c r="G153" s="83">
        <v>3.2800000000000034</v>
      </c>
      <c r="H153" s="86" t="s">
        <v>134</v>
      </c>
      <c r="I153" s="87">
        <v>4.8000000000000001E-2</v>
      </c>
      <c r="J153" s="87">
        <v>4.8500000000000057E-2</v>
      </c>
      <c r="K153" s="83">
        <v>111134367.31269599</v>
      </c>
      <c r="L153" s="85">
        <v>114.77843799999999</v>
      </c>
      <c r="M153" s="83">
        <v>127558.29119314501</v>
      </c>
      <c r="N153" s="73"/>
      <c r="O153" s="84">
        <f t="shared" si="2"/>
        <v>7.8280467185125515E-3</v>
      </c>
      <c r="P153" s="84">
        <f>M153/'סכום נכסי הקרן'!$C$42</f>
        <v>2.107738767085897E-3</v>
      </c>
    </row>
    <row r="154" spans="2:16">
      <c r="B154" s="76" t="s">
        <v>1993</v>
      </c>
      <c r="C154" s="73" t="s">
        <v>1994</v>
      </c>
      <c r="D154" s="73" t="s">
        <v>238</v>
      </c>
      <c r="E154" s="73"/>
      <c r="F154" s="95">
        <v>40940</v>
      </c>
      <c r="G154" s="83">
        <v>3.5299999999999874</v>
      </c>
      <c r="H154" s="86" t="s">
        <v>134</v>
      </c>
      <c r="I154" s="87">
        <v>4.8000000000000001E-2</v>
      </c>
      <c r="J154" s="87">
        <v>4.8399999999999874E-2</v>
      </c>
      <c r="K154" s="83">
        <v>139774134.92733601</v>
      </c>
      <c r="L154" s="85">
        <v>113.430826</v>
      </c>
      <c r="M154" s="83">
        <v>158546.95614150001</v>
      </c>
      <c r="N154" s="73"/>
      <c r="O154" s="84">
        <f t="shared" si="2"/>
        <v>9.7297711355694306E-3</v>
      </c>
      <c r="P154" s="84">
        <f>M154/'סכום נכסי הקרן'!$C$42</f>
        <v>2.6197871007609236E-3</v>
      </c>
    </row>
    <row r="155" spans="2:16">
      <c r="B155" s="76" t="s">
        <v>1995</v>
      </c>
      <c r="C155" s="73" t="s">
        <v>1996</v>
      </c>
      <c r="D155" s="73" t="s">
        <v>238</v>
      </c>
      <c r="E155" s="73"/>
      <c r="F155" s="95">
        <v>40969</v>
      </c>
      <c r="G155" s="83">
        <v>3.6099999999999981</v>
      </c>
      <c r="H155" s="86" t="s">
        <v>134</v>
      </c>
      <c r="I155" s="87">
        <v>4.8000000000000001E-2</v>
      </c>
      <c r="J155" s="87">
        <v>4.8599999999999949E-2</v>
      </c>
      <c r="K155" s="83">
        <v>85162589.237544</v>
      </c>
      <c r="L155" s="85">
        <v>112.970878</v>
      </c>
      <c r="M155" s="83">
        <v>96208.924873060998</v>
      </c>
      <c r="N155" s="73"/>
      <c r="O155" s="84">
        <f t="shared" si="2"/>
        <v>5.9041866396894703E-3</v>
      </c>
      <c r="P155" s="84">
        <f>M155/'סכום נכסי הקרן'!$C$42</f>
        <v>1.5897303013220584E-3</v>
      </c>
    </row>
    <row r="156" spans="2:16">
      <c r="B156" s="76" t="s">
        <v>1997</v>
      </c>
      <c r="C156" s="73" t="s">
        <v>1998</v>
      </c>
      <c r="D156" s="73" t="s">
        <v>238</v>
      </c>
      <c r="E156" s="73"/>
      <c r="F156" s="95">
        <v>41000</v>
      </c>
      <c r="G156" s="83">
        <v>3.6100000000000225</v>
      </c>
      <c r="H156" s="86" t="s">
        <v>134</v>
      </c>
      <c r="I156" s="87">
        <v>4.8000000000000001E-2</v>
      </c>
      <c r="J156" s="87">
        <v>4.8500000000000425E-2</v>
      </c>
      <c r="K156" s="83">
        <v>46530143.427767999</v>
      </c>
      <c r="L156" s="85">
        <v>115.23331399999999</v>
      </c>
      <c r="M156" s="83">
        <v>53618.226296075001</v>
      </c>
      <c r="N156" s="73"/>
      <c r="O156" s="84">
        <f t="shared" si="2"/>
        <v>3.2904641202343848E-3</v>
      </c>
      <c r="P156" s="84">
        <f>M156/'סכום נכסי הקרן'!$C$42</f>
        <v>8.8597309613924248E-4</v>
      </c>
    </row>
    <row r="157" spans="2:16">
      <c r="B157" s="76" t="s">
        <v>1999</v>
      </c>
      <c r="C157" s="73" t="s">
        <v>2000</v>
      </c>
      <c r="D157" s="73" t="s">
        <v>238</v>
      </c>
      <c r="E157" s="73"/>
      <c r="F157" s="95">
        <v>41640</v>
      </c>
      <c r="G157" s="83">
        <v>5.0400000000000169</v>
      </c>
      <c r="H157" s="86" t="s">
        <v>134</v>
      </c>
      <c r="I157" s="87">
        <v>4.8000000000000001E-2</v>
      </c>
      <c r="J157" s="87">
        <v>4.8500000000000092E-2</v>
      </c>
      <c r="K157" s="83">
        <v>87337673.583887994</v>
      </c>
      <c r="L157" s="85">
        <v>110.143771</v>
      </c>
      <c r="M157" s="83">
        <v>96197.007605685998</v>
      </c>
      <c r="N157" s="73"/>
      <c r="O157" s="84">
        <f t="shared" si="2"/>
        <v>5.9034552962001852E-3</v>
      </c>
      <c r="P157" s="84">
        <f>M157/'סכום נכסי הקרן'!$C$42</f>
        <v>1.5895333836132286E-3</v>
      </c>
    </row>
    <row r="158" spans="2:16">
      <c r="B158" s="76" t="s">
        <v>2001</v>
      </c>
      <c r="C158" s="73" t="s">
        <v>2002</v>
      </c>
      <c r="D158" s="73" t="s">
        <v>238</v>
      </c>
      <c r="E158" s="73"/>
      <c r="F158" s="95">
        <v>44774</v>
      </c>
      <c r="G158" s="83">
        <v>10.459999999989686</v>
      </c>
      <c r="H158" s="86" t="s">
        <v>134</v>
      </c>
      <c r="I158" s="87">
        <v>4.8000000000000001E-2</v>
      </c>
      <c r="J158" s="87">
        <v>4.8499999999954496E-2</v>
      </c>
      <c r="K158" s="83">
        <v>222688.47837600001</v>
      </c>
      <c r="L158" s="85">
        <v>103.615988</v>
      </c>
      <c r="M158" s="83">
        <v>230.74086705299999</v>
      </c>
      <c r="N158" s="73"/>
      <c r="O158" s="84">
        <f t="shared" si="2"/>
        <v>1.4160195078389743E-5</v>
      </c>
      <c r="P158" s="84">
        <f>M158/'סכום נכסי הקרן'!$C$42</f>
        <v>3.8126997946547995E-6</v>
      </c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42" t="s">
        <v>113</v>
      </c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42" t="s">
        <v>207</v>
      </c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42" t="s">
        <v>215</v>
      </c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</row>
    <row r="351" spans="2:16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</row>
    <row r="352" spans="2:16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</row>
    <row r="353" spans="2:16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</row>
    <row r="354" spans="2:16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</row>
    <row r="355" spans="2:16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</row>
    <row r="356" spans="2:16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</row>
    <row r="357" spans="2:16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</row>
    <row r="358" spans="2:16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</row>
    <row r="359" spans="2:16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</row>
    <row r="360" spans="2:16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</row>
    <row r="361" spans="2:16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</row>
    <row r="362" spans="2:16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</row>
    <row r="363" spans="2:16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</row>
    <row r="364" spans="2:16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</row>
    <row r="365" spans="2:16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</row>
    <row r="366" spans="2:16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</row>
    <row r="367" spans="2:16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</row>
    <row r="368" spans="2:16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</row>
    <row r="369" spans="2:16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</row>
    <row r="370" spans="2:16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</row>
    <row r="371" spans="2:16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</row>
    <row r="372" spans="2:16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</row>
    <row r="373" spans="2:16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</row>
    <row r="374" spans="2:16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</row>
    <row r="375" spans="2:16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</row>
    <row r="376" spans="2:16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</row>
    <row r="377" spans="2:16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</row>
    <row r="378" spans="2:16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</row>
    <row r="379" spans="2:16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</row>
    <row r="380" spans="2:16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</row>
    <row r="381" spans="2:16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</row>
    <row r="382" spans="2:16">
      <c r="B382" s="134"/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</row>
    <row r="383" spans="2:16">
      <c r="B383" s="134"/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</row>
    <row r="384" spans="2:16">
      <c r="B384" s="134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</row>
    <row r="385" spans="2:16">
      <c r="B385" s="134"/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</row>
    <row r="386" spans="2:16">
      <c r="B386" s="134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</row>
    <row r="387" spans="2:16">
      <c r="B387" s="134"/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</row>
    <row r="388" spans="2:16">
      <c r="B388" s="134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</row>
    <row r="389" spans="2:16">
      <c r="B389" s="134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</row>
    <row r="390" spans="2:16">
      <c r="B390" s="134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</row>
    <row r="391" spans="2:16">
      <c r="B391" s="134"/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</row>
    <row r="392" spans="2:16">
      <c r="B392" s="134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</row>
    <row r="393" spans="2:16">
      <c r="B393" s="134"/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</row>
    <row r="394" spans="2:16">
      <c r="B394" s="134"/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</row>
    <row r="395" spans="2:16">
      <c r="B395" s="134"/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</row>
    <row r="396" spans="2:16">
      <c r="B396" s="134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</row>
    <row r="397" spans="2:16">
      <c r="B397" s="134"/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</row>
    <row r="398" spans="2:16">
      <c r="B398" s="134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</row>
    <row r="399" spans="2:16">
      <c r="B399" s="134"/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</row>
    <row r="400" spans="2:16">
      <c r="B400" s="134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</row>
    <row r="401" spans="2:16">
      <c r="B401" s="134"/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</row>
    <row r="402" spans="2:16">
      <c r="B402" s="134"/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</row>
    <row r="403" spans="2:16">
      <c r="B403" s="134"/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</row>
    <row r="404" spans="2:16">
      <c r="B404" s="134"/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</row>
    <row r="405" spans="2:16">
      <c r="B405" s="134"/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</row>
    <row r="406" spans="2:16">
      <c r="B406" s="134"/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</row>
    <row r="407" spans="2:16">
      <c r="B407" s="134"/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</row>
    <row r="408" spans="2:16">
      <c r="B408" s="134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</row>
    <row r="409" spans="2:16">
      <c r="B409" s="134"/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</row>
    <row r="410" spans="2:16">
      <c r="B410" s="134"/>
      <c r="C410" s="134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</row>
    <row r="411" spans="2:16">
      <c r="B411" s="134"/>
      <c r="C411" s="134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</row>
    <row r="412" spans="2:16">
      <c r="B412" s="134"/>
      <c r="C412" s="134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</row>
    <row r="413" spans="2:16">
      <c r="B413" s="134"/>
      <c r="C413" s="134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</row>
    <row r="414" spans="2:16">
      <c r="B414" s="134"/>
      <c r="C414" s="134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</row>
    <row r="415" spans="2:16">
      <c r="B415" s="134"/>
      <c r="C415" s="134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</row>
    <row r="416" spans="2:16">
      <c r="B416" s="134"/>
      <c r="C416" s="134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</row>
    <row r="417" spans="2:16">
      <c r="B417" s="134"/>
      <c r="C417" s="134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</row>
    <row r="418" spans="2:16">
      <c r="B418" s="134"/>
      <c r="C418" s="134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</row>
    <row r="419" spans="2:16">
      <c r="B419" s="134"/>
      <c r="C419" s="134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</row>
    <row r="420" spans="2:16">
      <c r="B420" s="134"/>
      <c r="C420" s="134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</row>
    <row r="421" spans="2:16">
      <c r="B421" s="134"/>
      <c r="C421" s="134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</row>
    <row r="422" spans="2:16">
      <c r="B422" s="134"/>
      <c r="C422" s="134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</row>
    <row r="423" spans="2:16">
      <c r="B423" s="134"/>
      <c r="C423" s="134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</row>
    <row r="424" spans="2:16">
      <c r="B424" s="134"/>
      <c r="C424" s="134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</row>
    <row r="425" spans="2:16">
      <c r="B425" s="134"/>
      <c r="C425" s="134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</row>
    <row r="426" spans="2:16">
      <c r="B426" s="134"/>
      <c r="C426" s="134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</row>
    <row r="427" spans="2:16">
      <c r="B427" s="134"/>
      <c r="C427" s="134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</row>
    <row r="428" spans="2:16">
      <c r="B428" s="134"/>
      <c r="C428" s="134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</row>
    <row r="429" spans="2:16">
      <c r="B429" s="134"/>
      <c r="C429" s="134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</row>
    <row r="430" spans="2:16">
      <c r="B430" s="134"/>
      <c r="C430" s="134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</row>
    <row r="431" spans="2:16">
      <c r="B431" s="134"/>
      <c r="C431" s="134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</row>
    <row r="432" spans="2:16">
      <c r="B432" s="134"/>
      <c r="C432" s="134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</row>
    <row r="433" spans="2:16">
      <c r="B433" s="134"/>
      <c r="C433" s="134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</row>
    <row r="434" spans="2:16">
      <c r="B434" s="134"/>
      <c r="C434" s="134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</row>
    <row r="435" spans="2:16">
      <c r="B435" s="134"/>
      <c r="C435" s="134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</row>
    <row r="436" spans="2:16">
      <c r="B436" s="134"/>
      <c r="C436" s="134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</row>
    <row r="437" spans="2:16">
      <c r="B437" s="134"/>
      <c r="C437" s="134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</row>
    <row r="438" spans="2:16">
      <c r="B438" s="134"/>
      <c r="C438" s="134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</row>
    <row r="439" spans="2:16">
      <c r="B439" s="134"/>
      <c r="C439" s="134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</row>
    <row r="440" spans="2:16">
      <c r="B440" s="134"/>
      <c r="C440" s="134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</row>
    <row r="441" spans="2:16">
      <c r="B441" s="134"/>
      <c r="C441" s="134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</row>
    <row r="442" spans="2:16">
      <c r="B442" s="134"/>
      <c r="C442" s="134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</row>
    <row r="443" spans="2:16">
      <c r="B443" s="134"/>
      <c r="C443" s="134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</row>
    <row r="444" spans="2:16">
      <c r="B444" s="134"/>
      <c r="C444" s="134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</row>
    <row r="445" spans="2:16">
      <c r="B445" s="134"/>
      <c r="C445" s="134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</row>
    <row r="446" spans="2:16">
      <c r="B446" s="134"/>
      <c r="C446" s="134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</row>
    <row r="447" spans="2:16">
      <c r="B447" s="134"/>
      <c r="C447" s="134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</row>
    <row r="448" spans="2:16">
      <c r="B448" s="134"/>
      <c r="C448" s="134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</row>
    <row r="449" spans="2:16">
      <c r="B449" s="134"/>
      <c r="C449" s="134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</row>
    <row r="450" spans="2:16">
      <c r="B450" s="134"/>
      <c r="C450" s="134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</row>
    <row r="451" spans="2:16">
      <c r="B451" s="134"/>
      <c r="C451" s="134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</row>
    <row r="452" spans="2:16">
      <c r="B452" s="134"/>
      <c r="C452" s="134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147</v>
      </c>
      <c r="C1" s="67" t="s" vm="1">
        <v>233</v>
      </c>
    </row>
    <row r="2" spans="2:19">
      <c r="B2" s="46" t="s">
        <v>146</v>
      </c>
      <c r="C2" s="67" t="s">
        <v>234</v>
      </c>
    </row>
    <row r="3" spans="2:19">
      <c r="B3" s="46" t="s">
        <v>148</v>
      </c>
      <c r="C3" s="67" t="s">
        <v>235</v>
      </c>
    </row>
    <row r="4" spans="2:19">
      <c r="B4" s="46" t="s">
        <v>149</v>
      </c>
      <c r="C4" s="67">
        <v>2102</v>
      </c>
    </row>
    <row r="6" spans="2:19" ht="26.25" customHeight="1">
      <c r="B6" s="174" t="s">
        <v>176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6"/>
    </row>
    <row r="7" spans="2:19" ht="26.25" customHeight="1">
      <c r="B7" s="174" t="s">
        <v>91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</row>
    <row r="8" spans="2:1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66</v>
      </c>
      <c r="G8" s="29" t="s">
        <v>14</v>
      </c>
      <c r="H8" s="29" t="s">
        <v>67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</row>
    <row r="11" spans="2:19" s="4" customFormat="1" ht="18" customHeight="1">
      <c r="B11" s="139" t="s">
        <v>3525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40">
        <v>0</v>
      </c>
      <c r="Q11" s="89"/>
      <c r="R11" s="141">
        <v>0</v>
      </c>
      <c r="S11" s="141">
        <v>0</v>
      </c>
    </row>
    <row r="12" spans="2:19" ht="20.25" customHeight="1">
      <c r="B12" s="142" t="s">
        <v>224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2:19">
      <c r="B13" s="142" t="s">
        <v>113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19">
      <c r="B14" s="142" t="s">
        <v>207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19">
      <c r="B15" s="142" t="s">
        <v>215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2:1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19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9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2:19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19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2:19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2:19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2:19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2:19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2:19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2:19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</row>
    <row r="113" spans="2:19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</row>
    <row r="114" spans="2:19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</row>
    <row r="115" spans="2:19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</row>
    <row r="116" spans="2:19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</row>
    <row r="117" spans="2:19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</row>
    <row r="118" spans="2:19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</row>
    <row r="119" spans="2:19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</row>
    <row r="120" spans="2:19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</row>
    <row r="121" spans="2:19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</row>
    <row r="122" spans="2:19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</row>
    <row r="123" spans="2:19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</row>
    <row r="124" spans="2:19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</row>
    <row r="125" spans="2:19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</row>
    <row r="126" spans="2:19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</row>
    <row r="127" spans="2:19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</row>
    <row r="128" spans="2:19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</row>
    <row r="129" spans="2:19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</row>
    <row r="153" spans="2:19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</row>
    <row r="154" spans="2:19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</row>
    <row r="155" spans="2:19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</row>
    <row r="156" spans="2:19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</row>
    <row r="157" spans="2:19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</row>
    <row r="158" spans="2:19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</row>
    <row r="159" spans="2:19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</row>
    <row r="160" spans="2:19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</row>
    <row r="161" spans="2:19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</row>
    <row r="162" spans="2:19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</row>
    <row r="163" spans="2:19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</row>
    <row r="164" spans="2:19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</row>
    <row r="165" spans="2:19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</row>
    <row r="166" spans="2:19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</row>
    <row r="167" spans="2:19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</row>
    <row r="168" spans="2:19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</row>
    <row r="169" spans="2:19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</row>
    <row r="170" spans="2:19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</row>
    <row r="171" spans="2:19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</row>
    <row r="172" spans="2:19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</row>
    <row r="173" spans="2:19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</row>
    <row r="174" spans="2:19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</row>
    <row r="175" spans="2:19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</row>
    <row r="176" spans="2:19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</row>
    <row r="177" spans="2:19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</row>
    <row r="178" spans="2:19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</row>
    <row r="179" spans="2:19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</row>
    <row r="180" spans="2:19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</row>
    <row r="181" spans="2:19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</row>
    <row r="182" spans="2:19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</row>
    <row r="183" spans="2:19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</row>
    <row r="184" spans="2:19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</row>
    <row r="185" spans="2:19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</row>
    <row r="186" spans="2:19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</row>
    <row r="187" spans="2:19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</row>
    <row r="188" spans="2:19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</row>
    <row r="189" spans="2:19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</row>
    <row r="190" spans="2:19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</row>
    <row r="191" spans="2:19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</row>
    <row r="192" spans="2:19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</row>
    <row r="193" spans="2:19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</row>
    <row r="194" spans="2:19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</row>
    <row r="195" spans="2:19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</row>
    <row r="196" spans="2:19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</row>
    <row r="197" spans="2:19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</row>
    <row r="198" spans="2:19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</row>
    <row r="199" spans="2:19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</row>
    <row r="200" spans="2:19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</row>
    <row r="201" spans="2:19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</row>
    <row r="202" spans="2:19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</row>
    <row r="203" spans="2:19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</row>
    <row r="204" spans="2:19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</row>
    <row r="205" spans="2:19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</row>
    <row r="206" spans="2:19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</row>
    <row r="207" spans="2:19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</row>
    <row r="208" spans="2:19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</row>
    <row r="209" spans="2:19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</row>
    <row r="210" spans="2:19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</row>
    <row r="211" spans="2:19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</row>
    <row r="212" spans="2:19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</row>
    <row r="213" spans="2:19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</row>
    <row r="214" spans="2:19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</row>
    <row r="215" spans="2:19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</row>
    <row r="216" spans="2:19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</row>
    <row r="217" spans="2:19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</row>
    <row r="218" spans="2:19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</row>
    <row r="219" spans="2:19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</row>
    <row r="220" spans="2:19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</row>
    <row r="221" spans="2:19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</row>
    <row r="222" spans="2:19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</row>
    <row r="223" spans="2:19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</row>
    <row r="224" spans="2:19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</row>
    <row r="225" spans="2:19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</row>
    <row r="226" spans="2:19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</row>
    <row r="227" spans="2:19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</row>
    <row r="228" spans="2:19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</row>
    <row r="229" spans="2:19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</row>
    <row r="230" spans="2:19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</row>
    <row r="231" spans="2:19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</row>
    <row r="232" spans="2:19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</row>
    <row r="233" spans="2:19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</row>
    <row r="234" spans="2:19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</row>
    <row r="235" spans="2:19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</row>
    <row r="236" spans="2:19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</row>
    <row r="237" spans="2:19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</row>
    <row r="238" spans="2:19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</row>
    <row r="239" spans="2:19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</row>
    <row r="240" spans="2:19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</row>
    <row r="241" spans="2:19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</row>
    <row r="242" spans="2:19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</row>
    <row r="243" spans="2:19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</row>
    <row r="244" spans="2:19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</row>
    <row r="245" spans="2:19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</row>
    <row r="246" spans="2:19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</row>
    <row r="247" spans="2:19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</row>
    <row r="248" spans="2:19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</row>
    <row r="249" spans="2:19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</row>
    <row r="250" spans="2:19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</row>
    <row r="251" spans="2:19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</row>
    <row r="252" spans="2:19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</row>
    <row r="253" spans="2:19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</row>
    <row r="254" spans="2:19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</row>
    <row r="255" spans="2:19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</row>
    <row r="256" spans="2:19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</row>
    <row r="257" spans="2:19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</row>
    <row r="258" spans="2:19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</row>
    <row r="259" spans="2:19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</row>
    <row r="260" spans="2:19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</row>
    <row r="261" spans="2:19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</row>
    <row r="262" spans="2:19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</row>
    <row r="263" spans="2:19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</row>
    <row r="264" spans="2:19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</row>
    <row r="265" spans="2:19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</row>
    <row r="266" spans="2:19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</row>
    <row r="267" spans="2:19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</row>
    <row r="268" spans="2:19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</row>
    <row r="269" spans="2:19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</row>
    <row r="270" spans="2:19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</row>
    <row r="271" spans="2:19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</row>
    <row r="272" spans="2:19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</row>
    <row r="273" spans="2:19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</row>
    <row r="274" spans="2:19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</row>
    <row r="275" spans="2:19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</row>
    <row r="276" spans="2:19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</row>
    <row r="277" spans="2:19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</row>
    <row r="278" spans="2:19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</row>
    <row r="279" spans="2:19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</row>
    <row r="280" spans="2:19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</row>
    <row r="281" spans="2:19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</row>
    <row r="282" spans="2:19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</row>
    <row r="283" spans="2:19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</row>
    <row r="284" spans="2:19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</row>
    <row r="285" spans="2:19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</row>
    <row r="286" spans="2:19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</row>
    <row r="287" spans="2:19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</row>
    <row r="288" spans="2:19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</row>
    <row r="289" spans="2:19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</row>
    <row r="290" spans="2:19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</row>
    <row r="291" spans="2:19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</row>
    <row r="292" spans="2:19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</row>
    <row r="293" spans="2:19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</row>
    <row r="294" spans="2:19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</row>
    <row r="295" spans="2:19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</row>
    <row r="296" spans="2:19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</row>
    <row r="297" spans="2:19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</row>
    <row r="298" spans="2:19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</row>
    <row r="299" spans="2:19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</row>
    <row r="300" spans="2:19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</row>
    <row r="301" spans="2:19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</row>
    <row r="302" spans="2:19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</row>
    <row r="303" spans="2:19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</row>
    <row r="304" spans="2:19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</row>
    <row r="305" spans="2:19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</row>
    <row r="306" spans="2:19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</row>
    <row r="307" spans="2:19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</row>
    <row r="308" spans="2:19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</row>
    <row r="309" spans="2:19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</row>
    <row r="310" spans="2:19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</row>
    <row r="311" spans="2:19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3.85546875" style="2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147</v>
      </c>
      <c r="C1" s="67" t="s" vm="1">
        <v>233</v>
      </c>
    </row>
    <row r="2" spans="2:30">
      <c r="B2" s="46" t="s">
        <v>146</v>
      </c>
      <c r="C2" s="67" t="s">
        <v>234</v>
      </c>
    </row>
    <row r="3" spans="2:30">
      <c r="B3" s="46" t="s">
        <v>148</v>
      </c>
      <c r="C3" s="67" t="s">
        <v>235</v>
      </c>
    </row>
    <row r="4" spans="2:30">
      <c r="B4" s="46" t="s">
        <v>149</v>
      </c>
      <c r="C4" s="67">
        <v>2102</v>
      </c>
    </row>
    <row r="6" spans="2:30" ht="26.25" customHeight="1">
      <c r="B6" s="174" t="s">
        <v>176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6"/>
    </row>
    <row r="7" spans="2:30" ht="26.25" customHeight="1">
      <c r="B7" s="174" t="s">
        <v>92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</row>
    <row r="8" spans="2:30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66</v>
      </c>
      <c r="G8" s="29" t="s">
        <v>14</v>
      </c>
      <c r="H8" s="29" t="s">
        <v>67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A10" s="1"/>
    </row>
    <row r="11" spans="2:30" s="4" customFormat="1" ht="18" customHeight="1">
      <c r="B11" s="96" t="s">
        <v>54</v>
      </c>
      <c r="C11" s="73"/>
      <c r="D11" s="73"/>
      <c r="E11" s="73"/>
      <c r="F11" s="73"/>
      <c r="G11" s="73"/>
      <c r="H11" s="73"/>
      <c r="I11" s="73"/>
      <c r="J11" s="85">
        <v>7.3000929729212656</v>
      </c>
      <c r="K11" s="73"/>
      <c r="L11" s="73"/>
      <c r="M11" s="84">
        <v>2.7708945544989892E-2</v>
      </c>
      <c r="N11" s="83"/>
      <c r="O11" s="85"/>
      <c r="P11" s="83">
        <v>48602.741129168993</v>
      </c>
      <c r="Q11" s="73"/>
      <c r="R11" s="84">
        <f>IFERROR(P11/$P$11,0)</f>
        <v>1</v>
      </c>
      <c r="S11" s="84">
        <f>P11/'סכום נכסי הקרן'!$C$42</f>
        <v>8.0309857325914786E-4</v>
      </c>
      <c r="AA11" s="1"/>
      <c r="AD11" s="1"/>
    </row>
    <row r="12" spans="2:30" ht="17.25" customHeight="1">
      <c r="B12" s="97" t="s">
        <v>202</v>
      </c>
      <c r="C12" s="73"/>
      <c r="D12" s="73"/>
      <c r="E12" s="73"/>
      <c r="F12" s="73"/>
      <c r="G12" s="73"/>
      <c r="H12" s="73"/>
      <c r="I12" s="73"/>
      <c r="J12" s="85">
        <v>7.2547836272807205</v>
      </c>
      <c r="K12" s="73"/>
      <c r="L12" s="73"/>
      <c r="M12" s="84">
        <v>2.7410168030595802E-2</v>
      </c>
      <c r="N12" s="83"/>
      <c r="O12" s="85"/>
      <c r="P12" s="83">
        <v>48167.953208941006</v>
      </c>
      <c r="Q12" s="73"/>
      <c r="R12" s="84">
        <f t="shared" ref="R12:R28" si="0">IFERROR(P12/$P$11,0)</f>
        <v>0.99105425105402034</v>
      </c>
      <c r="S12" s="84">
        <f>P12/'סכום נכסי הקרן'!$C$42</f>
        <v>7.9591425504389702E-4</v>
      </c>
    </row>
    <row r="13" spans="2:30">
      <c r="B13" s="98" t="s">
        <v>61</v>
      </c>
      <c r="C13" s="71"/>
      <c r="D13" s="71"/>
      <c r="E13" s="71"/>
      <c r="F13" s="71"/>
      <c r="G13" s="71"/>
      <c r="H13" s="71"/>
      <c r="I13" s="71"/>
      <c r="J13" s="82">
        <v>7.2560894341647311</v>
      </c>
      <c r="K13" s="71"/>
      <c r="L13" s="71"/>
      <c r="M13" s="81">
        <v>2.7401691629647694E-2</v>
      </c>
      <c r="N13" s="80"/>
      <c r="O13" s="82"/>
      <c r="P13" s="80">
        <v>48155.610795075998</v>
      </c>
      <c r="Q13" s="71"/>
      <c r="R13" s="81">
        <f t="shared" si="0"/>
        <v>0.99080030624394866</v>
      </c>
      <c r="S13" s="81">
        <f>P13/'סכום נכסי הקרן'!$C$42</f>
        <v>7.9571031232924193E-4</v>
      </c>
    </row>
    <row r="14" spans="2:30">
      <c r="B14" s="99" t="s">
        <v>2003</v>
      </c>
      <c r="C14" s="73" t="s">
        <v>2004</v>
      </c>
      <c r="D14" s="86" t="s">
        <v>2005</v>
      </c>
      <c r="E14" s="73" t="s">
        <v>314</v>
      </c>
      <c r="F14" s="86" t="s">
        <v>130</v>
      </c>
      <c r="G14" s="73" t="s">
        <v>299</v>
      </c>
      <c r="H14" s="73" t="s">
        <v>300</v>
      </c>
      <c r="I14" s="95">
        <v>39076</v>
      </c>
      <c r="J14" s="85">
        <v>6.2399999999998661</v>
      </c>
      <c r="K14" s="86" t="s">
        <v>134</v>
      </c>
      <c r="L14" s="87">
        <v>4.9000000000000002E-2</v>
      </c>
      <c r="M14" s="84">
        <v>2.7299999999999155E-2</v>
      </c>
      <c r="N14" s="83">
        <v>8064956.08892</v>
      </c>
      <c r="O14" s="85">
        <v>151.36000000000001</v>
      </c>
      <c r="P14" s="83">
        <v>12207.117383610999</v>
      </c>
      <c r="Q14" s="84">
        <v>4.9886274811780564E-3</v>
      </c>
      <c r="R14" s="84">
        <f t="shared" si="0"/>
        <v>0.25116108886058042</v>
      </c>
      <c r="S14" s="84">
        <f>P14/'סכום נכסי הקרן'!$C$42</f>
        <v>2.0170711212214617E-4</v>
      </c>
    </row>
    <row r="15" spans="2:30">
      <c r="B15" s="99" t="s">
        <v>2006</v>
      </c>
      <c r="C15" s="73" t="s">
        <v>2007</v>
      </c>
      <c r="D15" s="86" t="s">
        <v>2005</v>
      </c>
      <c r="E15" s="73" t="s">
        <v>314</v>
      </c>
      <c r="F15" s="86" t="s">
        <v>130</v>
      </c>
      <c r="G15" s="73" t="s">
        <v>299</v>
      </c>
      <c r="H15" s="73" t="s">
        <v>300</v>
      </c>
      <c r="I15" s="95">
        <v>40738</v>
      </c>
      <c r="J15" s="85">
        <v>9.9899999999998226</v>
      </c>
      <c r="K15" s="86" t="s">
        <v>134</v>
      </c>
      <c r="L15" s="87">
        <v>4.0999999999999995E-2</v>
      </c>
      <c r="M15" s="84">
        <v>2.5399999999999472E-2</v>
      </c>
      <c r="N15" s="83">
        <v>16460910.470012</v>
      </c>
      <c r="O15" s="85">
        <v>134.4</v>
      </c>
      <c r="P15" s="83">
        <v>22123.464314403998</v>
      </c>
      <c r="Q15" s="84">
        <v>4.358734703070485E-3</v>
      </c>
      <c r="R15" s="84">
        <f t="shared" si="0"/>
        <v>0.45518964158024772</v>
      </c>
      <c r="S15" s="84">
        <f>P15/'סכום נכסי הקרן'!$C$42</f>
        <v>3.6556215171543979E-4</v>
      </c>
    </row>
    <row r="16" spans="2:30">
      <c r="B16" s="99" t="s">
        <v>2008</v>
      </c>
      <c r="C16" s="73" t="s">
        <v>2009</v>
      </c>
      <c r="D16" s="86" t="s">
        <v>2005</v>
      </c>
      <c r="E16" s="73" t="s">
        <v>2010</v>
      </c>
      <c r="F16" s="86" t="s">
        <v>557</v>
      </c>
      <c r="G16" s="73" t="s">
        <v>304</v>
      </c>
      <c r="H16" s="73" t="s">
        <v>132</v>
      </c>
      <c r="I16" s="95">
        <v>42795</v>
      </c>
      <c r="J16" s="85">
        <v>5.5399999999996989</v>
      </c>
      <c r="K16" s="86" t="s">
        <v>134</v>
      </c>
      <c r="L16" s="87">
        <v>2.1400000000000002E-2</v>
      </c>
      <c r="M16" s="84">
        <v>1.9899999999998891E-2</v>
      </c>
      <c r="N16" s="83">
        <v>5415314.5800170004</v>
      </c>
      <c r="O16" s="85">
        <v>111.56</v>
      </c>
      <c r="P16" s="83">
        <v>6041.3250708330006</v>
      </c>
      <c r="Q16" s="84">
        <v>1.2730238836360147E-2</v>
      </c>
      <c r="R16" s="84">
        <f t="shared" si="0"/>
        <v>0.12430008946979519</v>
      </c>
      <c r="S16" s="84">
        <f>P16/'סכום נכסי הקרן'!$C$42</f>
        <v>9.9825224509176943E-5</v>
      </c>
    </row>
    <row r="17" spans="2:19">
      <c r="B17" s="99" t="s">
        <v>2011</v>
      </c>
      <c r="C17" s="73" t="s">
        <v>2012</v>
      </c>
      <c r="D17" s="86" t="s">
        <v>2005</v>
      </c>
      <c r="E17" s="73" t="s">
        <v>308</v>
      </c>
      <c r="F17" s="86" t="s">
        <v>303</v>
      </c>
      <c r="G17" s="73" t="s">
        <v>340</v>
      </c>
      <c r="H17" s="73" t="s">
        <v>300</v>
      </c>
      <c r="I17" s="95">
        <v>36489</v>
      </c>
      <c r="J17" s="85">
        <v>3.3399999997262588</v>
      </c>
      <c r="K17" s="86" t="s">
        <v>134</v>
      </c>
      <c r="L17" s="87">
        <v>6.0499999999999998E-2</v>
      </c>
      <c r="M17" s="84">
        <v>1.589999999821308E-2</v>
      </c>
      <c r="N17" s="83">
        <v>3109.2035529999998</v>
      </c>
      <c r="O17" s="85">
        <v>169.19</v>
      </c>
      <c r="P17" s="83">
        <v>5.260461266000001</v>
      </c>
      <c r="Q17" s="145"/>
      <c r="R17" s="84">
        <f t="shared" si="0"/>
        <v>1.0823383915774513E-4</v>
      </c>
      <c r="S17" s="84">
        <f>P17/'סכום נכסי הקרן'!$C$42</f>
        <v>8.6922441805945206E-8</v>
      </c>
    </row>
    <row r="18" spans="2:19">
      <c r="B18" s="99" t="s">
        <v>2013</v>
      </c>
      <c r="C18" s="73" t="s">
        <v>2014</v>
      </c>
      <c r="D18" s="86" t="s">
        <v>2005</v>
      </c>
      <c r="E18" s="73" t="s">
        <v>337</v>
      </c>
      <c r="F18" s="86" t="s">
        <v>130</v>
      </c>
      <c r="G18" s="73" t="s">
        <v>331</v>
      </c>
      <c r="H18" s="73" t="s">
        <v>132</v>
      </c>
      <c r="I18" s="95">
        <v>39084</v>
      </c>
      <c r="J18" s="85">
        <v>1.9299999999998778</v>
      </c>
      <c r="K18" s="86" t="s">
        <v>134</v>
      </c>
      <c r="L18" s="87">
        <v>5.5999999999999994E-2</v>
      </c>
      <c r="M18" s="84">
        <v>2.4199999999998903E-2</v>
      </c>
      <c r="N18" s="83">
        <v>1675451.22689</v>
      </c>
      <c r="O18" s="85">
        <v>141.75</v>
      </c>
      <c r="P18" s="83">
        <v>2374.9519931529999</v>
      </c>
      <c r="Q18" s="84">
        <v>3.4703398997272279E-3</v>
      </c>
      <c r="R18" s="84">
        <f t="shared" si="0"/>
        <v>4.886456891065491E-2</v>
      </c>
      <c r="S18" s="84">
        <f>P18/'סכום נכסי הקרן'!$C$42</f>
        <v>3.9243065575070266E-5</v>
      </c>
    </row>
    <row r="19" spans="2:19">
      <c r="B19" s="99" t="s">
        <v>2015</v>
      </c>
      <c r="C19" s="73" t="s">
        <v>2016</v>
      </c>
      <c r="D19" s="86" t="s">
        <v>2005</v>
      </c>
      <c r="E19" s="73" t="s">
        <v>2017</v>
      </c>
      <c r="F19" s="86" t="s">
        <v>303</v>
      </c>
      <c r="G19" s="73" t="s">
        <v>417</v>
      </c>
      <c r="H19" s="73" t="s">
        <v>132</v>
      </c>
      <c r="I19" s="95">
        <v>44381</v>
      </c>
      <c r="J19" s="85">
        <v>3.2199999999999718</v>
      </c>
      <c r="K19" s="86" t="s">
        <v>134</v>
      </c>
      <c r="L19" s="87">
        <v>8.5000000000000006E-3</v>
      </c>
      <c r="M19" s="84">
        <v>5.049999999999813E-2</v>
      </c>
      <c r="N19" s="83">
        <v>4515909.3</v>
      </c>
      <c r="O19" s="85">
        <v>94.44</v>
      </c>
      <c r="P19" s="83">
        <v>4264.8249063959993</v>
      </c>
      <c r="Q19" s="84">
        <v>1.41122165625E-2</v>
      </c>
      <c r="R19" s="84">
        <f t="shared" si="0"/>
        <v>8.7748649712196161E-2</v>
      </c>
      <c r="S19" s="84">
        <f>P19/'סכום נכסי הקרן'!$C$42</f>
        <v>7.0470815389281466E-5</v>
      </c>
    </row>
    <row r="20" spans="2:19">
      <c r="B20" s="99" t="s">
        <v>2018</v>
      </c>
      <c r="C20" s="73" t="s">
        <v>2019</v>
      </c>
      <c r="D20" s="146" t="s">
        <v>27</v>
      </c>
      <c r="E20" s="73" t="s">
        <v>2020</v>
      </c>
      <c r="F20" s="86" t="s">
        <v>474</v>
      </c>
      <c r="G20" s="73" t="s">
        <v>532</v>
      </c>
      <c r="H20" s="146"/>
      <c r="I20" s="95">
        <v>39104</v>
      </c>
      <c r="J20" s="85">
        <v>0.38000000000005274</v>
      </c>
      <c r="K20" s="86" t="s">
        <v>134</v>
      </c>
      <c r="L20" s="87">
        <v>5.5999999999999994E-2</v>
      </c>
      <c r="M20" s="145">
        <v>0</v>
      </c>
      <c r="N20" s="83">
        <v>1913352.795226</v>
      </c>
      <c r="O20" s="85">
        <v>59.511901999999999</v>
      </c>
      <c r="P20" s="83">
        <v>1138.6666654129999</v>
      </c>
      <c r="Q20" s="84">
        <v>5.0889524373292439E-3</v>
      </c>
      <c r="R20" s="84">
        <f t="shared" si="0"/>
        <v>2.3428033871316523E-2</v>
      </c>
      <c r="S20" s="84">
        <f>P20/'סכום נכסי הקרן'!$C$42</f>
        <v>1.8815020576321292E-5</v>
      </c>
    </row>
    <row r="21" spans="2:19">
      <c r="B21" s="100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8" t="s">
        <v>49</v>
      </c>
      <c r="C22" s="71"/>
      <c r="D22" s="71"/>
      <c r="E22" s="71"/>
      <c r="F22" s="71"/>
      <c r="G22" s="71"/>
      <c r="H22" s="71"/>
      <c r="I22" s="71"/>
      <c r="J22" s="82">
        <v>2.1600000000486128</v>
      </c>
      <c r="K22" s="71"/>
      <c r="L22" s="71"/>
      <c r="M22" s="81">
        <v>5.9699999999959494E-2</v>
      </c>
      <c r="N22" s="80"/>
      <c r="O22" s="82"/>
      <c r="P22" s="80">
        <v>12.342413865000001</v>
      </c>
      <c r="Q22" s="71"/>
      <c r="R22" s="81">
        <f t="shared" si="0"/>
        <v>2.5394481007147738E-4</v>
      </c>
      <c r="S22" s="81">
        <f>P22/'סכום נכסי הקרן'!$C$42</f>
        <v>2.0394271465496874E-7</v>
      </c>
    </row>
    <row r="23" spans="2:19">
      <c r="B23" s="99" t="s">
        <v>2021</v>
      </c>
      <c r="C23" s="73" t="s">
        <v>2022</v>
      </c>
      <c r="D23" s="86" t="s">
        <v>2005</v>
      </c>
      <c r="E23" s="73" t="s">
        <v>2023</v>
      </c>
      <c r="F23" s="86" t="s">
        <v>474</v>
      </c>
      <c r="G23" s="73" t="s">
        <v>331</v>
      </c>
      <c r="H23" s="73" t="s">
        <v>132</v>
      </c>
      <c r="I23" s="95">
        <v>38118</v>
      </c>
      <c r="J23" s="85">
        <v>2.1600000000486128</v>
      </c>
      <c r="K23" s="86" t="s">
        <v>133</v>
      </c>
      <c r="L23" s="87">
        <v>7.9699999999999993E-2</v>
      </c>
      <c r="M23" s="84">
        <v>5.9699999999959494E-2</v>
      </c>
      <c r="N23" s="83">
        <v>3208.85565</v>
      </c>
      <c r="O23" s="85">
        <v>106.4</v>
      </c>
      <c r="P23" s="83">
        <v>12.342413865000001</v>
      </c>
      <c r="Q23" s="84">
        <v>6.4046623129104295E-5</v>
      </c>
      <c r="R23" s="84">
        <f t="shared" si="0"/>
        <v>2.5394481007147738E-4</v>
      </c>
      <c r="S23" s="84">
        <f>P23/'סכום נכסי הקרן'!$C$42</f>
        <v>2.0394271465496874E-7</v>
      </c>
    </row>
    <row r="24" spans="2:19">
      <c r="B24" s="100"/>
      <c r="C24" s="73"/>
      <c r="D24" s="73"/>
      <c r="E24" s="73"/>
      <c r="F24" s="73"/>
      <c r="G24" s="73"/>
      <c r="H24" s="73"/>
      <c r="I24" s="73"/>
      <c r="J24" s="85"/>
      <c r="K24" s="73"/>
      <c r="L24" s="73"/>
      <c r="M24" s="84"/>
      <c r="N24" s="83"/>
      <c r="O24" s="85"/>
      <c r="P24" s="73"/>
      <c r="Q24" s="73"/>
      <c r="R24" s="84"/>
      <c r="S24" s="73"/>
    </row>
    <row r="25" spans="2:19">
      <c r="B25" s="97" t="s">
        <v>201</v>
      </c>
      <c r="C25" s="73"/>
      <c r="D25" s="73"/>
      <c r="E25" s="73"/>
      <c r="F25" s="73"/>
      <c r="G25" s="73"/>
      <c r="H25" s="73"/>
      <c r="I25" s="73"/>
      <c r="J25" s="85">
        <v>12.319686064645291</v>
      </c>
      <c r="K25" s="73"/>
      <c r="L25" s="73"/>
      <c r="M25" s="84">
        <v>6.0026525412053645E-2</v>
      </c>
      <c r="N25" s="83"/>
      <c r="O25" s="85"/>
      <c r="P25" s="83">
        <v>434.78792022800002</v>
      </c>
      <c r="Q25" s="73"/>
      <c r="R25" s="84">
        <f t="shared" si="0"/>
        <v>8.9457489459799523E-3</v>
      </c>
      <c r="S25" s="84">
        <f>P25/'סכום נכסי הקרן'!$C$42</f>
        <v>7.1843182152510255E-6</v>
      </c>
    </row>
    <row r="26" spans="2:19">
      <c r="B26" s="98" t="s">
        <v>69</v>
      </c>
      <c r="C26" s="71"/>
      <c r="D26" s="71"/>
      <c r="E26" s="71"/>
      <c r="F26" s="71"/>
      <c r="G26" s="71"/>
      <c r="H26" s="71"/>
      <c r="I26" s="71"/>
      <c r="J26" s="82">
        <v>12.319686064645291</v>
      </c>
      <c r="K26" s="71"/>
      <c r="L26" s="71"/>
      <c r="M26" s="81">
        <v>6.0026525412053645E-2</v>
      </c>
      <c r="N26" s="80"/>
      <c r="O26" s="82"/>
      <c r="P26" s="80">
        <v>434.78792022800002</v>
      </c>
      <c r="Q26" s="71"/>
      <c r="R26" s="81">
        <f t="shared" si="0"/>
        <v>8.9457489459799523E-3</v>
      </c>
      <c r="S26" s="81">
        <f>P26/'סכום נכסי הקרן'!$C$42</f>
        <v>7.1843182152510255E-6</v>
      </c>
    </row>
    <row r="27" spans="2:19">
      <c r="B27" s="99" t="s">
        <v>2024</v>
      </c>
      <c r="C27" s="73">
        <v>4824</v>
      </c>
      <c r="D27" s="86" t="s">
        <v>2005</v>
      </c>
      <c r="E27" s="73"/>
      <c r="F27" s="86" t="s">
        <v>730</v>
      </c>
      <c r="G27" s="73" t="s">
        <v>2025</v>
      </c>
      <c r="H27" s="73" t="s">
        <v>714</v>
      </c>
      <c r="I27" s="95">
        <v>42206</v>
      </c>
      <c r="J27" s="85">
        <v>14.510000000006031</v>
      </c>
      <c r="K27" s="86" t="s">
        <v>141</v>
      </c>
      <c r="L27" s="87">
        <v>4.555E-2</v>
      </c>
      <c r="M27" s="84">
        <v>6.34000000000252E-2</v>
      </c>
      <c r="N27" s="83">
        <v>107245.7874</v>
      </c>
      <c r="O27" s="85">
        <v>77.7</v>
      </c>
      <c r="P27" s="83">
        <v>222.21603616600001</v>
      </c>
      <c r="Q27" s="84">
        <v>6.4381337023274238E-4</v>
      </c>
      <c r="R27" s="84">
        <f t="shared" si="0"/>
        <v>4.572088548985909E-3</v>
      </c>
      <c r="S27" s="84">
        <f>P27/'סכום נכסי הקרן'!$C$42</f>
        <v>3.6718377905050707E-6</v>
      </c>
    </row>
    <row r="28" spans="2:19">
      <c r="B28" s="99" t="s">
        <v>2026</v>
      </c>
      <c r="C28" s="73">
        <v>5168</v>
      </c>
      <c r="D28" s="86" t="s">
        <v>2005</v>
      </c>
      <c r="E28" s="73"/>
      <c r="F28" s="86" t="s">
        <v>730</v>
      </c>
      <c r="G28" s="73" t="s">
        <v>877</v>
      </c>
      <c r="H28" s="73" t="s">
        <v>2027</v>
      </c>
      <c r="I28" s="95">
        <v>42408</v>
      </c>
      <c r="J28" s="85">
        <v>10.029999999986545</v>
      </c>
      <c r="K28" s="86" t="s">
        <v>141</v>
      </c>
      <c r="L28" s="87">
        <v>3.9510000000000003E-2</v>
      </c>
      <c r="M28" s="84">
        <v>5.6499999999938849E-2</v>
      </c>
      <c r="N28" s="83">
        <v>93210.310447000011</v>
      </c>
      <c r="O28" s="85">
        <v>85.52</v>
      </c>
      <c r="P28" s="83">
        <v>212.57188406200001</v>
      </c>
      <c r="Q28" s="84">
        <v>2.3624640523689196E-4</v>
      </c>
      <c r="R28" s="84">
        <f t="shared" si="0"/>
        <v>4.3736603969940441E-3</v>
      </c>
      <c r="S28" s="84">
        <f>P28/'סכום נכסי הקרן'!$C$42</f>
        <v>3.5124804247459548E-6</v>
      </c>
    </row>
    <row r="29" spans="2:19">
      <c r="B29" s="101"/>
      <c r="C29" s="102"/>
      <c r="D29" s="102"/>
      <c r="E29" s="102"/>
      <c r="F29" s="102"/>
      <c r="G29" s="102"/>
      <c r="H29" s="102"/>
      <c r="I29" s="102"/>
      <c r="J29" s="103"/>
      <c r="K29" s="102"/>
      <c r="L29" s="102"/>
      <c r="M29" s="104"/>
      <c r="N29" s="105"/>
      <c r="O29" s="103"/>
      <c r="P29" s="102"/>
      <c r="Q29" s="102"/>
      <c r="R29" s="104"/>
      <c r="S29" s="102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142" t="s">
        <v>224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142" t="s">
        <v>113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142" t="s">
        <v>207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142" t="s">
        <v>215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  <row r="112" spans="2:19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</row>
    <row r="113" spans="2:19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</row>
    <row r="114" spans="2:19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</row>
    <row r="115" spans="2:19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</row>
    <row r="116" spans="2:19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</row>
    <row r="117" spans="2:19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</row>
    <row r="118" spans="2:19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</row>
    <row r="119" spans="2:19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</row>
    <row r="120" spans="2:19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</row>
    <row r="121" spans="2:19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</row>
    <row r="122" spans="2:19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</row>
    <row r="123" spans="2:19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</row>
    <row r="124" spans="2:19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</row>
    <row r="125" spans="2:19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</row>
    <row r="126" spans="2:19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</row>
    <row r="127" spans="2:19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</row>
    <row r="128" spans="2:19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</row>
    <row r="129" spans="2:19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</row>
    <row r="153" spans="2:19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</row>
    <row r="154" spans="2:19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</row>
    <row r="155" spans="2:19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</row>
    <row r="156" spans="2:19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</row>
    <row r="157" spans="2:19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</row>
    <row r="158" spans="2:19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</row>
    <row r="159" spans="2:19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</row>
    <row r="160" spans="2:19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</row>
    <row r="161" spans="2:19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</row>
    <row r="162" spans="2:19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</row>
    <row r="163" spans="2:19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</row>
    <row r="164" spans="2:19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</row>
    <row r="165" spans="2:19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</row>
    <row r="166" spans="2:19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</row>
    <row r="167" spans="2:19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</row>
    <row r="168" spans="2:19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</row>
    <row r="169" spans="2:19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</row>
    <row r="170" spans="2:19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</row>
    <row r="171" spans="2:19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</row>
    <row r="172" spans="2:19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</row>
    <row r="173" spans="2:19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</row>
    <row r="174" spans="2:19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</row>
    <row r="175" spans="2:19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</row>
    <row r="176" spans="2:19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</row>
    <row r="177" spans="2:19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</row>
    <row r="178" spans="2:19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</row>
    <row r="179" spans="2:19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</row>
    <row r="180" spans="2:19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</row>
    <row r="181" spans="2:19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</row>
    <row r="182" spans="2:19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</row>
    <row r="183" spans="2:19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</row>
    <row r="184" spans="2:19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</row>
    <row r="185" spans="2:19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</row>
    <row r="186" spans="2:19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</row>
    <row r="187" spans="2:19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</row>
    <row r="188" spans="2:19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</row>
    <row r="189" spans="2:19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</row>
    <row r="190" spans="2:19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</row>
    <row r="191" spans="2:19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</row>
    <row r="192" spans="2:19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</row>
    <row r="193" spans="2:19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</row>
    <row r="194" spans="2:19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</row>
    <row r="195" spans="2:19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</row>
    <row r="196" spans="2:19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</row>
    <row r="197" spans="2:19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</row>
    <row r="198" spans="2:19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</row>
    <row r="199" spans="2:19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</row>
    <row r="200" spans="2:19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</row>
    <row r="201" spans="2:19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</row>
    <row r="202" spans="2:19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</row>
    <row r="203" spans="2:19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</row>
    <row r="204" spans="2:19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</row>
    <row r="205" spans="2:19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</row>
    <row r="206" spans="2:19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</row>
    <row r="207" spans="2:19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</row>
    <row r="208" spans="2:19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</row>
    <row r="209" spans="2:19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</row>
    <row r="210" spans="2:19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</row>
    <row r="211" spans="2:19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</row>
    <row r="212" spans="2:19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</row>
    <row r="213" spans="2:19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</row>
    <row r="214" spans="2:19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</row>
    <row r="215" spans="2:19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</row>
    <row r="216" spans="2:19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</row>
    <row r="217" spans="2:19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</row>
    <row r="218" spans="2:19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</row>
    <row r="219" spans="2:19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</row>
    <row r="220" spans="2:19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</row>
    <row r="221" spans="2:19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</row>
    <row r="222" spans="2:19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</row>
    <row r="223" spans="2:19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</row>
    <row r="224" spans="2:19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</row>
    <row r="225" spans="2:19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</row>
    <row r="226" spans="2:19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</row>
    <row r="227" spans="2:19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</row>
    <row r="228" spans="2:19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</row>
    <row r="229" spans="2:19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</row>
    <row r="230" spans="2:19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</row>
    <row r="231" spans="2:19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</row>
    <row r="232" spans="2:19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</row>
    <row r="233" spans="2:19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</row>
    <row r="234" spans="2:19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</row>
    <row r="235" spans="2:19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</row>
    <row r="236" spans="2:19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</row>
    <row r="237" spans="2:19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</row>
    <row r="238" spans="2:19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</row>
    <row r="239" spans="2:19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</row>
    <row r="240" spans="2:19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</row>
    <row r="241" spans="2:19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</row>
    <row r="242" spans="2:19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</row>
    <row r="243" spans="2:19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</row>
    <row r="244" spans="2:19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</row>
    <row r="245" spans="2:19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</row>
    <row r="246" spans="2:19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</row>
    <row r="247" spans="2:19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</row>
    <row r="248" spans="2:19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</row>
    <row r="249" spans="2:19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</row>
    <row r="250" spans="2:19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</row>
    <row r="251" spans="2:19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</row>
    <row r="252" spans="2:19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</row>
    <row r="253" spans="2:19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</row>
    <row r="254" spans="2:19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</row>
    <row r="255" spans="2:19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</row>
    <row r="256" spans="2:19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</row>
    <row r="257" spans="2:19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</row>
    <row r="258" spans="2:19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</row>
    <row r="259" spans="2:19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</row>
    <row r="260" spans="2:19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</row>
    <row r="261" spans="2:19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</row>
    <row r="262" spans="2:19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</row>
    <row r="263" spans="2:19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</row>
    <row r="264" spans="2:19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</row>
    <row r="265" spans="2:19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</row>
    <row r="266" spans="2:19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</row>
    <row r="267" spans="2:19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</row>
    <row r="268" spans="2:19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</row>
    <row r="269" spans="2:19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</row>
    <row r="270" spans="2:19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</row>
    <row r="271" spans="2:19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</row>
    <row r="272" spans="2:19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</row>
    <row r="273" spans="2:19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</row>
    <row r="274" spans="2:19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</row>
    <row r="275" spans="2:19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</row>
    <row r="276" spans="2:19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</row>
    <row r="277" spans="2:19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</row>
    <row r="278" spans="2:19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</row>
    <row r="279" spans="2:19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</row>
    <row r="280" spans="2:19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</row>
    <row r="281" spans="2:19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</row>
    <row r="282" spans="2:19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</row>
    <row r="283" spans="2:19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</row>
    <row r="284" spans="2:19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</row>
    <row r="285" spans="2:19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</row>
    <row r="286" spans="2:19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</row>
    <row r="287" spans="2:19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</row>
    <row r="288" spans="2:19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</row>
    <row r="289" spans="2:19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</row>
    <row r="290" spans="2:19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</row>
    <row r="291" spans="2:19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</row>
    <row r="292" spans="2:19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</row>
    <row r="293" spans="2:19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</row>
    <row r="294" spans="2:19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</row>
    <row r="295" spans="2:19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</row>
    <row r="296" spans="2:19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</row>
    <row r="297" spans="2:19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</row>
    <row r="298" spans="2:19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</row>
    <row r="299" spans="2:19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</row>
    <row r="300" spans="2:19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</row>
    <row r="301" spans="2:19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</row>
    <row r="302" spans="2:19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</row>
    <row r="303" spans="2:19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</row>
    <row r="304" spans="2:19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</row>
    <row r="305" spans="2:19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</row>
    <row r="306" spans="2:19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</row>
    <row r="307" spans="2:19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</row>
    <row r="308" spans="2:19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</row>
    <row r="309" spans="2:19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</row>
    <row r="310" spans="2:19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</row>
    <row r="311" spans="2:19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</row>
    <row r="312" spans="2:19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</row>
    <row r="313" spans="2:19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</row>
    <row r="314" spans="2:19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</row>
    <row r="315" spans="2:19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</row>
    <row r="316" spans="2:19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</row>
    <row r="317" spans="2:19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</row>
    <row r="318" spans="2:19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</row>
    <row r="319" spans="2:19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</row>
    <row r="320" spans="2:19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</row>
    <row r="321" spans="2:19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</row>
    <row r="322" spans="2:19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</row>
    <row r="323" spans="2:19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</row>
    <row r="324" spans="2:19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</row>
    <row r="325" spans="2:19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</row>
    <row r="326" spans="2:19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</row>
    <row r="327" spans="2:19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</row>
    <row r="328" spans="2:19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</row>
    <row r="329" spans="2:19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</row>
    <row r="330" spans="2:19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</row>
    <row r="331" spans="2:19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</row>
    <row r="332" spans="2:19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</row>
    <row r="333" spans="2:19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</row>
    <row r="334" spans="2:19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</row>
    <row r="335" spans="2:19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</row>
    <row r="336" spans="2:19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</row>
    <row r="337" spans="2:19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</row>
    <row r="338" spans="2:19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</row>
    <row r="339" spans="2:19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</row>
    <row r="340" spans="2:19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</row>
    <row r="341" spans="2:19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</row>
    <row r="342" spans="2:19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</row>
    <row r="343" spans="2:19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</row>
    <row r="344" spans="2:19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</row>
    <row r="345" spans="2:19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</row>
    <row r="346" spans="2:19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</row>
    <row r="347" spans="2:19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</row>
    <row r="348" spans="2:19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</row>
    <row r="349" spans="2:19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</row>
    <row r="350" spans="2:19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</row>
    <row r="351" spans="2:19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</row>
    <row r="352" spans="2:19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</row>
    <row r="353" spans="2:19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</row>
    <row r="354" spans="2:19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</row>
    <row r="355" spans="2:19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</row>
    <row r="356" spans="2:19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</row>
    <row r="357" spans="2:19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</row>
    <row r="358" spans="2:19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</row>
    <row r="359" spans="2:19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</row>
    <row r="360" spans="2:19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</row>
    <row r="361" spans="2:19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</row>
    <row r="362" spans="2:19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</row>
    <row r="363" spans="2:19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</row>
    <row r="364" spans="2:19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</row>
    <row r="365" spans="2:19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</row>
    <row r="366" spans="2:19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</row>
    <row r="367" spans="2:19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</row>
    <row r="368" spans="2:19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</row>
    <row r="369" spans="2:19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</row>
    <row r="370" spans="2:19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</row>
    <row r="371" spans="2:19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</row>
    <row r="372" spans="2:19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</row>
    <row r="373" spans="2:19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</row>
    <row r="374" spans="2:19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</row>
    <row r="375" spans="2:19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</row>
    <row r="376" spans="2:19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</row>
    <row r="377" spans="2:19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</row>
    <row r="378" spans="2:19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</row>
    <row r="379" spans="2:19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</row>
    <row r="380" spans="2:19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</row>
    <row r="381" spans="2:19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</row>
    <row r="382" spans="2:19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</row>
    <row r="383" spans="2:19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</row>
    <row r="384" spans="2:19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</row>
    <row r="385" spans="2:19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</row>
    <row r="386" spans="2:19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</row>
    <row r="387" spans="2:19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</row>
    <row r="388" spans="2:19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</row>
    <row r="389" spans="2:19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</row>
    <row r="390" spans="2:19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</row>
    <row r="391" spans="2:19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</row>
    <row r="392" spans="2:19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</row>
    <row r="393" spans="2:19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</row>
    <row r="394" spans="2:19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</row>
    <row r="395" spans="2:19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</row>
    <row r="396" spans="2:19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</row>
    <row r="397" spans="2:19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</row>
    <row r="398" spans="2:19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</row>
    <row r="399" spans="2:19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</row>
    <row r="400" spans="2:19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</row>
    <row r="401" spans="2:19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</row>
    <row r="402" spans="2:19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</row>
    <row r="403" spans="2:19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</row>
    <row r="404" spans="2:19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</row>
    <row r="405" spans="2:19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</row>
    <row r="406" spans="2:19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</row>
    <row r="407" spans="2:19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</row>
    <row r="408" spans="2:19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</row>
    <row r="409" spans="2:19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</row>
    <row r="410" spans="2:19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</row>
    <row r="411" spans="2:19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</row>
    <row r="412" spans="2:19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</row>
    <row r="413" spans="2:19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</row>
    <row r="414" spans="2:19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</row>
    <row r="415" spans="2:19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</row>
    <row r="416" spans="2:19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</row>
    <row r="417" spans="2:19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</row>
    <row r="418" spans="2:19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</row>
    <row r="419" spans="2:19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</row>
    <row r="420" spans="2:19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</row>
    <row r="421" spans="2:19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</row>
    <row r="422" spans="2:19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</row>
    <row r="423" spans="2:19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</row>
    <row r="424" spans="2:19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</row>
    <row r="425" spans="2:19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</row>
    <row r="426" spans="2:19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</row>
    <row r="427" spans="2:19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</row>
    <row r="428" spans="2:19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</row>
    <row r="429" spans="2:19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</row>
    <row r="430" spans="2:19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</row>
    <row r="431" spans="2:19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</row>
    <row r="432" spans="2:19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</row>
    <row r="433" spans="2:19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</row>
    <row r="434" spans="2:19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</row>
    <row r="435" spans="2:19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</row>
    <row r="436" spans="2:19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</row>
    <row r="437" spans="2:19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</row>
    <row r="438" spans="2:19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</row>
    <row r="439" spans="2:19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</row>
    <row r="440" spans="2:19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</row>
    <row r="441" spans="2:19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</row>
    <row r="442" spans="2:19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</row>
    <row r="443" spans="2:19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</row>
    <row r="444" spans="2:19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</row>
    <row r="445" spans="2:19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</row>
    <row r="446" spans="2:19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</row>
    <row r="447" spans="2:19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</row>
    <row r="448" spans="2:19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</row>
    <row r="449" spans="2:19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</row>
    <row r="450" spans="2:19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</row>
    <row r="451" spans="2:19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</row>
    <row r="452" spans="2:19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</row>
    <row r="453" spans="2:19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</row>
    <row r="454" spans="2:19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</row>
    <row r="455" spans="2:19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</row>
    <row r="456" spans="2:19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</row>
    <row r="457" spans="2:19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</row>
    <row r="458" spans="2:19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</row>
    <row r="459" spans="2:19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</row>
    <row r="460" spans="2:19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</row>
    <row r="461" spans="2:19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</row>
    <row r="462" spans="2:19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</row>
    <row r="463" spans="2:19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</row>
    <row r="464" spans="2:19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</row>
    <row r="465" spans="2:19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</row>
    <row r="466" spans="2:19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</row>
    <row r="467" spans="2:19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</row>
    <row r="468" spans="2:19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</row>
    <row r="469" spans="2:19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</row>
    <row r="470" spans="2:19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</row>
    <row r="471" spans="2:19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</row>
    <row r="472" spans="2:19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</row>
    <row r="473" spans="2:19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</row>
    <row r="474" spans="2:19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</row>
    <row r="475" spans="2:19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</row>
    <row r="476" spans="2:19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</row>
    <row r="477" spans="2:19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</row>
    <row r="478" spans="2:19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</row>
    <row r="479" spans="2:19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</row>
    <row r="480" spans="2:19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</row>
    <row r="481" spans="2:19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</row>
    <row r="482" spans="2:19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</row>
    <row r="483" spans="2:19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</row>
    <row r="484" spans="2:19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</row>
    <row r="485" spans="2:19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</row>
    <row r="486" spans="2:19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</row>
    <row r="487" spans="2:19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</row>
    <row r="488" spans="2:19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</row>
    <row r="489" spans="2:19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</row>
    <row r="490" spans="2:19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</row>
    <row r="491" spans="2:19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</row>
    <row r="492" spans="2:19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</row>
    <row r="493" spans="2:19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</row>
    <row r="494" spans="2:19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</row>
    <row r="495" spans="2:19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</row>
    <row r="496" spans="2:19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</row>
    <row r="497" spans="2:19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</row>
    <row r="498" spans="2:19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</row>
    <row r="499" spans="2:19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</row>
    <row r="500" spans="2:19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</row>
    <row r="501" spans="2:19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</row>
    <row r="502" spans="2:19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</row>
    <row r="503" spans="2:19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</row>
    <row r="504" spans="2:19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</row>
    <row r="505" spans="2:19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</row>
    <row r="506" spans="2:19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</row>
    <row r="507" spans="2:19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</row>
    <row r="508" spans="2:19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</row>
    <row r="509" spans="2:19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</row>
    <row r="510" spans="2:19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</row>
    <row r="511" spans="2:19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</row>
    <row r="512" spans="2:19">
      <c r="B512" s="134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</row>
    <row r="513" spans="2:19">
      <c r="B513" s="134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</row>
    <row r="514" spans="2:19">
      <c r="B514" s="134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</row>
    <row r="515" spans="2:19">
      <c r="B515" s="134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</row>
    <row r="516" spans="2:19">
      <c r="B516" s="134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</row>
    <row r="517" spans="2:19">
      <c r="B517" s="134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</row>
    <row r="518" spans="2:19"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</row>
    <row r="519" spans="2:19">
      <c r="B519" s="134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</row>
    <row r="520" spans="2:19">
      <c r="B520" s="134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</row>
    <row r="521" spans="2:19">
      <c r="B521" s="134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</row>
    <row r="522" spans="2:19"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</row>
    <row r="523" spans="2:19">
      <c r="B523" s="134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</row>
    <row r="524" spans="2:19">
      <c r="B524" s="134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</row>
    <row r="525" spans="2:19">
      <c r="B525" s="134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</row>
    <row r="526" spans="2:19">
      <c r="B526" s="134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</row>
    <row r="527" spans="2:19">
      <c r="B527" s="134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</row>
    <row r="528" spans="2:19">
      <c r="B528" s="134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</row>
    <row r="529" spans="2:19">
      <c r="B529" s="134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</row>
    <row r="530" spans="2:19"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</row>
    <row r="531" spans="2:19">
      <c r="B531" s="134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</row>
    <row r="532" spans="2:19">
      <c r="B532" s="134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</row>
    <row r="533" spans="2:19"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</row>
    <row r="534" spans="2:19"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</row>
    <row r="535" spans="2:19">
      <c r="B535" s="134"/>
      <c r="C535" s="134"/>
      <c r="D535" s="134"/>
      <c r="E535" s="134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</row>
    <row r="536" spans="2:19">
      <c r="B536" s="134"/>
      <c r="C536" s="134"/>
      <c r="D536" s="134"/>
      <c r="E536" s="134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</row>
    <row r="537" spans="2:19">
      <c r="B537" s="134"/>
      <c r="C537" s="134"/>
      <c r="D537" s="134"/>
      <c r="E537" s="134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</row>
    <row r="538" spans="2:19">
      <c r="B538" s="143"/>
      <c r="C538" s="134"/>
      <c r="D538" s="134"/>
      <c r="E538" s="134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</row>
    <row r="539" spans="2:19">
      <c r="B539" s="143"/>
      <c r="C539" s="134"/>
      <c r="D539" s="134"/>
      <c r="E539" s="134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</row>
    <row r="540" spans="2:19">
      <c r="B540" s="144"/>
      <c r="C540" s="134"/>
      <c r="D540" s="134"/>
      <c r="E540" s="134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</row>
    <row r="541" spans="2:19">
      <c r="B541" s="134"/>
      <c r="C541" s="134"/>
      <c r="D541" s="134"/>
      <c r="E541" s="134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</row>
    <row r="542" spans="2:19">
      <c r="B542" s="134"/>
      <c r="C542" s="134"/>
      <c r="D542" s="134"/>
      <c r="E542" s="134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</row>
    <row r="543" spans="2:19">
      <c r="B543" s="134"/>
      <c r="C543" s="134"/>
      <c r="D543" s="134"/>
      <c r="E543" s="134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</row>
    <row r="544" spans="2:19">
      <c r="B544" s="134"/>
      <c r="C544" s="134"/>
      <c r="D544" s="134"/>
      <c r="E544" s="134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</row>
    <row r="545" spans="2:19">
      <c r="B545" s="134"/>
      <c r="C545" s="134"/>
      <c r="D545" s="134"/>
      <c r="E545" s="134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</row>
    <row r="546" spans="2:19">
      <c r="B546" s="134"/>
      <c r="C546" s="134"/>
      <c r="D546" s="134"/>
      <c r="E546" s="134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</row>
    <row r="547" spans="2:19">
      <c r="B547" s="134"/>
      <c r="C547" s="134"/>
      <c r="D547" s="134"/>
      <c r="E547" s="134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</row>
    <row r="548" spans="2:19">
      <c r="B548" s="134"/>
      <c r="C548" s="134"/>
      <c r="D548" s="134"/>
      <c r="E548" s="134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</row>
    <row r="549" spans="2:19">
      <c r="B549" s="134"/>
      <c r="C549" s="134"/>
      <c r="D549" s="134"/>
      <c r="E549" s="134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</row>
    <row r="550" spans="2:19">
      <c r="B550" s="134"/>
      <c r="C550" s="134"/>
      <c r="D550" s="134"/>
      <c r="E550" s="134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</row>
    <row r="551" spans="2:19">
      <c r="B551" s="134"/>
      <c r="C551" s="134"/>
      <c r="D551" s="134"/>
      <c r="E551" s="134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</row>
    <row r="552" spans="2:19">
      <c r="B552" s="134"/>
      <c r="C552" s="134"/>
      <c r="D552" s="134"/>
      <c r="E552" s="134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</row>
    <row r="553" spans="2:19">
      <c r="B553" s="134"/>
      <c r="C553" s="134"/>
      <c r="D553" s="134"/>
      <c r="E553" s="134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</row>
    <row r="554" spans="2:19">
      <c r="B554" s="134"/>
      <c r="C554" s="134"/>
      <c r="D554" s="134"/>
      <c r="E554" s="134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</row>
    <row r="555" spans="2:19">
      <c r="B555" s="134"/>
      <c r="C555" s="134"/>
      <c r="D555" s="134"/>
      <c r="E555" s="134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</row>
    <row r="556" spans="2:19">
      <c r="B556" s="134"/>
      <c r="C556" s="134"/>
      <c r="D556" s="134"/>
      <c r="E556" s="134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</row>
    <row r="557" spans="2:19">
      <c r="B557" s="134"/>
      <c r="C557" s="134"/>
      <c r="D557" s="134"/>
      <c r="E557" s="134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</row>
    <row r="558" spans="2:19">
      <c r="B558" s="134"/>
      <c r="C558" s="134"/>
      <c r="D558" s="134"/>
      <c r="E558" s="134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</row>
    <row r="559" spans="2:19">
      <c r="B559" s="134"/>
      <c r="C559" s="134"/>
      <c r="D559" s="134"/>
      <c r="E559" s="134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</row>
    <row r="560" spans="2:19">
      <c r="B560" s="134"/>
      <c r="C560" s="134"/>
      <c r="D560" s="134"/>
      <c r="E560" s="134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</row>
    <row r="561" spans="2:19">
      <c r="B561" s="134"/>
      <c r="C561" s="134"/>
      <c r="D561" s="134"/>
      <c r="E561" s="134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</row>
    <row r="562" spans="2:19">
      <c r="B562" s="134"/>
      <c r="C562" s="134"/>
      <c r="D562" s="134"/>
      <c r="E562" s="134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</row>
    <row r="563" spans="2:19">
      <c r="B563" s="134"/>
      <c r="C563" s="134"/>
      <c r="D563" s="134"/>
      <c r="E563" s="134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</row>
    <row r="564" spans="2:19">
      <c r="B564" s="134"/>
      <c r="C564" s="134"/>
      <c r="D564" s="134"/>
      <c r="E564" s="134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</row>
    <row r="565" spans="2:19">
      <c r="B565" s="134"/>
      <c r="C565" s="134"/>
      <c r="D565" s="134"/>
      <c r="E565" s="134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</row>
    <row r="566" spans="2:19">
      <c r="B566" s="134"/>
      <c r="C566" s="134"/>
      <c r="D566" s="134"/>
      <c r="E566" s="134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</row>
    <row r="567" spans="2:19">
      <c r="B567" s="134"/>
      <c r="C567" s="134"/>
      <c r="D567" s="134"/>
      <c r="E567" s="134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</row>
    <row r="568" spans="2:19">
      <c r="B568" s="134"/>
      <c r="C568" s="134"/>
      <c r="D568" s="134"/>
      <c r="E568" s="134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</row>
    <row r="569" spans="2:19">
      <c r="B569" s="134"/>
      <c r="C569" s="134"/>
      <c r="D569" s="134"/>
      <c r="E569" s="134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</row>
    <row r="570" spans="2:19">
      <c r="B570" s="134"/>
      <c r="C570" s="134"/>
      <c r="D570" s="134"/>
      <c r="E570" s="134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</row>
    <row r="571" spans="2:19">
      <c r="B571" s="134"/>
      <c r="C571" s="134"/>
      <c r="D571" s="134"/>
      <c r="E571" s="134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</row>
    <row r="572" spans="2:19">
      <c r="B572" s="134"/>
      <c r="C572" s="134"/>
      <c r="D572" s="134"/>
      <c r="E572" s="134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</row>
    <row r="573" spans="2:19">
      <c r="B573" s="134"/>
      <c r="C573" s="134"/>
      <c r="D573" s="134"/>
      <c r="E573" s="134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</row>
    <row r="574" spans="2:19">
      <c r="B574" s="134"/>
      <c r="C574" s="134"/>
      <c r="D574" s="134"/>
      <c r="E574" s="134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</row>
    <row r="575" spans="2:19">
      <c r="B575" s="134"/>
      <c r="C575" s="134"/>
      <c r="D575" s="134"/>
      <c r="E575" s="134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</row>
    <row r="576" spans="2:19">
      <c r="B576" s="134"/>
      <c r="C576" s="134"/>
      <c r="D576" s="134"/>
      <c r="E576" s="134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</row>
    <row r="577" spans="2:19">
      <c r="B577" s="134"/>
      <c r="C577" s="134"/>
      <c r="D577" s="134"/>
      <c r="E577" s="134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</row>
    <row r="578" spans="2:19">
      <c r="B578" s="134"/>
      <c r="C578" s="134"/>
      <c r="D578" s="134"/>
      <c r="E578" s="134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</row>
    <row r="579" spans="2:19">
      <c r="B579" s="134"/>
      <c r="C579" s="134"/>
      <c r="D579" s="134"/>
      <c r="E579" s="134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</row>
    <row r="580" spans="2:19">
      <c r="B580" s="134"/>
      <c r="C580" s="134"/>
      <c r="D580" s="134"/>
      <c r="E580" s="134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</row>
    <row r="581" spans="2:19">
      <c r="B581" s="134"/>
      <c r="C581" s="134"/>
      <c r="D581" s="134"/>
      <c r="E581" s="134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</row>
    <row r="582" spans="2:19">
      <c r="B582" s="134"/>
      <c r="C582" s="134"/>
      <c r="D582" s="134"/>
      <c r="E582" s="134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</row>
    <row r="583" spans="2:19">
      <c r="B583" s="134"/>
      <c r="C583" s="134"/>
      <c r="D583" s="134"/>
      <c r="E583" s="134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</row>
    <row r="584" spans="2:19">
      <c r="B584" s="134"/>
      <c r="C584" s="134"/>
      <c r="D584" s="134"/>
      <c r="E584" s="134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</row>
    <row r="585" spans="2:19">
      <c r="B585" s="134"/>
      <c r="C585" s="134"/>
      <c r="D585" s="134"/>
      <c r="E585" s="134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</row>
    <row r="586" spans="2:19">
      <c r="B586" s="134"/>
      <c r="C586" s="134"/>
      <c r="D586" s="134"/>
      <c r="E586" s="134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</row>
    <row r="587" spans="2:19">
      <c r="B587" s="134"/>
      <c r="C587" s="134"/>
      <c r="D587" s="134"/>
      <c r="E587" s="134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</row>
    <row r="588" spans="2:19">
      <c r="B588" s="134"/>
      <c r="C588" s="134"/>
      <c r="D588" s="134"/>
      <c r="E588" s="134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</row>
    <row r="589" spans="2:19">
      <c r="B589" s="134"/>
      <c r="C589" s="134"/>
      <c r="D589" s="134"/>
      <c r="E589" s="134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</row>
    <row r="590" spans="2:19">
      <c r="B590" s="134"/>
      <c r="C590" s="134"/>
      <c r="D590" s="134"/>
      <c r="E590" s="134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</row>
    <row r="591" spans="2:19">
      <c r="B591" s="134"/>
      <c r="C591" s="134"/>
      <c r="D591" s="134"/>
      <c r="E591" s="134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</row>
    <row r="592" spans="2:19">
      <c r="B592" s="134"/>
      <c r="C592" s="134"/>
      <c r="D592" s="134"/>
      <c r="E592" s="134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</row>
    <row r="593" spans="2:19">
      <c r="B593" s="134"/>
      <c r="C593" s="134"/>
      <c r="D593" s="134"/>
      <c r="E593" s="134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</row>
    <row r="594" spans="2:19">
      <c r="B594" s="134"/>
      <c r="C594" s="134"/>
      <c r="D594" s="134"/>
      <c r="E594" s="134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</row>
    <row r="595" spans="2:19">
      <c r="B595" s="134"/>
      <c r="C595" s="134"/>
      <c r="D595" s="134"/>
      <c r="E595" s="134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</row>
    <row r="596" spans="2:19">
      <c r="B596" s="134"/>
      <c r="C596" s="134"/>
      <c r="D596" s="134"/>
      <c r="E596" s="134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</row>
    <row r="597" spans="2:19">
      <c r="B597" s="134"/>
      <c r="C597" s="134"/>
      <c r="D597" s="134"/>
      <c r="E597" s="134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</row>
    <row r="598" spans="2:19">
      <c r="B598" s="134"/>
      <c r="C598" s="134"/>
      <c r="D598" s="134"/>
      <c r="E598" s="134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</row>
    <row r="599" spans="2:19">
      <c r="B599" s="134"/>
      <c r="C599" s="134"/>
      <c r="D599" s="134"/>
      <c r="E599" s="134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</row>
    <row r="600" spans="2:19">
      <c r="B600" s="134"/>
      <c r="C600" s="134"/>
      <c r="D600" s="134"/>
      <c r="E600" s="134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</row>
    <row r="601" spans="2:19">
      <c r="B601" s="134"/>
      <c r="C601" s="134"/>
      <c r="D601" s="134"/>
      <c r="E601" s="134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</row>
    <row r="602" spans="2:19">
      <c r="B602" s="134"/>
      <c r="C602" s="134"/>
      <c r="D602" s="134"/>
      <c r="E602" s="134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</row>
    <row r="603" spans="2:19">
      <c r="B603" s="134"/>
      <c r="C603" s="134"/>
      <c r="D603" s="134"/>
      <c r="E603" s="134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</row>
    <row r="604" spans="2:19">
      <c r="B604" s="134"/>
      <c r="C604" s="134"/>
      <c r="D604" s="134"/>
      <c r="E604" s="134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</row>
    <row r="605" spans="2:19">
      <c r="B605" s="134"/>
      <c r="C605" s="134"/>
      <c r="D605" s="134"/>
      <c r="E605" s="134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</row>
    <row r="606" spans="2:19">
      <c r="B606" s="134"/>
      <c r="C606" s="134"/>
      <c r="D606" s="134"/>
      <c r="E606" s="134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</row>
    <row r="607" spans="2:19">
      <c r="B607" s="134"/>
      <c r="C607" s="134"/>
      <c r="D607" s="134"/>
      <c r="E607" s="134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</row>
    <row r="608" spans="2:19">
      <c r="B608" s="134"/>
      <c r="C608" s="134"/>
      <c r="D608" s="134"/>
      <c r="E608" s="134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</row>
    <row r="609" spans="2:19">
      <c r="B609" s="134"/>
      <c r="C609" s="134"/>
      <c r="D609" s="134"/>
      <c r="E609" s="134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</row>
    <row r="610" spans="2:19">
      <c r="B610" s="134"/>
      <c r="C610" s="134"/>
      <c r="D610" s="134"/>
      <c r="E610" s="134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</row>
    <row r="611" spans="2:19">
      <c r="B611" s="134"/>
      <c r="C611" s="134"/>
      <c r="D611" s="134"/>
      <c r="E611" s="134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</row>
    <row r="612" spans="2:19">
      <c r="B612" s="134"/>
      <c r="C612" s="134"/>
      <c r="D612" s="134"/>
      <c r="E612" s="134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</row>
    <row r="613" spans="2:19">
      <c r="B613" s="134"/>
      <c r="C613" s="134"/>
      <c r="D613" s="134"/>
      <c r="E613" s="134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</row>
    <row r="614" spans="2:19">
      <c r="B614" s="134"/>
      <c r="C614" s="134"/>
      <c r="D614" s="134"/>
      <c r="E614" s="134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</row>
    <row r="615" spans="2:19">
      <c r="B615" s="134"/>
      <c r="C615" s="134"/>
      <c r="D615" s="134"/>
      <c r="E615" s="134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</row>
    <row r="616" spans="2:19">
      <c r="B616" s="134"/>
      <c r="C616" s="134"/>
      <c r="D616" s="134"/>
      <c r="E616" s="134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</row>
    <row r="617" spans="2:19">
      <c r="B617" s="134"/>
      <c r="C617" s="134"/>
      <c r="D617" s="134"/>
      <c r="E617" s="134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</row>
    <row r="618" spans="2:19">
      <c r="B618" s="134"/>
      <c r="C618" s="134"/>
      <c r="D618" s="134"/>
      <c r="E618" s="134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</row>
    <row r="619" spans="2:19">
      <c r="B619" s="134"/>
      <c r="C619" s="134"/>
      <c r="D619" s="134"/>
      <c r="E619" s="134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</row>
    <row r="620" spans="2:19">
      <c r="B620" s="134"/>
      <c r="C620" s="134"/>
      <c r="D620" s="134"/>
      <c r="E620" s="134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</row>
    <row r="621" spans="2:19">
      <c r="B621" s="134"/>
      <c r="C621" s="134"/>
      <c r="D621" s="134"/>
      <c r="E621" s="134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</row>
    <row r="622" spans="2:19">
      <c r="B622" s="134"/>
      <c r="C622" s="134"/>
      <c r="D622" s="134"/>
      <c r="E622" s="134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</row>
    <row r="623" spans="2:19">
      <c r="B623" s="134"/>
      <c r="C623" s="134"/>
      <c r="D623" s="134"/>
      <c r="E623" s="134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</row>
    <row r="624" spans="2:19">
      <c r="B624" s="134"/>
      <c r="C624" s="134"/>
      <c r="D624" s="134"/>
      <c r="E624" s="134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</row>
    <row r="625" spans="2:19">
      <c r="B625" s="134"/>
      <c r="C625" s="134"/>
      <c r="D625" s="134"/>
      <c r="E625" s="134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</row>
    <row r="626" spans="2:19">
      <c r="B626" s="134"/>
      <c r="C626" s="134"/>
      <c r="D626" s="134"/>
      <c r="E626" s="134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</row>
    <row r="627" spans="2:19">
      <c r="B627" s="134"/>
      <c r="C627" s="134"/>
      <c r="D627" s="134"/>
      <c r="E627" s="134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</row>
    <row r="628" spans="2:19">
      <c r="B628" s="134"/>
      <c r="C628" s="134"/>
      <c r="D628" s="134"/>
      <c r="E628" s="134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</row>
    <row r="629" spans="2:19">
      <c r="B629" s="134"/>
      <c r="C629" s="134"/>
      <c r="D629" s="134"/>
      <c r="E629" s="134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</row>
    <row r="630" spans="2:19">
      <c r="B630" s="134"/>
      <c r="C630" s="134"/>
      <c r="D630" s="134"/>
      <c r="E630" s="134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</row>
    <row r="631" spans="2:19">
      <c r="B631" s="134"/>
      <c r="C631" s="134"/>
      <c r="D631" s="134"/>
      <c r="E631" s="134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</row>
    <row r="632" spans="2:19">
      <c r="B632" s="134"/>
      <c r="C632" s="134"/>
      <c r="D632" s="134"/>
      <c r="E632" s="134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</row>
    <row r="633" spans="2:19">
      <c r="B633" s="134"/>
      <c r="C633" s="134"/>
      <c r="D633" s="134"/>
      <c r="E633" s="134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</row>
    <row r="634" spans="2:19">
      <c r="B634" s="134"/>
      <c r="C634" s="134"/>
      <c r="D634" s="134"/>
      <c r="E634" s="134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</row>
    <row r="635" spans="2:19">
      <c r="B635" s="134"/>
      <c r="C635" s="134"/>
      <c r="D635" s="134"/>
      <c r="E635" s="134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</row>
    <row r="636" spans="2:19">
      <c r="B636" s="134"/>
      <c r="C636" s="134"/>
      <c r="D636" s="134"/>
      <c r="E636" s="134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</row>
    <row r="637" spans="2:19">
      <c r="B637" s="134"/>
      <c r="C637" s="134"/>
      <c r="D637" s="134"/>
      <c r="E637" s="134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</row>
    <row r="638" spans="2:19">
      <c r="B638" s="134"/>
      <c r="C638" s="134"/>
      <c r="D638" s="134"/>
      <c r="E638" s="134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</row>
    <row r="639" spans="2:19">
      <c r="B639" s="134"/>
      <c r="C639" s="134"/>
      <c r="D639" s="134"/>
      <c r="E639" s="134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</row>
    <row r="640" spans="2:19">
      <c r="B640" s="134"/>
      <c r="C640" s="134"/>
      <c r="D640" s="134"/>
      <c r="E640" s="134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</row>
    <row r="641" spans="2:19">
      <c r="B641" s="134"/>
      <c r="C641" s="134"/>
      <c r="D641" s="134"/>
      <c r="E641" s="134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</row>
    <row r="642" spans="2:19">
      <c r="B642" s="134"/>
      <c r="C642" s="134"/>
      <c r="D642" s="134"/>
      <c r="E642" s="134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</row>
    <row r="643" spans="2:19">
      <c r="B643" s="134"/>
      <c r="C643" s="134"/>
      <c r="D643" s="134"/>
      <c r="E643" s="134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</row>
    <row r="644" spans="2:19">
      <c r="B644" s="134"/>
      <c r="C644" s="134"/>
      <c r="D644" s="134"/>
      <c r="E644" s="134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</row>
    <row r="645" spans="2:19">
      <c r="B645" s="134"/>
      <c r="C645" s="134"/>
      <c r="D645" s="134"/>
      <c r="E645" s="134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</row>
    <row r="646" spans="2:19">
      <c r="B646" s="134"/>
      <c r="C646" s="134"/>
      <c r="D646" s="134"/>
      <c r="E646" s="134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</row>
    <row r="647" spans="2:19">
      <c r="B647" s="134"/>
      <c r="C647" s="134"/>
      <c r="D647" s="134"/>
      <c r="E647" s="134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</row>
    <row r="648" spans="2:19">
      <c r="B648" s="134"/>
      <c r="C648" s="134"/>
      <c r="D648" s="134"/>
      <c r="E648" s="134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</row>
    <row r="649" spans="2:19">
      <c r="B649" s="134"/>
      <c r="C649" s="134"/>
      <c r="D649" s="134"/>
      <c r="E649" s="134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</row>
    <row r="650" spans="2:19">
      <c r="B650" s="134"/>
      <c r="C650" s="134"/>
      <c r="D650" s="134"/>
      <c r="E650" s="134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</row>
    <row r="651" spans="2:19">
      <c r="B651" s="134"/>
      <c r="C651" s="134"/>
      <c r="D651" s="134"/>
      <c r="E651" s="134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</row>
    <row r="652" spans="2:19">
      <c r="B652" s="134"/>
      <c r="C652" s="134"/>
      <c r="D652" s="134"/>
      <c r="E652" s="134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</row>
    <row r="653" spans="2:19">
      <c r="B653" s="134"/>
      <c r="C653" s="134"/>
      <c r="D653" s="134"/>
      <c r="E653" s="134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</row>
    <row r="654" spans="2:19">
      <c r="B654" s="134"/>
      <c r="C654" s="134"/>
      <c r="D654" s="134"/>
      <c r="E654" s="134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</row>
    <row r="655" spans="2:19">
      <c r="B655" s="134"/>
      <c r="C655" s="134"/>
      <c r="D655" s="134"/>
      <c r="E655" s="134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</row>
    <row r="656" spans="2:19">
      <c r="B656" s="134"/>
      <c r="C656" s="134"/>
      <c r="D656" s="134"/>
      <c r="E656" s="134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</row>
    <row r="657" spans="2:19">
      <c r="B657" s="134"/>
      <c r="C657" s="134"/>
      <c r="D657" s="134"/>
      <c r="E657" s="134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</row>
    <row r="658" spans="2:19">
      <c r="B658" s="134"/>
      <c r="C658" s="134"/>
      <c r="D658" s="134"/>
      <c r="E658" s="134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</row>
    <row r="659" spans="2:19">
      <c r="B659" s="134"/>
      <c r="C659" s="134"/>
      <c r="D659" s="134"/>
      <c r="E659" s="134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</row>
    <row r="660" spans="2:19">
      <c r="B660" s="134"/>
      <c r="C660" s="134"/>
      <c r="D660" s="134"/>
      <c r="E660" s="134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</row>
    <row r="661" spans="2:19">
      <c r="B661" s="134"/>
      <c r="C661" s="134"/>
      <c r="D661" s="134"/>
      <c r="E661" s="134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</row>
    <row r="662" spans="2:19">
      <c r="B662" s="134"/>
      <c r="C662" s="134"/>
      <c r="D662" s="134"/>
      <c r="E662" s="134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</row>
    <row r="663" spans="2:19">
      <c r="B663" s="134"/>
      <c r="C663" s="134"/>
      <c r="D663" s="134"/>
      <c r="E663" s="134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</row>
    <row r="664" spans="2:19">
      <c r="B664" s="134"/>
      <c r="C664" s="134"/>
      <c r="D664" s="134"/>
      <c r="E664" s="134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</row>
    <row r="665" spans="2:19">
      <c r="B665" s="134"/>
      <c r="C665" s="134"/>
      <c r="D665" s="134"/>
      <c r="E665" s="134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</row>
    <row r="666" spans="2:19">
      <c r="B666" s="134"/>
      <c r="C666" s="134"/>
      <c r="D666" s="134"/>
      <c r="E666" s="134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</row>
    <row r="667" spans="2:19">
      <c r="B667" s="134"/>
      <c r="C667" s="134"/>
      <c r="D667" s="134"/>
      <c r="E667" s="134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</row>
    <row r="668" spans="2:19">
      <c r="B668" s="134"/>
      <c r="C668" s="134"/>
      <c r="D668" s="134"/>
      <c r="E668" s="134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</row>
  </sheetData>
  <sheetProtection sheet="1" objects="1" scenarios="1"/>
  <mergeCells count="2">
    <mergeCell ref="B6:S6"/>
    <mergeCell ref="B7:S7"/>
  </mergeCells>
  <phoneticPr fontId="3" type="noConversion"/>
  <conditionalFormatting sqref="B12:B31 B36:B128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8.425781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147</v>
      </c>
      <c r="C1" s="67" t="s" vm="1">
        <v>233</v>
      </c>
    </row>
    <row r="2" spans="2:49">
      <c r="B2" s="46" t="s">
        <v>146</v>
      </c>
      <c r="C2" s="67" t="s">
        <v>234</v>
      </c>
    </row>
    <row r="3" spans="2:49">
      <c r="B3" s="46" t="s">
        <v>148</v>
      </c>
      <c r="C3" s="67" t="s">
        <v>235</v>
      </c>
    </row>
    <row r="4" spans="2:49">
      <c r="B4" s="46" t="s">
        <v>149</v>
      </c>
      <c r="C4" s="67">
        <v>2102</v>
      </c>
    </row>
    <row r="6" spans="2:49" ht="26.25" customHeight="1">
      <c r="B6" s="174" t="s">
        <v>176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</row>
    <row r="7" spans="2:49" ht="26.25" customHeight="1">
      <c r="B7" s="174" t="s">
        <v>93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2:49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66</v>
      </c>
      <c r="G8" s="29" t="s">
        <v>104</v>
      </c>
      <c r="H8" s="29" t="s">
        <v>209</v>
      </c>
      <c r="I8" s="29" t="s">
        <v>208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29</v>
      </c>
      <c r="C11" s="69"/>
      <c r="D11" s="69"/>
      <c r="E11" s="69"/>
      <c r="F11" s="69"/>
      <c r="G11" s="69"/>
      <c r="H11" s="77"/>
      <c r="I11" s="77"/>
      <c r="J11" s="77">
        <v>1966187.8483155449</v>
      </c>
      <c r="K11" s="69"/>
      <c r="L11" s="78">
        <f>IFERROR(J11/$J$11,0)</f>
        <v>1</v>
      </c>
      <c r="M11" s="78">
        <f>J11/'סכום נכסי הקרן'!$C$42</f>
        <v>3.2488757198799713E-2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90" t="s">
        <v>202</v>
      </c>
      <c r="C12" s="71"/>
      <c r="D12" s="71"/>
      <c r="E12" s="71"/>
      <c r="F12" s="71"/>
      <c r="G12" s="71"/>
      <c r="H12" s="80"/>
      <c r="I12" s="80"/>
      <c r="J12" s="80">
        <v>280548.085555545</v>
      </c>
      <c r="K12" s="71"/>
      <c r="L12" s="81">
        <f t="shared" ref="L12:L73" si="0">IFERROR(J12/$J$11,0)</f>
        <v>0.14268630832801335</v>
      </c>
      <c r="M12" s="81">
        <f>J12/'סכום נכסי הקרן'!$C$42</f>
        <v>4.6357008268618988E-3</v>
      </c>
    </row>
    <row r="13" spans="2:49">
      <c r="B13" s="76" t="s">
        <v>2028</v>
      </c>
      <c r="C13" s="73">
        <v>9114</v>
      </c>
      <c r="D13" s="86" t="s">
        <v>27</v>
      </c>
      <c r="E13" s="73" t="s">
        <v>2029</v>
      </c>
      <c r="F13" s="86" t="s">
        <v>1186</v>
      </c>
      <c r="G13" s="86" t="s">
        <v>133</v>
      </c>
      <c r="H13" s="83">
        <v>110481.45</v>
      </c>
      <c r="I13" s="83">
        <v>824.19640000000004</v>
      </c>
      <c r="J13" s="83">
        <v>3291.76163</v>
      </c>
      <c r="K13" s="84">
        <v>1.3281651540633327E-2</v>
      </c>
      <c r="L13" s="84">
        <f t="shared" si="0"/>
        <v>1.6741847086584778E-3</v>
      </c>
      <c r="M13" s="84">
        <f>J13/'סכום נכסי הקרן'!$C$42</f>
        <v>5.4392180505548521E-5</v>
      </c>
    </row>
    <row r="14" spans="2:49">
      <c r="B14" s="76" t="s">
        <v>2030</v>
      </c>
      <c r="C14" s="73">
        <v>8423</v>
      </c>
      <c r="D14" s="86" t="s">
        <v>27</v>
      </c>
      <c r="E14" s="73" t="s">
        <v>2031</v>
      </c>
      <c r="F14" s="86" t="s">
        <v>484</v>
      </c>
      <c r="G14" s="86" t="s">
        <v>133</v>
      </c>
      <c r="H14" s="83">
        <v>92364854.359999999</v>
      </c>
      <c r="I14" s="147">
        <v>0</v>
      </c>
      <c r="J14" s="147">
        <v>0</v>
      </c>
      <c r="K14" s="84">
        <v>1.8789460766163529E-2</v>
      </c>
      <c r="L14" s="148">
        <v>0</v>
      </c>
      <c r="M14" s="148">
        <v>0</v>
      </c>
    </row>
    <row r="15" spans="2:49">
      <c r="B15" s="76" t="s">
        <v>2032</v>
      </c>
      <c r="C15" s="73">
        <v>8113</v>
      </c>
      <c r="D15" s="86" t="s">
        <v>27</v>
      </c>
      <c r="E15" s="73" t="s">
        <v>2033</v>
      </c>
      <c r="F15" s="86" t="s">
        <v>156</v>
      </c>
      <c r="G15" s="86" t="s">
        <v>133</v>
      </c>
      <c r="H15" s="83">
        <v>1050930</v>
      </c>
      <c r="I15" s="83">
        <v>222.5001</v>
      </c>
      <c r="J15" s="83">
        <v>8453.0278800000015</v>
      </c>
      <c r="K15" s="84">
        <v>1.2274862399450087E-2</v>
      </c>
      <c r="L15" s="84">
        <f t="shared" si="0"/>
        <v>4.2991964817816388E-3</v>
      </c>
      <c r="M15" s="84">
        <f>J15/'סכום נכסי הקרן'!$C$42</f>
        <v>1.3967555064653761E-4</v>
      </c>
    </row>
    <row r="16" spans="2:49">
      <c r="B16" s="76" t="s">
        <v>2034</v>
      </c>
      <c r="C16" s="73">
        <v>8460</v>
      </c>
      <c r="D16" s="86" t="s">
        <v>27</v>
      </c>
      <c r="E16" s="73" t="s">
        <v>2035</v>
      </c>
      <c r="F16" s="86" t="s">
        <v>1186</v>
      </c>
      <c r="G16" s="86" t="s">
        <v>133</v>
      </c>
      <c r="H16" s="83">
        <v>410074.69</v>
      </c>
      <c r="I16" s="83">
        <v>322.17919999999998</v>
      </c>
      <c r="J16" s="83">
        <v>4776.0489299999999</v>
      </c>
      <c r="K16" s="84">
        <v>3.5871514353589574E-2</v>
      </c>
      <c r="L16" s="84">
        <f t="shared" si="0"/>
        <v>2.4290908592949014E-3</v>
      </c>
      <c r="M16" s="84">
        <f>J16/'סכום נכסי הקרן'!$C$42</f>
        <v>7.8918143141455793E-5</v>
      </c>
    </row>
    <row r="17" spans="2:13">
      <c r="B17" s="76" t="s">
        <v>2036</v>
      </c>
      <c r="C17" s="73">
        <v>8525</v>
      </c>
      <c r="D17" s="86" t="s">
        <v>27</v>
      </c>
      <c r="E17" s="73" t="s">
        <v>2037</v>
      </c>
      <c r="F17" s="86" t="s">
        <v>1186</v>
      </c>
      <c r="G17" s="86" t="s">
        <v>133</v>
      </c>
      <c r="H17" s="83">
        <v>158528.29</v>
      </c>
      <c r="I17" s="83">
        <v>580.20000000000005</v>
      </c>
      <c r="J17" s="83">
        <v>3325.00882</v>
      </c>
      <c r="K17" s="84">
        <v>1.5820250326861397E-2</v>
      </c>
      <c r="L17" s="84">
        <f t="shared" si="0"/>
        <v>1.6910941764026119E-3</v>
      </c>
      <c r="M17" s="84">
        <f>J17/'סכום נכסי הקרן'!$C$42</f>
        <v>5.4941548097448627E-5</v>
      </c>
    </row>
    <row r="18" spans="2:13">
      <c r="B18" s="76" t="s">
        <v>2038</v>
      </c>
      <c r="C18" s="73">
        <v>9326</v>
      </c>
      <c r="D18" s="86" t="s">
        <v>27</v>
      </c>
      <c r="E18" s="73" t="s">
        <v>2039</v>
      </c>
      <c r="F18" s="86" t="s">
        <v>1362</v>
      </c>
      <c r="G18" s="86" t="s">
        <v>133</v>
      </c>
      <c r="H18" s="83">
        <v>348636.06892799994</v>
      </c>
      <c r="I18" s="83">
        <v>100</v>
      </c>
      <c r="J18" s="83">
        <v>1260.319389175</v>
      </c>
      <c r="K18" s="84">
        <v>1.7431803446399998E-4</v>
      </c>
      <c r="L18" s="84">
        <f t="shared" si="0"/>
        <v>6.4099642882786082E-4</v>
      </c>
      <c r="M18" s="84">
        <f>J18/'סכום נכסי הקרן'!$C$42</f>
        <v>2.0825177341486068E-5</v>
      </c>
    </row>
    <row r="19" spans="2:13">
      <c r="B19" s="76" t="s">
        <v>2040</v>
      </c>
      <c r="C19" s="73">
        <v>8561</v>
      </c>
      <c r="D19" s="86" t="s">
        <v>27</v>
      </c>
      <c r="E19" s="73" t="s">
        <v>2041</v>
      </c>
      <c r="F19" s="86" t="s">
        <v>502</v>
      </c>
      <c r="G19" s="86" t="s">
        <v>134</v>
      </c>
      <c r="H19" s="83">
        <v>29182821.170000002</v>
      </c>
      <c r="I19" s="83">
        <v>106.50960000000001</v>
      </c>
      <c r="J19" s="83">
        <v>31082.506100000002</v>
      </c>
      <c r="K19" s="84">
        <v>4.4960997911053437E-2</v>
      </c>
      <c r="L19" s="84">
        <f t="shared" si="0"/>
        <v>1.5808512969210309E-2</v>
      </c>
      <c r="M19" s="84">
        <f>J19/'סכום נכסי הקרן'!$C$42</f>
        <v>5.1359893953074995E-4</v>
      </c>
    </row>
    <row r="20" spans="2:13">
      <c r="B20" s="76" t="s">
        <v>2042</v>
      </c>
      <c r="C20" s="73">
        <v>9398</v>
      </c>
      <c r="D20" s="86" t="s">
        <v>27</v>
      </c>
      <c r="E20" s="73" t="s">
        <v>2043</v>
      </c>
      <c r="F20" s="86" t="s">
        <v>1362</v>
      </c>
      <c r="G20" s="86" t="s">
        <v>133</v>
      </c>
      <c r="H20" s="83">
        <v>348636.06892799994</v>
      </c>
      <c r="I20" s="83">
        <v>100</v>
      </c>
      <c r="J20" s="83">
        <v>1260.319389175</v>
      </c>
      <c r="K20" s="84">
        <v>1.7431803446399998E-4</v>
      </c>
      <c r="L20" s="84">
        <f t="shared" si="0"/>
        <v>6.4099642882786082E-4</v>
      </c>
      <c r="M20" s="84">
        <f>J20/'סכום נכסי הקרן'!$C$42</f>
        <v>2.0825177341486068E-5</v>
      </c>
    </row>
    <row r="21" spans="2:13">
      <c r="B21" s="76" t="s">
        <v>2044</v>
      </c>
      <c r="C21" s="73">
        <v>9113</v>
      </c>
      <c r="D21" s="86" t="s">
        <v>27</v>
      </c>
      <c r="E21" s="73" t="s">
        <v>2045</v>
      </c>
      <c r="F21" s="86" t="s">
        <v>1413</v>
      </c>
      <c r="G21" s="86" t="s">
        <v>134</v>
      </c>
      <c r="H21" s="83">
        <v>829931.86341100011</v>
      </c>
      <c r="I21" s="83">
        <v>2189.2600649999999</v>
      </c>
      <c r="J21" s="83">
        <v>18169.367141117</v>
      </c>
      <c r="K21" s="84">
        <v>2.7662231679609128E-2</v>
      </c>
      <c r="L21" s="84">
        <f t="shared" si="0"/>
        <v>9.2409111147151585E-3</v>
      </c>
      <c r="M21" s="84">
        <f>J21/'סכום נכסי הקרן'!$C$42</f>
        <v>3.0022571750167032E-4</v>
      </c>
    </row>
    <row r="22" spans="2:13">
      <c r="B22" s="76" t="s">
        <v>2046</v>
      </c>
      <c r="C22" s="73">
        <v>9266</v>
      </c>
      <c r="D22" s="86" t="s">
        <v>27</v>
      </c>
      <c r="E22" s="73" t="s">
        <v>2045</v>
      </c>
      <c r="F22" s="86" t="s">
        <v>1413</v>
      </c>
      <c r="G22" s="86" t="s">
        <v>134</v>
      </c>
      <c r="H22" s="83">
        <v>20007445.574967001</v>
      </c>
      <c r="I22" s="83">
        <v>100</v>
      </c>
      <c r="J22" s="83">
        <v>20007.445574967001</v>
      </c>
      <c r="K22" s="84">
        <v>3.8181415020411301E-2</v>
      </c>
      <c r="L22" s="84">
        <f t="shared" si="0"/>
        <v>1.0175754871085997E-2</v>
      </c>
      <c r="M22" s="84">
        <f>J22/'סכום נכסי הקרן'!$C$42</f>
        <v>3.3059762932121642E-4</v>
      </c>
    </row>
    <row r="23" spans="2:13">
      <c r="B23" s="76" t="s">
        <v>2047</v>
      </c>
      <c r="C23" s="73">
        <v>8652</v>
      </c>
      <c r="D23" s="86" t="s">
        <v>27</v>
      </c>
      <c r="E23" s="73" t="s">
        <v>2048</v>
      </c>
      <c r="F23" s="86" t="s">
        <v>1186</v>
      </c>
      <c r="G23" s="86" t="s">
        <v>133</v>
      </c>
      <c r="H23" s="83">
        <v>457892.7</v>
      </c>
      <c r="I23" s="83">
        <v>704.57380000000001</v>
      </c>
      <c r="J23" s="83">
        <v>11662.684080000001</v>
      </c>
      <c r="K23" s="84">
        <v>2.4563427475496769E-3</v>
      </c>
      <c r="L23" s="84">
        <f t="shared" si="0"/>
        <v>5.9316224998499263E-3</v>
      </c>
      <c r="M23" s="84">
        <f>J23/'סכום נכסי הקרן'!$C$42</f>
        <v>1.9271104319256165E-4</v>
      </c>
    </row>
    <row r="24" spans="2:13">
      <c r="B24" s="76" t="s">
        <v>2049</v>
      </c>
      <c r="C24" s="73">
        <v>9152</v>
      </c>
      <c r="D24" s="86" t="s">
        <v>27</v>
      </c>
      <c r="E24" s="73" t="s">
        <v>2050</v>
      </c>
      <c r="F24" s="86" t="s">
        <v>1362</v>
      </c>
      <c r="G24" s="86" t="s">
        <v>133</v>
      </c>
      <c r="H24" s="83">
        <v>348636.06892799994</v>
      </c>
      <c r="I24" s="83">
        <v>100</v>
      </c>
      <c r="J24" s="83">
        <v>1260.319389175</v>
      </c>
      <c r="K24" s="84">
        <v>1.7431803446399998E-4</v>
      </c>
      <c r="L24" s="84">
        <f t="shared" si="0"/>
        <v>6.4099642882786082E-4</v>
      </c>
      <c r="M24" s="84">
        <f>J24/'סכום נכסי הקרן'!$C$42</f>
        <v>2.0825177341486068E-5</v>
      </c>
    </row>
    <row r="25" spans="2:13">
      <c r="B25" s="76" t="s">
        <v>2051</v>
      </c>
      <c r="C25" s="73">
        <v>9262</v>
      </c>
      <c r="D25" s="86" t="s">
        <v>27</v>
      </c>
      <c r="E25" s="73" t="s">
        <v>2052</v>
      </c>
      <c r="F25" s="86" t="s">
        <v>1362</v>
      </c>
      <c r="G25" s="86" t="s">
        <v>133</v>
      </c>
      <c r="H25" s="83">
        <v>348636.06892799994</v>
      </c>
      <c r="I25" s="83">
        <v>100</v>
      </c>
      <c r="J25" s="83">
        <v>1260.319389175</v>
      </c>
      <c r="K25" s="84">
        <v>1.7431803446399998E-4</v>
      </c>
      <c r="L25" s="84">
        <f t="shared" si="0"/>
        <v>6.4099642882786082E-4</v>
      </c>
      <c r="M25" s="84">
        <f>J25/'סכום נכסי הקרן'!$C$42</f>
        <v>2.0825177341486068E-5</v>
      </c>
    </row>
    <row r="26" spans="2:13">
      <c r="B26" s="76" t="s">
        <v>2053</v>
      </c>
      <c r="C26" s="73">
        <v>8838</v>
      </c>
      <c r="D26" s="86" t="s">
        <v>27</v>
      </c>
      <c r="E26" s="73" t="s">
        <v>2054</v>
      </c>
      <c r="F26" s="86" t="s">
        <v>413</v>
      </c>
      <c r="G26" s="86" t="s">
        <v>133</v>
      </c>
      <c r="H26" s="83">
        <v>249861.05789500001</v>
      </c>
      <c r="I26" s="83">
        <v>1115.5499</v>
      </c>
      <c r="J26" s="83">
        <v>10076.179089315001</v>
      </c>
      <c r="K26" s="84">
        <v>1.058785429234421E-2</v>
      </c>
      <c r="L26" s="84">
        <f t="shared" si="0"/>
        <v>5.1247285949546362E-3</v>
      </c>
      <c r="M26" s="84">
        <f>J26/'סכום נכסי הקרן'!$C$42</f>
        <v>1.6649606303122716E-4</v>
      </c>
    </row>
    <row r="27" spans="2:13">
      <c r="B27" s="76" t="s">
        <v>2055</v>
      </c>
      <c r="C27" s="73" t="s">
        <v>2056</v>
      </c>
      <c r="D27" s="86" t="s">
        <v>27</v>
      </c>
      <c r="E27" s="73" t="s">
        <v>2057</v>
      </c>
      <c r="F27" s="86" t="s">
        <v>1229</v>
      </c>
      <c r="G27" s="86" t="s">
        <v>134</v>
      </c>
      <c r="H27" s="83">
        <v>7980215</v>
      </c>
      <c r="I27" s="83">
        <v>380</v>
      </c>
      <c r="J27" s="83">
        <v>30324.816999999999</v>
      </c>
      <c r="K27" s="84">
        <v>1.3831308683435186E-2</v>
      </c>
      <c r="L27" s="84">
        <f t="shared" si="0"/>
        <v>1.5423153502845422E-2</v>
      </c>
      <c r="M27" s="84">
        <f>J27/'סכום נכסי הקרן'!$C$42</f>
        <v>5.0107908939376212E-4</v>
      </c>
    </row>
    <row r="28" spans="2:13">
      <c r="B28" s="76" t="s">
        <v>2058</v>
      </c>
      <c r="C28" s="73">
        <v>8726</v>
      </c>
      <c r="D28" s="86" t="s">
        <v>27</v>
      </c>
      <c r="E28" s="73" t="s">
        <v>2059</v>
      </c>
      <c r="F28" s="86" t="s">
        <v>752</v>
      </c>
      <c r="G28" s="86" t="s">
        <v>133</v>
      </c>
      <c r="H28" s="83">
        <v>550026.91</v>
      </c>
      <c r="I28" s="83">
        <v>334.45</v>
      </c>
      <c r="J28" s="83">
        <v>6650.0274800000007</v>
      </c>
      <c r="K28" s="84">
        <v>1.8395646160241559E-4</v>
      </c>
      <c r="L28" s="84">
        <f t="shared" si="0"/>
        <v>3.3821933574135115E-3</v>
      </c>
      <c r="M28" s="84">
        <f>J28/'סכום נכסי הקרן'!$C$42</f>
        <v>1.0988325878840077E-4</v>
      </c>
    </row>
    <row r="29" spans="2:13">
      <c r="B29" s="76" t="s">
        <v>2060</v>
      </c>
      <c r="C29" s="73">
        <v>8631</v>
      </c>
      <c r="D29" s="86" t="s">
        <v>27</v>
      </c>
      <c r="E29" s="73" t="s">
        <v>2061</v>
      </c>
      <c r="F29" s="86" t="s">
        <v>1186</v>
      </c>
      <c r="G29" s="86" t="s">
        <v>133</v>
      </c>
      <c r="H29" s="83">
        <v>396559.84</v>
      </c>
      <c r="I29" s="83">
        <v>369.08190000000002</v>
      </c>
      <c r="J29" s="83">
        <v>5291.0245800000002</v>
      </c>
      <c r="K29" s="84">
        <v>7.7978660739569773E-3</v>
      </c>
      <c r="L29" s="84">
        <f t="shared" si="0"/>
        <v>2.6910066525601202E-3</v>
      </c>
      <c r="M29" s="84">
        <f>J29/'סכום נכסי הקרן'!$C$42</f>
        <v>8.7427461755380516E-5</v>
      </c>
    </row>
    <row r="30" spans="2:13">
      <c r="B30" s="76" t="s">
        <v>2062</v>
      </c>
      <c r="C30" s="73">
        <v>8603</v>
      </c>
      <c r="D30" s="86" t="s">
        <v>27</v>
      </c>
      <c r="E30" s="73" t="s">
        <v>2063</v>
      </c>
      <c r="F30" s="86" t="s">
        <v>1186</v>
      </c>
      <c r="G30" s="86" t="s">
        <v>133</v>
      </c>
      <c r="H30" s="83">
        <v>2462.81</v>
      </c>
      <c r="I30" s="83">
        <v>15266.785099999999</v>
      </c>
      <c r="J30" s="83">
        <v>1359.21075</v>
      </c>
      <c r="K30" s="84">
        <v>3.0686242419583197E-2</v>
      </c>
      <c r="L30" s="84">
        <f t="shared" si="0"/>
        <v>6.9129241703149119E-4</v>
      </c>
      <c r="M30" s="84">
        <f>J30/'סכום נכסי הקרן'!$C$42</f>
        <v>2.245923149030751E-5</v>
      </c>
    </row>
    <row r="31" spans="2:13">
      <c r="B31" s="76" t="s">
        <v>2064</v>
      </c>
      <c r="C31" s="73">
        <v>9151</v>
      </c>
      <c r="D31" s="86" t="s">
        <v>27</v>
      </c>
      <c r="E31" s="73" t="s">
        <v>2065</v>
      </c>
      <c r="F31" s="86" t="s">
        <v>1417</v>
      </c>
      <c r="G31" s="86" t="s">
        <v>133</v>
      </c>
      <c r="H31" s="83">
        <v>1471652</v>
      </c>
      <c r="I31" s="83">
        <v>100</v>
      </c>
      <c r="J31" s="83">
        <v>5320.0219800000004</v>
      </c>
      <c r="K31" s="84">
        <v>1.8395649999999999E-4</v>
      </c>
      <c r="L31" s="84">
        <f t="shared" si="0"/>
        <v>2.7057546838964155E-3</v>
      </c>
      <c r="M31" s="84">
        <f>J31/'סכום נכסי הקרן'!$C$42</f>
        <v>8.7906606964625704E-5</v>
      </c>
    </row>
    <row r="32" spans="2:13">
      <c r="B32" s="76" t="s">
        <v>2066</v>
      </c>
      <c r="C32" s="73">
        <v>8824</v>
      </c>
      <c r="D32" s="86" t="s">
        <v>27</v>
      </c>
      <c r="E32" s="73" t="s">
        <v>2067</v>
      </c>
      <c r="F32" s="86" t="s">
        <v>1362</v>
      </c>
      <c r="G32" s="86" t="s">
        <v>134</v>
      </c>
      <c r="H32" s="83">
        <v>34867.318896999997</v>
      </c>
      <c r="I32" s="83">
        <v>3904.375</v>
      </c>
      <c r="J32" s="83">
        <v>1361.3508834459999</v>
      </c>
      <c r="K32" s="84">
        <v>3.4867318896999996E-2</v>
      </c>
      <c r="L32" s="84">
        <f t="shared" si="0"/>
        <v>6.9238088548471315E-4</v>
      </c>
      <c r="M32" s="84">
        <f>J32/'סכום נכסי הקרן'!$C$42</f>
        <v>2.2494594477602793E-5</v>
      </c>
    </row>
    <row r="33" spans="2:13">
      <c r="B33" s="76" t="s">
        <v>2068</v>
      </c>
      <c r="C33" s="73">
        <v>9068</v>
      </c>
      <c r="D33" s="86" t="s">
        <v>27</v>
      </c>
      <c r="E33" s="73" t="s">
        <v>2069</v>
      </c>
      <c r="F33" s="86" t="s">
        <v>544</v>
      </c>
      <c r="G33" s="86" t="s">
        <v>134</v>
      </c>
      <c r="H33" s="83">
        <v>38816093.539999999</v>
      </c>
      <c r="I33" s="83">
        <v>100</v>
      </c>
      <c r="J33" s="83">
        <v>38816.093540000002</v>
      </c>
      <c r="K33" s="84">
        <v>8.4827268359089769E-2</v>
      </c>
      <c r="L33" s="84">
        <f t="shared" si="0"/>
        <v>1.9741803192026734E-2</v>
      </c>
      <c r="M33" s="84">
        <f>J33/'סכום נכסי הקרן'!$C$42</f>
        <v>6.4138665057224568E-4</v>
      </c>
    </row>
    <row r="34" spans="2:13">
      <c r="B34" s="76" t="s">
        <v>2070</v>
      </c>
      <c r="C34" s="73">
        <v>5992</v>
      </c>
      <c r="D34" s="86" t="s">
        <v>27</v>
      </c>
      <c r="E34" s="73" t="s">
        <v>2020</v>
      </c>
      <c r="F34" s="86" t="s">
        <v>474</v>
      </c>
      <c r="G34" s="86" t="s">
        <v>134</v>
      </c>
      <c r="H34" s="83">
        <v>126513</v>
      </c>
      <c r="I34" s="83">
        <v>9.9999999999999995E-7</v>
      </c>
      <c r="J34" s="83">
        <v>1.3000000000000002E-4</v>
      </c>
      <c r="K34" s="84">
        <v>4.6341758241758239E-3</v>
      </c>
      <c r="L34" s="84">
        <f t="shared" si="0"/>
        <v>6.6117792413055785E-11</v>
      </c>
      <c r="M34" s="84">
        <f>J34/'סכום נכסי הקרן'!$C$42</f>
        <v>2.148084904228411E-12</v>
      </c>
    </row>
    <row r="35" spans="2:13">
      <c r="B35" s="76" t="s">
        <v>2071</v>
      </c>
      <c r="C35" s="73">
        <v>2007</v>
      </c>
      <c r="D35" s="86" t="s">
        <v>27</v>
      </c>
      <c r="E35" s="73" t="s">
        <v>2072</v>
      </c>
      <c r="F35" s="86" t="s">
        <v>320</v>
      </c>
      <c r="G35" s="86" t="s">
        <v>134</v>
      </c>
      <c r="H35" s="83">
        <v>546391.75</v>
      </c>
      <c r="I35" s="83">
        <v>737.96868300000006</v>
      </c>
      <c r="J35" s="83">
        <v>4032.2000899999998</v>
      </c>
      <c r="K35" s="84">
        <v>0.04</v>
      </c>
      <c r="L35" s="84">
        <f t="shared" si="0"/>
        <v>2.0507705270655756E-3</v>
      </c>
      <c r="M35" s="84">
        <f>J35/'סכום נכסי הקרן'!$C$42</f>
        <v>6.6626985724287997E-5</v>
      </c>
    </row>
    <row r="36" spans="2:13">
      <c r="B36" s="76" t="s">
        <v>2073</v>
      </c>
      <c r="C36" s="73">
        <v>8803</v>
      </c>
      <c r="D36" s="86" t="s">
        <v>27</v>
      </c>
      <c r="E36" s="73" t="s">
        <v>2074</v>
      </c>
      <c r="F36" s="86" t="s">
        <v>544</v>
      </c>
      <c r="G36" s="86" t="s">
        <v>135</v>
      </c>
      <c r="H36" s="83">
        <v>1332109.0900000001</v>
      </c>
      <c r="I36" s="83">
        <v>144.71680000000001</v>
      </c>
      <c r="J36" s="83">
        <v>7580.4387300000008</v>
      </c>
      <c r="K36" s="84">
        <v>8.8125184560668826E-2</v>
      </c>
      <c r="L36" s="84">
        <f t="shared" si="0"/>
        <v>3.8553990334617557E-3</v>
      </c>
      <c r="M36" s="84">
        <f>J36/'סכום נכסי הקרן'!$C$42</f>
        <v>1.2525712310262606E-4</v>
      </c>
    </row>
    <row r="37" spans="2:13">
      <c r="B37" s="76" t="s">
        <v>2075</v>
      </c>
      <c r="C37" s="73" t="s">
        <v>2076</v>
      </c>
      <c r="D37" s="86" t="s">
        <v>27</v>
      </c>
      <c r="E37" s="73" t="s">
        <v>2077</v>
      </c>
      <c r="F37" s="86" t="s">
        <v>320</v>
      </c>
      <c r="G37" s="86" t="s">
        <v>133</v>
      </c>
      <c r="H37" s="83">
        <v>2727145.12</v>
      </c>
      <c r="I37" s="83">
        <v>648.44299999999998</v>
      </c>
      <c r="J37" s="83">
        <v>63927.593590000004</v>
      </c>
      <c r="K37" s="84">
        <v>4.5913336568965415E-2</v>
      </c>
      <c r="L37" s="84">
        <f t="shared" si="0"/>
        <v>3.2513472018844733E-2</v>
      </c>
      <c r="M37" s="84">
        <f>J37/'סכום נכסי הקרן'!$C$42</f>
        <v>1.0563222981102148E-3</v>
      </c>
    </row>
    <row r="38" spans="2:13">
      <c r="B38" s="72"/>
      <c r="C38" s="73"/>
      <c r="D38" s="73"/>
      <c r="E38" s="73"/>
      <c r="F38" s="73"/>
      <c r="G38" s="73"/>
      <c r="H38" s="83"/>
      <c r="I38" s="83"/>
      <c r="J38" s="73"/>
      <c r="K38" s="73"/>
      <c r="L38" s="84"/>
      <c r="M38" s="73"/>
    </row>
    <row r="39" spans="2:13">
      <c r="B39" s="70" t="s">
        <v>201</v>
      </c>
      <c r="C39" s="71"/>
      <c r="D39" s="71"/>
      <c r="E39" s="71"/>
      <c r="F39" s="71"/>
      <c r="G39" s="71"/>
      <c r="H39" s="80"/>
      <c r="I39" s="80"/>
      <c r="J39" s="80">
        <v>1685639.7627600003</v>
      </c>
      <c r="K39" s="71"/>
      <c r="L39" s="81">
        <f t="shared" si="0"/>
        <v>0.8573136916719869</v>
      </c>
      <c r="M39" s="81">
        <f>J39/'סכום נכסי הקרן'!$C$42</f>
        <v>2.7853056371937818E-2</v>
      </c>
    </row>
    <row r="40" spans="2:13">
      <c r="B40" s="90" t="s">
        <v>64</v>
      </c>
      <c r="C40" s="71"/>
      <c r="D40" s="71"/>
      <c r="E40" s="71"/>
      <c r="F40" s="71"/>
      <c r="G40" s="71"/>
      <c r="H40" s="80"/>
      <c r="I40" s="80"/>
      <c r="J40" s="80">
        <v>1685639.7627600003</v>
      </c>
      <c r="K40" s="71"/>
      <c r="L40" s="81">
        <f t="shared" si="0"/>
        <v>0.8573136916719869</v>
      </c>
      <c r="M40" s="81">
        <f>J40/'סכום נכסי הקרן'!$C$42</f>
        <v>2.7853056371937818E-2</v>
      </c>
    </row>
    <row r="41" spans="2:13">
      <c r="B41" s="76" t="s">
        <v>2078</v>
      </c>
      <c r="C41" s="73">
        <v>3610</v>
      </c>
      <c r="D41" s="86" t="s">
        <v>27</v>
      </c>
      <c r="E41" s="149"/>
      <c r="F41" s="86" t="s">
        <v>742</v>
      </c>
      <c r="G41" s="86" t="s">
        <v>133</v>
      </c>
      <c r="H41" s="83">
        <v>640731</v>
      </c>
      <c r="I41" s="83">
        <v>385.99090000000001</v>
      </c>
      <c r="J41" s="83">
        <v>8940.4855100000004</v>
      </c>
      <c r="K41" s="84">
        <v>9.3797475949917775E-2</v>
      </c>
      <c r="L41" s="84">
        <f t="shared" si="0"/>
        <v>4.5471166540162547E-3</v>
      </c>
      <c r="M41" s="84">
        <f>J41/'סכום נכסי הקרן'!$C$42</f>
        <v>1.4773016892695266E-4</v>
      </c>
    </row>
    <row r="42" spans="2:13">
      <c r="B42" s="76" t="s">
        <v>2079</v>
      </c>
      <c r="C42" s="73" t="s">
        <v>2080</v>
      </c>
      <c r="D42" s="86" t="s">
        <v>27</v>
      </c>
      <c r="E42" s="149"/>
      <c r="F42" s="86" t="s">
        <v>742</v>
      </c>
      <c r="G42" s="86" t="s">
        <v>133</v>
      </c>
      <c r="H42" s="83">
        <v>6782.73</v>
      </c>
      <c r="I42" s="83">
        <v>153598.6912</v>
      </c>
      <c r="J42" s="83">
        <v>37661.743040000001</v>
      </c>
      <c r="K42" s="84">
        <v>8.0024970011563556E-2</v>
      </c>
      <c r="L42" s="84">
        <f t="shared" si="0"/>
        <v>1.9154702371019756E-2</v>
      </c>
      <c r="M42" s="84">
        <f>J42/'סכום נכסי הקרן'!$C$42</f>
        <v>6.2231247454733402E-4</v>
      </c>
    </row>
    <row r="43" spans="2:13">
      <c r="B43" s="76" t="s">
        <v>2081</v>
      </c>
      <c r="C43" s="73">
        <v>6824</v>
      </c>
      <c r="D43" s="86" t="s">
        <v>27</v>
      </c>
      <c r="E43" s="149"/>
      <c r="F43" s="86" t="s">
        <v>742</v>
      </c>
      <c r="G43" s="86" t="s">
        <v>133</v>
      </c>
      <c r="H43" s="83">
        <v>218987.15</v>
      </c>
      <c r="I43" s="83">
        <v>12737.3254</v>
      </c>
      <c r="J43" s="83">
        <v>100833.57776</v>
      </c>
      <c r="K43" s="84">
        <v>0.13302579488107966</v>
      </c>
      <c r="L43" s="84">
        <f t="shared" si="0"/>
        <v>5.1283796635395368E-2</v>
      </c>
      <c r="M43" s="84">
        <f>J43/'סכום נכסי הקרן'!$C$42</f>
        <v>1.6661468171199816E-3</v>
      </c>
    </row>
    <row r="44" spans="2:13">
      <c r="B44" s="76" t="s">
        <v>2082</v>
      </c>
      <c r="C44" s="73" t="s">
        <v>2083</v>
      </c>
      <c r="D44" s="86" t="s">
        <v>27</v>
      </c>
      <c r="E44" s="149"/>
      <c r="F44" s="86" t="s">
        <v>742</v>
      </c>
      <c r="G44" s="86" t="s">
        <v>133</v>
      </c>
      <c r="H44" s="83">
        <v>2659786.91</v>
      </c>
      <c r="I44" s="83">
        <v>254.874</v>
      </c>
      <c r="J44" s="83">
        <v>24506.46559</v>
      </c>
      <c r="K44" s="84">
        <v>0.10790420347002916</v>
      </c>
      <c r="L44" s="84">
        <f t="shared" si="0"/>
        <v>1.2463949266594727E-2</v>
      </c>
      <c r="M44" s="84">
        <f>J44/'סכום נכסי הקרן'!$C$42</f>
        <v>4.0493822146055381E-4</v>
      </c>
    </row>
    <row r="45" spans="2:13">
      <c r="B45" s="76" t="s">
        <v>2084</v>
      </c>
      <c r="C45" s="73" t="s">
        <v>2085</v>
      </c>
      <c r="D45" s="86" t="s">
        <v>27</v>
      </c>
      <c r="E45" s="149"/>
      <c r="F45" s="86" t="s">
        <v>742</v>
      </c>
      <c r="G45" s="86" t="s">
        <v>133</v>
      </c>
      <c r="H45" s="83">
        <v>18452512.469999999</v>
      </c>
      <c r="I45" s="147">
        <v>0</v>
      </c>
      <c r="J45" s="147">
        <v>0</v>
      </c>
      <c r="K45" s="84">
        <v>0.15672562321750771</v>
      </c>
      <c r="L45" s="148">
        <v>0</v>
      </c>
      <c r="M45" s="148">
        <v>0</v>
      </c>
    </row>
    <row r="46" spans="2:13">
      <c r="B46" s="76" t="s">
        <v>2086</v>
      </c>
      <c r="C46" s="73">
        <v>6900</v>
      </c>
      <c r="D46" s="86" t="s">
        <v>27</v>
      </c>
      <c r="E46" s="149"/>
      <c r="F46" s="86" t="s">
        <v>742</v>
      </c>
      <c r="G46" s="86" t="s">
        <v>133</v>
      </c>
      <c r="H46" s="83">
        <v>347402.91</v>
      </c>
      <c r="I46" s="83">
        <v>7958.1319999999996</v>
      </c>
      <c r="J46" s="83">
        <v>99943.116030000005</v>
      </c>
      <c r="K46" s="84">
        <v>9.5603186299267812E-2</v>
      </c>
      <c r="L46" s="84">
        <f t="shared" si="0"/>
        <v>5.0830909221426829E-2</v>
      </c>
      <c r="M46" s="84">
        <f>J46/'סכום נכסי הקרן'!$C$42</f>
        <v>1.6514330678891655E-3</v>
      </c>
    </row>
    <row r="47" spans="2:13">
      <c r="B47" s="76" t="s">
        <v>2087</v>
      </c>
      <c r="C47" s="73" t="s">
        <v>2088</v>
      </c>
      <c r="D47" s="86" t="s">
        <v>27</v>
      </c>
      <c r="E47" s="149"/>
      <c r="F47" s="86" t="s">
        <v>742</v>
      </c>
      <c r="G47" s="86" t="s">
        <v>133</v>
      </c>
      <c r="H47" s="83">
        <v>4955.33</v>
      </c>
      <c r="I47" s="147">
        <v>0</v>
      </c>
      <c r="J47" s="147">
        <v>0</v>
      </c>
      <c r="K47" s="84">
        <v>9.5059991233194155E-2</v>
      </c>
      <c r="L47" s="148">
        <v>0</v>
      </c>
      <c r="M47" s="148">
        <v>0</v>
      </c>
    </row>
    <row r="48" spans="2:13">
      <c r="B48" s="76" t="s">
        <v>2089</v>
      </c>
      <c r="C48" s="73">
        <v>7019</v>
      </c>
      <c r="D48" s="86" t="s">
        <v>27</v>
      </c>
      <c r="E48" s="149"/>
      <c r="F48" s="86" t="s">
        <v>742</v>
      </c>
      <c r="G48" s="86" t="s">
        <v>133</v>
      </c>
      <c r="H48" s="83">
        <v>189957.89</v>
      </c>
      <c r="I48" s="83">
        <v>11369.545599999999</v>
      </c>
      <c r="J48" s="83">
        <v>78074.41635</v>
      </c>
      <c r="K48" s="84">
        <v>0.12939343564878475</v>
      </c>
      <c r="L48" s="84">
        <f t="shared" si="0"/>
        <v>3.9708523484613754E-2</v>
      </c>
      <c r="M48" s="84">
        <f>J48/'סכום נכסי הקרן'!$C$42</f>
        <v>1.2900805782144525E-3</v>
      </c>
    </row>
    <row r="49" spans="2:13">
      <c r="B49" s="76" t="s">
        <v>2090</v>
      </c>
      <c r="C49" s="73" t="s">
        <v>2091</v>
      </c>
      <c r="D49" s="86" t="s">
        <v>27</v>
      </c>
      <c r="E49" s="149"/>
      <c r="F49" s="86" t="s">
        <v>742</v>
      </c>
      <c r="G49" s="86" t="s">
        <v>135</v>
      </c>
      <c r="H49" s="83">
        <v>19.399999999999999</v>
      </c>
      <c r="I49" s="147">
        <v>0</v>
      </c>
      <c r="J49" s="147">
        <v>0</v>
      </c>
      <c r="K49" s="84">
        <v>6.5486182584253538E-4</v>
      </c>
      <c r="L49" s="148">
        <v>0</v>
      </c>
      <c r="M49" s="148">
        <v>0</v>
      </c>
    </row>
    <row r="50" spans="2:13">
      <c r="B50" s="76" t="s">
        <v>3532</v>
      </c>
      <c r="C50" s="73">
        <v>4654</v>
      </c>
      <c r="D50" s="86" t="s">
        <v>27</v>
      </c>
      <c r="E50" s="149"/>
      <c r="F50" s="86" t="s">
        <v>742</v>
      </c>
      <c r="G50" s="86" t="s">
        <v>136</v>
      </c>
      <c r="H50" s="83">
        <v>2768309.5</v>
      </c>
      <c r="I50" s="83">
        <v>358.88350000000003</v>
      </c>
      <c r="J50" s="83">
        <v>44381.658889999999</v>
      </c>
      <c r="K50" s="84">
        <v>0.28025</v>
      </c>
      <c r="L50" s="84">
        <f t="shared" si="0"/>
        <v>2.2572440841815936E-2</v>
      </c>
      <c r="M50" s="84">
        <f>J50/'סכום נכסי הקרן'!$C$42</f>
        <v>7.3335054989402801E-4</v>
      </c>
    </row>
    <row r="51" spans="2:13">
      <c r="B51" s="76" t="s">
        <v>2092</v>
      </c>
      <c r="C51" s="73" t="s">
        <v>2093</v>
      </c>
      <c r="D51" s="86" t="s">
        <v>27</v>
      </c>
      <c r="E51" s="149"/>
      <c r="F51" s="86" t="s">
        <v>742</v>
      </c>
      <c r="G51" s="86" t="s">
        <v>133</v>
      </c>
      <c r="H51" s="83">
        <v>403.96</v>
      </c>
      <c r="I51" s="147">
        <v>0</v>
      </c>
      <c r="J51" s="147">
        <v>0</v>
      </c>
      <c r="K51" s="84">
        <v>7.6315673636577113E-3</v>
      </c>
      <c r="L51" s="148">
        <v>0</v>
      </c>
      <c r="M51" s="148">
        <v>0</v>
      </c>
    </row>
    <row r="52" spans="2:13">
      <c r="B52" s="76" t="s">
        <v>2094</v>
      </c>
      <c r="C52" s="73" t="s">
        <v>2095</v>
      </c>
      <c r="D52" s="86" t="s">
        <v>27</v>
      </c>
      <c r="E52" s="149"/>
      <c r="F52" s="86" t="s">
        <v>742</v>
      </c>
      <c r="G52" s="86" t="s">
        <v>135</v>
      </c>
      <c r="H52" s="83">
        <v>3355.13</v>
      </c>
      <c r="I52" s="147">
        <v>0</v>
      </c>
      <c r="J52" s="147">
        <v>0</v>
      </c>
      <c r="K52" s="84">
        <v>9.8000058418039493E-2</v>
      </c>
      <c r="L52" s="148">
        <v>0</v>
      </c>
      <c r="M52" s="148">
        <v>0</v>
      </c>
    </row>
    <row r="53" spans="2:13">
      <c r="B53" s="76" t="s">
        <v>2096</v>
      </c>
      <c r="C53" s="73">
        <v>5771</v>
      </c>
      <c r="D53" s="86" t="s">
        <v>27</v>
      </c>
      <c r="E53" s="149"/>
      <c r="F53" s="86" t="s">
        <v>742</v>
      </c>
      <c r="G53" s="86" t="s">
        <v>135</v>
      </c>
      <c r="H53" s="83">
        <v>16559938.439999999</v>
      </c>
      <c r="I53" s="83">
        <v>117.182</v>
      </c>
      <c r="J53" s="83">
        <v>76305.391140000007</v>
      </c>
      <c r="K53" s="84">
        <v>0.15933798811758362</v>
      </c>
      <c r="L53" s="84">
        <f t="shared" si="0"/>
        <v>3.8808800087627278E-2</v>
      </c>
      <c r="M53" s="84">
        <f>J53/'סכום נכסי הקרן'!$C$42</f>
        <v>1.2608496832236795E-3</v>
      </c>
    </row>
    <row r="54" spans="2:13">
      <c r="B54" s="76" t="s">
        <v>2097</v>
      </c>
      <c r="C54" s="73" t="s">
        <v>2098</v>
      </c>
      <c r="D54" s="86" t="s">
        <v>27</v>
      </c>
      <c r="E54" s="149"/>
      <c r="F54" s="86" t="s">
        <v>742</v>
      </c>
      <c r="G54" s="86" t="s">
        <v>133</v>
      </c>
      <c r="H54" s="83">
        <v>358646</v>
      </c>
      <c r="I54" s="83">
        <v>541.24080000000004</v>
      </c>
      <c r="J54" s="83">
        <v>7017.2156100000002</v>
      </c>
      <c r="K54" s="84">
        <v>9.9791864653866011E-2</v>
      </c>
      <c r="L54" s="84">
        <f t="shared" si="0"/>
        <v>3.568944653997189E-3</v>
      </c>
      <c r="M54" s="84">
        <f>J54/'סכום נכסי הקרן'!$C$42</f>
        <v>1.1595057631966892E-4</v>
      </c>
    </row>
    <row r="55" spans="2:13">
      <c r="B55" s="76" t="s">
        <v>2099</v>
      </c>
      <c r="C55" s="73">
        <v>7983</v>
      </c>
      <c r="D55" s="86" t="s">
        <v>27</v>
      </c>
      <c r="E55" s="149"/>
      <c r="F55" s="86" t="s">
        <v>712</v>
      </c>
      <c r="G55" s="86" t="s">
        <v>133</v>
      </c>
      <c r="H55" s="83">
        <v>174327.28</v>
      </c>
      <c r="I55" s="83">
        <v>2258.1482999999998</v>
      </c>
      <c r="J55" s="83">
        <v>14230.69556</v>
      </c>
      <c r="K55" s="84">
        <v>8.6359881749490836E-5</v>
      </c>
      <c r="L55" s="84">
        <f t="shared" si="0"/>
        <v>7.2377090379190353E-3</v>
      </c>
      <c r="M55" s="84">
        <f>J55/'סכום נכסי הקרן'!$C$42</f>
        <v>2.3514417160850978E-4</v>
      </c>
    </row>
    <row r="56" spans="2:13">
      <c r="B56" s="76" t="s">
        <v>2100</v>
      </c>
      <c r="C56" s="73">
        <v>9035</v>
      </c>
      <c r="D56" s="86" t="s">
        <v>27</v>
      </c>
      <c r="E56" s="149"/>
      <c r="F56" s="86" t="s">
        <v>774</v>
      </c>
      <c r="G56" s="86" t="s">
        <v>135</v>
      </c>
      <c r="H56" s="83">
        <v>2806686</v>
      </c>
      <c r="I56" s="83">
        <v>100</v>
      </c>
      <c r="J56" s="83">
        <v>11036.45069</v>
      </c>
      <c r="K56" s="84">
        <v>3.8280162563566623E-2</v>
      </c>
      <c r="L56" s="84">
        <f t="shared" si="0"/>
        <v>5.6131211976795858E-3</v>
      </c>
      <c r="M56" s="84">
        <f>J56/'סכום נכסי הקרן'!$C$42</f>
        <v>1.8236333171884789E-4</v>
      </c>
    </row>
    <row r="57" spans="2:13">
      <c r="B57" s="76" t="s">
        <v>2101</v>
      </c>
      <c r="C57" s="73">
        <v>8459</v>
      </c>
      <c r="D57" s="86" t="s">
        <v>27</v>
      </c>
      <c r="E57" s="149"/>
      <c r="F57" s="86" t="s">
        <v>774</v>
      </c>
      <c r="G57" s="86" t="s">
        <v>133</v>
      </c>
      <c r="H57" s="83">
        <v>16790366.739999998</v>
      </c>
      <c r="I57" s="83">
        <v>218.5812</v>
      </c>
      <c r="J57" s="83">
        <v>132672.61514000001</v>
      </c>
      <c r="K57" s="84">
        <v>3.5969462722562871E-2</v>
      </c>
      <c r="L57" s="84">
        <f t="shared" si="0"/>
        <v>6.7477080205567405E-2</v>
      </c>
      <c r="M57" s="84">
        <f>J57/'סכום נכסי הקרן'!$C$42</f>
        <v>2.1922464752826133E-3</v>
      </c>
    </row>
    <row r="58" spans="2:13">
      <c r="B58" s="76" t="s">
        <v>2102</v>
      </c>
      <c r="C58" s="73">
        <v>7021</v>
      </c>
      <c r="D58" s="86" t="s">
        <v>27</v>
      </c>
      <c r="E58" s="149"/>
      <c r="F58" s="86" t="s">
        <v>742</v>
      </c>
      <c r="G58" s="86" t="s">
        <v>133</v>
      </c>
      <c r="H58" s="83">
        <v>390000</v>
      </c>
      <c r="I58" s="83">
        <v>47.636899999999997</v>
      </c>
      <c r="J58" s="83">
        <v>671.60883000000001</v>
      </c>
      <c r="K58" s="84">
        <v>1.9700000004697692E-2</v>
      </c>
      <c r="L58" s="84">
        <f t="shared" si="0"/>
        <v>3.4157917849780974E-4</v>
      </c>
      <c r="M58" s="84">
        <f>J58/'סכום נכסי הקרן'!$C$42</f>
        <v>1.1097482994380807E-5</v>
      </c>
    </row>
    <row r="59" spans="2:13">
      <c r="B59" s="76" t="s">
        <v>2103</v>
      </c>
      <c r="C59" s="73">
        <v>8613</v>
      </c>
      <c r="D59" s="86" t="s">
        <v>27</v>
      </c>
      <c r="E59" s="149"/>
      <c r="F59" s="86" t="s">
        <v>1417</v>
      </c>
      <c r="G59" s="86" t="s">
        <v>133</v>
      </c>
      <c r="H59" s="83">
        <v>85015.81</v>
      </c>
      <c r="I59" s="83">
        <v>2072.1439</v>
      </c>
      <c r="J59" s="83">
        <v>6368.3644599999998</v>
      </c>
      <c r="K59" s="84">
        <v>7.6077470501352603E-3</v>
      </c>
      <c r="L59" s="84">
        <f t="shared" si="0"/>
        <v>3.2389399952074001E-3</v>
      </c>
      <c r="M59" s="84">
        <f>J59/'סכום נכסי הקרן'!$C$42</f>
        <v>1.0522913508577472E-4</v>
      </c>
    </row>
    <row r="60" spans="2:13">
      <c r="B60" s="76" t="s">
        <v>2104</v>
      </c>
      <c r="C60" s="73">
        <v>8564</v>
      </c>
      <c r="D60" s="86" t="s">
        <v>27</v>
      </c>
      <c r="E60" s="149"/>
      <c r="F60" s="86" t="s">
        <v>766</v>
      </c>
      <c r="G60" s="86" t="s">
        <v>133</v>
      </c>
      <c r="H60" s="83">
        <v>19976.28</v>
      </c>
      <c r="I60" s="83">
        <v>14777.717699999999</v>
      </c>
      <c r="J60" s="83">
        <v>10671.618349999999</v>
      </c>
      <c r="K60" s="84">
        <v>3.1410396701240079E-3</v>
      </c>
      <c r="L60" s="84">
        <f t="shared" si="0"/>
        <v>5.4275680521281289E-3</v>
      </c>
      <c r="M60" s="84">
        <f>J60/'סכום נכסי הקרן'!$C$42</f>
        <v>1.7633494062555306E-4</v>
      </c>
    </row>
    <row r="61" spans="2:13">
      <c r="B61" s="76" t="s">
        <v>2105</v>
      </c>
      <c r="C61" s="73">
        <v>8568</v>
      </c>
      <c r="D61" s="86" t="s">
        <v>27</v>
      </c>
      <c r="E61" s="149"/>
      <c r="F61" s="86" t="s">
        <v>774</v>
      </c>
      <c r="G61" s="86" t="s">
        <v>133</v>
      </c>
      <c r="H61" s="83">
        <v>11778995.029999999</v>
      </c>
      <c r="I61" s="83">
        <v>114.9161</v>
      </c>
      <c r="J61" s="83">
        <v>48932.501590000007</v>
      </c>
      <c r="K61" s="84">
        <v>8.7573376398962649E-2</v>
      </c>
      <c r="L61" s="84">
        <f t="shared" si="0"/>
        <v>2.4886992172147248E-2</v>
      </c>
      <c r="M61" s="84">
        <f>J61/'סכום נכסי הקרן'!$C$42</f>
        <v>8.0854744608932093E-4</v>
      </c>
    </row>
    <row r="62" spans="2:13">
      <c r="B62" s="76" t="s">
        <v>2106</v>
      </c>
      <c r="C62" s="73">
        <v>8932</v>
      </c>
      <c r="D62" s="86" t="s">
        <v>27</v>
      </c>
      <c r="E62" s="149"/>
      <c r="F62" s="86" t="s">
        <v>774</v>
      </c>
      <c r="G62" s="86" t="s">
        <v>133</v>
      </c>
      <c r="H62" s="83">
        <v>972884.2</v>
      </c>
      <c r="I62" s="83">
        <v>100</v>
      </c>
      <c r="J62" s="83">
        <v>3516.9763800000001</v>
      </c>
      <c r="K62" s="84">
        <v>4.6828309404113408E-2</v>
      </c>
      <c r="L62" s="84">
        <f t="shared" si="0"/>
        <v>1.7887285708804645E-3</v>
      </c>
      <c r="M62" s="84">
        <f>J62/'סכום נכסי הקרן'!$C$42</f>
        <v>5.8113568233891409E-5</v>
      </c>
    </row>
    <row r="63" spans="2:13">
      <c r="B63" s="76" t="s">
        <v>2107</v>
      </c>
      <c r="C63" s="73">
        <v>8783</v>
      </c>
      <c r="D63" s="86" t="s">
        <v>27</v>
      </c>
      <c r="E63" s="149"/>
      <c r="F63" s="86" t="s">
        <v>742</v>
      </c>
      <c r="G63" s="86" t="s">
        <v>133</v>
      </c>
      <c r="H63" s="83">
        <v>19110307.460000001</v>
      </c>
      <c r="I63" s="83">
        <v>131.72819999999999</v>
      </c>
      <c r="J63" s="83">
        <v>91002.795469999997</v>
      </c>
      <c r="K63" s="84">
        <v>6.5382100013341105E-2</v>
      </c>
      <c r="L63" s="84">
        <f t="shared" si="0"/>
        <v>4.6283876460717174E-2</v>
      </c>
      <c r="M63" s="84">
        <f>J63/'סכום נכסי הקרן'!$C$42</f>
        <v>1.5037056245514814E-3</v>
      </c>
    </row>
    <row r="64" spans="2:13">
      <c r="B64" s="76" t="s">
        <v>2108</v>
      </c>
      <c r="C64" s="73" t="s">
        <v>2109</v>
      </c>
      <c r="D64" s="86" t="s">
        <v>27</v>
      </c>
      <c r="E64" s="149"/>
      <c r="F64" s="86" t="s">
        <v>742</v>
      </c>
      <c r="G64" s="86" t="s">
        <v>133</v>
      </c>
      <c r="H64" s="83">
        <v>2096048</v>
      </c>
      <c r="I64" s="83">
        <v>381.94979999999998</v>
      </c>
      <c r="J64" s="83">
        <v>28941.151870000002</v>
      </c>
      <c r="K64" s="84">
        <v>4.7661225375800892E-2</v>
      </c>
      <c r="L64" s="84">
        <f t="shared" si="0"/>
        <v>1.4719423627195239E-2</v>
      </c>
      <c r="M64" s="84">
        <f>J64/'סכום נכסי הקרן'!$C$42</f>
        <v>4.7821578033022187E-4</v>
      </c>
    </row>
    <row r="65" spans="2:13">
      <c r="B65" s="76" t="s">
        <v>2110</v>
      </c>
      <c r="C65" s="73">
        <v>9116</v>
      </c>
      <c r="D65" s="86" t="s">
        <v>27</v>
      </c>
      <c r="E65" s="149"/>
      <c r="F65" s="86" t="s">
        <v>774</v>
      </c>
      <c r="G65" s="86" t="s">
        <v>135</v>
      </c>
      <c r="H65" s="83">
        <v>6327061.29</v>
      </c>
      <c r="I65" s="83">
        <v>100</v>
      </c>
      <c r="J65" s="83">
        <v>24879.270399999998</v>
      </c>
      <c r="K65" s="84">
        <v>9.3880330824890668E-2</v>
      </c>
      <c r="L65" s="84">
        <f t="shared" si="0"/>
        <v>1.2653557197657561E-2</v>
      </c>
      <c r="M65" s="84">
        <f>J65/'סכום נכסי הקרן'!$C$42</f>
        <v>4.11098347495821E-4</v>
      </c>
    </row>
    <row r="66" spans="2:13">
      <c r="B66" s="76" t="s">
        <v>2111</v>
      </c>
      <c r="C66" s="73">
        <v>9291</v>
      </c>
      <c r="D66" s="86" t="s">
        <v>27</v>
      </c>
      <c r="E66" s="149"/>
      <c r="F66" s="86" t="s">
        <v>774</v>
      </c>
      <c r="G66" s="86" t="s">
        <v>135</v>
      </c>
      <c r="H66" s="83">
        <v>2559877.67</v>
      </c>
      <c r="I66" s="83">
        <v>100</v>
      </c>
      <c r="J66" s="83">
        <v>10065.95097</v>
      </c>
      <c r="K66" s="84">
        <v>9.3880289617766455E-2</v>
      </c>
      <c r="L66" s="84">
        <f t="shared" si="0"/>
        <v>5.1195265898035186E-3</v>
      </c>
      <c r="M66" s="84">
        <f>J66/'סכום נכסי הקרן'!$C$42</f>
        <v>1.663270563489256E-4</v>
      </c>
    </row>
    <row r="67" spans="2:13">
      <c r="B67" s="76" t="s">
        <v>2112</v>
      </c>
      <c r="C67" s="73" t="s">
        <v>2113</v>
      </c>
      <c r="D67" s="86" t="s">
        <v>27</v>
      </c>
      <c r="E67" s="149"/>
      <c r="F67" s="86" t="s">
        <v>774</v>
      </c>
      <c r="G67" s="86" t="s">
        <v>135</v>
      </c>
      <c r="H67" s="83">
        <v>778893.55</v>
      </c>
      <c r="I67" s="83">
        <v>100</v>
      </c>
      <c r="J67" s="83">
        <v>3062.7652200000002</v>
      </c>
      <c r="K67" s="84">
        <v>9.3880426464812233E-2</v>
      </c>
      <c r="L67" s="84">
        <f t="shared" si="0"/>
        <v>1.5577175001991318E-3</v>
      </c>
      <c r="M67" s="84">
        <f>J67/'סכום נכסי הקרן'!$C$42</f>
        <v>5.060830564829083E-5</v>
      </c>
    </row>
    <row r="68" spans="2:13">
      <c r="B68" s="76" t="s">
        <v>2114</v>
      </c>
      <c r="C68" s="73">
        <v>7022</v>
      </c>
      <c r="D68" s="86" t="s">
        <v>27</v>
      </c>
      <c r="E68" s="149"/>
      <c r="F68" s="86" t="s">
        <v>742</v>
      </c>
      <c r="G68" s="86" t="s">
        <v>133</v>
      </c>
      <c r="H68" s="83">
        <v>664500</v>
      </c>
      <c r="I68" s="83">
        <v>4.0923999999999996</v>
      </c>
      <c r="J68" s="83">
        <v>98.306309999999996</v>
      </c>
      <c r="K68" s="84">
        <v>2.0136363636363636E-2</v>
      </c>
      <c r="L68" s="84">
        <f t="shared" si="0"/>
        <v>4.999843228825776E-5</v>
      </c>
      <c r="M68" s="84">
        <f>J68/'סכום נכסי הקרן'!$C$42</f>
        <v>1.6243869269338342E-6</v>
      </c>
    </row>
    <row r="69" spans="2:13">
      <c r="B69" s="76" t="s">
        <v>2115</v>
      </c>
      <c r="C69" s="73">
        <v>8215</v>
      </c>
      <c r="D69" s="86" t="s">
        <v>27</v>
      </c>
      <c r="E69" s="149"/>
      <c r="F69" s="86" t="s">
        <v>774</v>
      </c>
      <c r="G69" s="86" t="s">
        <v>133</v>
      </c>
      <c r="H69" s="83">
        <v>36426121.240000002</v>
      </c>
      <c r="I69" s="83">
        <v>142.95779999999999</v>
      </c>
      <c r="J69" s="83">
        <v>188247.44331</v>
      </c>
      <c r="K69" s="84">
        <v>3.6709194172925425E-2</v>
      </c>
      <c r="L69" s="84">
        <f t="shared" si="0"/>
        <v>9.5742349069685123E-2</v>
      </c>
      <c r="M69" s="84">
        <f>J69/'סכום נכסי הקרן'!$C$42</f>
        <v>3.1105499325677272E-3</v>
      </c>
    </row>
    <row r="70" spans="2:13">
      <c r="B70" s="76" t="s">
        <v>2116</v>
      </c>
      <c r="C70" s="73">
        <v>8255</v>
      </c>
      <c r="D70" s="86" t="s">
        <v>27</v>
      </c>
      <c r="E70" s="149"/>
      <c r="F70" s="86" t="s">
        <v>766</v>
      </c>
      <c r="G70" s="86" t="s">
        <v>133</v>
      </c>
      <c r="H70" s="83">
        <v>4170825.93</v>
      </c>
      <c r="I70" s="83">
        <v>94.250100000000003</v>
      </c>
      <c r="J70" s="83">
        <v>14210.59251</v>
      </c>
      <c r="K70" s="84">
        <v>4.1750819124746928E-3</v>
      </c>
      <c r="L70" s="84">
        <f t="shared" si="0"/>
        <v>7.2274846587900409E-3</v>
      </c>
      <c r="M70" s="84">
        <f>J70/'סכום נכסי הקרן'!$C$42</f>
        <v>2.348119942374794E-4</v>
      </c>
    </row>
    <row r="71" spans="2:13">
      <c r="B71" s="76" t="s">
        <v>2117</v>
      </c>
      <c r="C71" s="73">
        <v>4637</v>
      </c>
      <c r="D71" s="86" t="s">
        <v>27</v>
      </c>
      <c r="E71" s="149"/>
      <c r="F71" s="86" t="s">
        <v>742</v>
      </c>
      <c r="G71" s="86" t="s">
        <v>136</v>
      </c>
      <c r="H71" s="83">
        <v>14265000.789999999</v>
      </c>
      <c r="I71" s="83">
        <v>29.6904</v>
      </c>
      <c r="J71" s="83">
        <v>18920.09204</v>
      </c>
      <c r="K71" s="84">
        <v>7.897730799464138E-2</v>
      </c>
      <c r="L71" s="84">
        <f t="shared" si="0"/>
        <v>9.6227285995125304E-3</v>
      </c>
      <c r="M71" s="84">
        <f>J71/'סכום נכסי הקרן'!$C$42</f>
        <v>3.1263049305950858E-4</v>
      </c>
    </row>
    <row r="72" spans="2:13">
      <c r="B72" s="76" t="s">
        <v>2118</v>
      </c>
      <c r="C72" s="73">
        <v>8735</v>
      </c>
      <c r="D72" s="86" t="s">
        <v>27</v>
      </c>
      <c r="E72" s="149"/>
      <c r="F72" s="86" t="s">
        <v>742</v>
      </c>
      <c r="G72" s="86" t="s">
        <v>135</v>
      </c>
      <c r="H72" s="83">
        <v>2436940.5699999998</v>
      </c>
      <c r="I72" s="83">
        <v>97.475800000000007</v>
      </c>
      <c r="J72" s="83">
        <v>9340.6553100000001</v>
      </c>
      <c r="K72" s="84">
        <v>9.4011651183168066E-2</v>
      </c>
      <c r="L72" s="84">
        <f t="shared" si="0"/>
        <v>4.7506423752960549E-3</v>
      </c>
      <c r="M72" s="84">
        <f>J72/'סכום נכסי הקרן'!$C$42</f>
        <v>1.5434246666932267E-4</v>
      </c>
    </row>
    <row r="73" spans="2:13">
      <c r="B73" s="76" t="s">
        <v>2119</v>
      </c>
      <c r="C73" s="73" t="s">
        <v>2120</v>
      </c>
      <c r="D73" s="86" t="s">
        <v>27</v>
      </c>
      <c r="E73" s="149"/>
      <c r="F73" s="86" t="s">
        <v>742</v>
      </c>
      <c r="G73" s="86" t="s">
        <v>133</v>
      </c>
      <c r="H73" s="83">
        <v>111710.66</v>
      </c>
      <c r="I73" s="83">
        <v>2474.6709000000001</v>
      </c>
      <c r="J73" s="83">
        <v>9993.5635999999995</v>
      </c>
      <c r="K73" s="84">
        <v>0.13410644584327877</v>
      </c>
      <c r="L73" s="84">
        <f t="shared" si="0"/>
        <v>5.0827104890113104E-3</v>
      </c>
      <c r="M73" s="84">
        <f>J73/'סכום נכסי הקרן'!$C$42</f>
        <v>1.65130946989281E-4</v>
      </c>
    </row>
    <row r="74" spans="2:13">
      <c r="B74" s="76" t="s">
        <v>2121</v>
      </c>
      <c r="C74" s="73" t="s">
        <v>2122</v>
      </c>
      <c r="D74" s="86" t="s">
        <v>27</v>
      </c>
      <c r="E74" s="149"/>
      <c r="F74" s="86" t="s">
        <v>742</v>
      </c>
      <c r="G74" s="86" t="s">
        <v>135</v>
      </c>
      <c r="H74" s="83">
        <v>16005872.029999999</v>
      </c>
      <c r="I74" s="83">
        <v>118.33110000000001</v>
      </c>
      <c r="J74" s="83">
        <v>74475.570879999999</v>
      </c>
      <c r="K74" s="84">
        <v>0.28382632698359123</v>
      </c>
      <c r="L74" s="84">
        <f t="shared" ref="L74:L89" si="1">IFERROR(J74/$J$11,0)</f>
        <v>3.7878156425289709E-2</v>
      </c>
      <c r="M74" s="84">
        <f>J74/'סכום נכסי הקרן'!$C$42</f>
        <v>1.2306142272393923E-3</v>
      </c>
    </row>
    <row r="75" spans="2:13">
      <c r="B75" s="76" t="s">
        <v>2123</v>
      </c>
      <c r="C75" s="73">
        <v>5691</v>
      </c>
      <c r="D75" s="86" t="s">
        <v>27</v>
      </c>
      <c r="E75" s="149"/>
      <c r="F75" s="86" t="s">
        <v>742</v>
      </c>
      <c r="G75" s="86" t="s">
        <v>133</v>
      </c>
      <c r="H75" s="83">
        <v>14838999.960000001</v>
      </c>
      <c r="I75" s="83">
        <v>144.85249999999999</v>
      </c>
      <c r="J75" s="83">
        <v>77703.20465</v>
      </c>
      <c r="K75" s="84">
        <v>0.15298694405879626</v>
      </c>
      <c r="L75" s="84">
        <f t="shared" si="1"/>
        <v>3.9519725806753003E-2</v>
      </c>
      <c r="M75" s="84">
        <f>J75/'סכום נכסי הקרן'!$C$42</f>
        <v>1.2839467762987373E-3</v>
      </c>
    </row>
    <row r="76" spans="2:13">
      <c r="B76" s="76" t="s">
        <v>2124</v>
      </c>
      <c r="C76" s="73">
        <v>9389</v>
      </c>
      <c r="D76" s="86" t="s">
        <v>27</v>
      </c>
      <c r="E76" s="149"/>
      <c r="F76" s="86" t="s">
        <v>774</v>
      </c>
      <c r="G76" s="86" t="s">
        <v>133</v>
      </c>
      <c r="H76" s="83">
        <v>261280.57</v>
      </c>
      <c r="I76" s="83">
        <v>425.30070000000001</v>
      </c>
      <c r="J76" s="83">
        <v>4017.0895399999999</v>
      </c>
      <c r="K76" s="84">
        <v>1.8018648767015342E-2</v>
      </c>
      <c r="L76" s="84">
        <f t="shared" si="1"/>
        <v>2.0430853254644441E-3</v>
      </c>
      <c r="M76" s="84">
        <f>J76/'סכום נכסי הקרן'!$C$42</f>
        <v>6.6377303075445008E-5</v>
      </c>
    </row>
    <row r="77" spans="2:13">
      <c r="B77" s="76" t="s">
        <v>2125</v>
      </c>
      <c r="C77" s="73">
        <v>8773</v>
      </c>
      <c r="D77" s="86" t="s">
        <v>27</v>
      </c>
      <c r="E77" s="149"/>
      <c r="F77" s="86" t="s">
        <v>712</v>
      </c>
      <c r="G77" s="86" t="s">
        <v>133</v>
      </c>
      <c r="H77" s="83">
        <v>160283.24</v>
      </c>
      <c r="I77" s="83">
        <v>2467.1547</v>
      </c>
      <c r="J77" s="83">
        <v>14295.28429</v>
      </c>
      <c r="K77" s="84">
        <v>7.9402613594528983E-5</v>
      </c>
      <c r="L77" s="84">
        <f t="shared" si="1"/>
        <v>7.2705587628602878E-3</v>
      </c>
      <c r="M77" s="84">
        <f>J77/'סכום נכסי הקרן'!$C$42</f>
        <v>2.3621141834617349E-4</v>
      </c>
    </row>
    <row r="78" spans="2:13">
      <c r="B78" s="76" t="s">
        <v>2126</v>
      </c>
      <c r="C78" s="73">
        <v>8432</v>
      </c>
      <c r="D78" s="86" t="s">
        <v>27</v>
      </c>
      <c r="E78" s="149"/>
      <c r="F78" s="86" t="s">
        <v>793</v>
      </c>
      <c r="G78" s="86" t="s">
        <v>133</v>
      </c>
      <c r="H78" s="83">
        <v>208735.12</v>
      </c>
      <c r="I78" s="83">
        <v>3362.7687999999998</v>
      </c>
      <c r="J78" s="83">
        <v>25374.695359999998</v>
      </c>
      <c r="K78" s="84">
        <v>5.0923791829756799E-3</v>
      </c>
      <c r="L78" s="84">
        <f t="shared" si="1"/>
        <v>1.2905529541207765E-2</v>
      </c>
      <c r="M78" s="84">
        <f>J78/'סכום נכסי הקרן'!$C$42</f>
        <v>4.192846157862361E-4</v>
      </c>
    </row>
    <row r="79" spans="2:13">
      <c r="B79" s="76" t="s">
        <v>2127</v>
      </c>
      <c r="C79" s="73">
        <v>6629</v>
      </c>
      <c r="D79" s="86" t="s">
        <v>27</v>
      </c>
      <c r="E79" s="149"/>
      <c r="F79" s="86" t="s">
        <v>742</v>
      </c>
      <c r="G79" s="86" t="s">
        <v>136</v>
      </c>
      <c r="H79" s="83">
        <v>181848.31</v>
      </c>
      <c r="I79" s="83">
        <v>9236.6561000000002</v>
      </c>
      <c r="J79" s="83">
        <v>75034.232180000006</v>
      </c>
      <c r="K79" s="84">
        <v>0.26821284660766959</v>
      </c>
      <c r="L79" s="84">
        <f t="shared" si="1"/>
        <v>3.8162290670386692E-2</v>
      </c>
      <c r="M79" s="84">
        <f>J79/'סכום נכסי הקרן'!$C$42</f>
        <v>1.2398453957402128E-3</v>
      </c>
    </row>
    <row r="80" spans="2:13">
      <c r="B80" s="76" t="s">
        <v>2128</v>
      </c>
      <c r="C80" s="73">
        <v>3865</v>
      </c>
      <c r="D80" s="86" t="s">
        <v>27</v>
      </c>
      <c r="E80" s="149"/>
      <c r="F80" s="86" t="s">
        <v>742</v>
      </c>
      <c r="G80" s="86" t="s">
        <v>133</v>
      </c>
      <c r="H80" s="83">
        <v>328799</v>
      </c>
      <c r="I80" s="83">
        <v>663.30269999999996</v>
      </c>
      <c r="J80" s="83">
        <v>7884.0714900000003</v>
      </c>
      <c r="K80" s="84">
        <v>7.6026648087127877E-2</v>
      </c>
      <c r="L80" s="84">
        <f t="shared" si="1"/>
        <v>4.0098261703500875E-3</v>
      </c>
      <c r="M80" s="84">
        <f>J80/'סכום נכסי הקרן'!$C$42</f>
        <v>1.3027426885789688E-4</v>
      </c>
    </row>
    <row r="81" spans="2:13">
      <c r="B81" s="76" t="s">
        <v>2129</v>
      </c>
      <c r="C81" s="73">
        <v>7024</v>
      </c>
      <c r="D81" s="86" t="s">
        <v>27</v>
      </c>
      <c r="E81" s="149"/>
      <c r="F81" s="86" t="s">
        <v>742</v>
      </c>
      <c r="G81" s="86" t="s">
        <v>133</v>
      </c>
      <c r="H81" s="83">
        <v>170000</v>
      </c>
      <c r="I81" s="83">
        <v>142.51750000000001</v>
      </c>
      <c r="J81" s="83">
        <v>875.84130000000005</v>
      </c>
      <c r="K81" s="84">
        <v>0.02</v>
      </c>
      <c r="L81" s="84">
        <f t="shared" si="1"/>
        <v>4.4545148661677625E-4</v>
      </c>
      <c r="M81" s="84">
        <f>J81/'סכום נכסי הקרן'!$C$42</f>
        <v>1.4472165192536822E-5</v>
      </c>
    </row>
    <row r="82" spans="2:13">
      <c r="B82" s="76" t="s">
        <v>2130</v>
      </c>
      <c r="C82" s="73">
        <v>7943</v>
      </c>
      <c r="D82" s="86" t="s">
        <v>27</v>
      </c>
      <c r="E82" s="149"/>
      <c r="F82" s="86" t="s">
        <v>742</v>
      </c>
      <c r="G82" s="86" t="s">
        <v>133</v>
      </c>
      <c r="H82" s="83">
        <v>21671048.82</v>
      </c>
      <c r="I82" s="83">
        <v>80.907799999999995</v>
      </c>
      <c r="J82" s="83">
        <v>63383.851360000001</v>
      </c>
      <c r="K82" s="84">
        <v>0.29487961334428264</v>
      </c>
      <c r="L82" s="84">
        <f t="shared" si="1"/>
        <v>3.2236925588926643E-2</v>
      </c>
      <c r="M82" s="84">
        <f>J82/'סכום נכסי הקרן'!$C$42</f>
        <v>1.047337648294411E-3</v>
      </c>
    </row>
    <row r="83" spans="2:13">
      <c r="B83" s="76" t="s">
        <v>2131</v>
      </c>
      <c r="C83" s="73" t="s">
        <v>2132</v>
      </c>
      <c r="D83" s="86" t="s">
        <v>27</v>
      </c>
      <c r="E83" s="149"/>
      <c r="F83" s="86" t="s">
        <v>742</v>
      </c>
      <c r="G83" s="86" t="s">
        <v>133</v>
      </c>
      <c r="H83" s="83">
        <v>1177.83</v>
      </c>
      <c r="I83" s="83">
        <v>132507.5</v>
      </c>
      <c r="J83" s="83">
        <v>5641.9631100000006</v>
      </c>
      <c r="K83" s="84">
        <v>9.5060038513750181E-2</v>
      </c>
      <c r="L83" s="84">
        <f t="shared" si="1"/>
        <v>2.8694934285315278E-3</v>
      </c>
      <c r="M83" s="84">
        <f>J83/'סכום נכסי הקרן'!$C$42</f>
        <v>9.3226275283112134E-5</v>
      </c>
    </row>
    <row r="84" spans="2:13">
      <c r="B84" s="76" t="s">
        <v>2133</v>
      </c>
      <c r="C84" s="73">
        <v>4811</v>
      </c>
      <c r="D84" s="86" t="s">
        <v>27</v>
      </c>
      <c r="E84" s="149"/>
      <c r="F84" s="86" t="s">
        <v>742</v>
      </c>
      <c r="G84" s="86" t="s">
        <v>133</v>
      </c>
      <c r="H84" s="83">
        <v>307397.25</v>
      </c>
      <c r="I84" s="83">
        <v>18.508700000000001</v>
      </c>
      <c r="J84" s="83">
        <v>205.67626000000001</v>
      </c>
      <c r="K84" s="84">
        <v>1.7830979857281371E-2</v>
      </c>
      <c r="L84" s="84">
        <f t="shared" si="1"/>
        <v>1.0460661740748991E-4</v>
      </c>
      <c r="M84" s="84">
        <f>J84/'סכום נכסי הקרן'!$C$42</f>
        <v>3.398538994339675E-6</v>
      </c>
    </row>
    <row r="85" spans="2:13">
      <c r="B85" s="76" t="s">
        <v>2134</v>
      </c>
      <c r="C85" s="73">
        <v>5356</v>
      </c>
      <c r="D85" s="86" t="s">
        <v>27</v>
      </c>
      <c r="E85" s="149"/>
      <c r="F85" s="86" t="s">
        <v>742</v>
      </c>
      <c r="G85" s="86" t="s">
        <v>133</v>
      </c>
      <c r="H85" s="83">
        <v>3948942.31</v>
      </c>
      <c r="I85" s="83">
        <v>220.06729999999999</v>
      </c>
      <c r="J85" s="83">
        <v>31415.545550000003</v>
      </c>
      <c r="K85" s="84">
        <v>0.16658578532324456</v>
      </c>
      <c r="L85" s="84">
        <f t="shared" si="1"/>
        <v>1.5977896301675371E-2</v>
      </c>
      <c r="M85" s="84">
        <f>J85/'סכום נכסי הקרן'!$C$42</f>
        <v>5.1910199349273101E-4</v>
      </c>
    </row>
    <row r="86" spans="2:13">
      <c r="B86" s="76" t="s">
        <v>2135</v>
      </c>
      <c r="C86" s="73" t="s">
        <v>2136</v>
      </c>
      <c r="D86" s="86" t="s">
        <v>27</v>
      </c>
      <c r="E86" s="149"/>
      <c r="F86" s="86" t="s">
        <v>742</v>
      </c>
      <c r="G86" s="86" t="s">
        <v>133</v>
      </c>
      <c r="H86" s="83">
        <v>28014697.989999998</v>
      </c>
      <c r="I86" s="83">
        <v>137.5727</v>
      </c>
      <c r="J86" s="83">
        <v>139324.18375999999</v>
      </c>
      <c r="K86" s="84">
        <v>0.13255755599969971</v>
      </c>
      <c r="L86" s="84">
        <f t="shared" si="1"/>
        <v>7.0860057384323966E-2</v>
      </c>
      <c r="M86" s="84">
        <f>J86/'סכום נכסי הקרן'!$C$42</f>
        <v>2.3021551994523159E-3</v>
      </c>
    </row>
    <row r="87" spans="2:13">
      <c r="B87" s="76" t="s">
        <v>2137</v>
      </c>
      <c r="C87" s="73">
        <v>5511</v>
      </c>
      <c r="D87" s="86" t="s">
        <v>27</v>
      </c>
      <c r="E87" s="149"/>
      <c r="F87" s="86" t="s">
        <v>782</v>
      </c>
      <c r="G87" s="86" t="s">
        <v>136</v>
      </c>
      <c r="H87" s="83">
        <v>4009.44</v>
      </c>
      <c r="I87" s="147">
        <v>0</v>
      </c>
      <c r="J87" s="147">
        <v>0</v>
      </c>
      <c r="K87" s="84">
        <v>4.1632660181448219E-2</v>
      </c>
      <c r="L87" s="148">
        <v>0</v>
      </c>
      <c r="M87" s="148">
        <v>0</v>
      </c>
    </row>
    <row r="88" spans="2:13">
      <c r="B88" s="76" t="s">
        <v>2138</v>
      </c>
      <c r="C88" s="73">
        <v>8372</v>
      </c>
      <c r="D88" s="86" t="s">
        <v>27</v>
      </c>
      <c r="E88" s="149"/>
      <c r="F88" s="86" t="s">
        <v>793</v>
      </c>
      <c r="G88" s="86" t="s">
        <v>133</v>
      </c>
      <c r="H88" s="83">
        <v>70041.039999999994</v>
      </c>
      <c r="I88" s="83">
        <v>5672.6963999999998</v>
      </c>
      <c r="J88" s="83">
        <v>14363.174220000001</v>
      </c>
      <c r="K88" s="84">
        <v>3.7088369643408594E-3</v>
      </c>
      <c r="L88" s="84">
        <f t="shared" si="1"/>
        <v>7.3050874728501107E-3</v>
      </c>
      <c r="M88" s="84">
        <f>J88/'סכום נכסי הקרן'!$C$42</f>
        <v>2.3733321322142061E-4</v>
      </c>
    </row>
    <row r="89" spans="2:13">
      <c r="B89" s="76" t="s">
        <v>2139</v>
      </c>
      <c r="C89" s="73">
        <v>7425</v>
      </c>
      <c r="D89" s="86" t="s">
        <v>27</v>
      </c>
      <c r="E89" s="149"/>
      <c r="F89" s="86" t="s">
        <v>742</v>
      </c>
      <c r="G89" s="86" t="s">
        <v>133</v>
      </c>
      <c r="H89" s="83">
        <v>11675032.59</v>
      </c>
      <c r="I89" s="83">
        <v>111.6399</v>
      </c>
      <c r="J89" s="83">
        <v>47117.890880000006</v>
      </c>
      <c r="K89" s="84">
        <v>0.11803096183591973</v>
      </c>
      <c r="L89" s="84">
        <f t="shared" si="1"/>
        <v>2.3964084062652727E-2</v>
      </c>
      <c r="M89" s="84">
        <f>J89/'סכום נכסי הקרן'!$C$42</f>
        <v>7.7856330860315022E-4</v>
      </c>
    </row>
    <row r="90" spans="2:13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2:13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2:13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3" spans="2:13">
      <c r="B93" s="142" t="s">
        <v>224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</row>
    <row r="94" spans="2:13">
      <c r="B94" s="142" t="s">
        <v>113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</row>
    <row r="95" spans="2:13">
      <c r="B95" s="142" t="s">
        <v>207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</row>
    <row r="96" spans="2:13">
      <c r="B96" s="142" t="s">
        <v>215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</row>
    <row r="97" spans="2:13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</row>
    <row r="98" spans="2:13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</row>
    <row r="99" spans="2:13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</row>
    <row r="100" spans="2:13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</row>
    <row r="101" spans="2:13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</row>
    <row r="102" spans="2:13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</row>
    <row r="103" spans="2:13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</row>
    <row r="104" spans="2:13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spans="2:13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</row>
    <row r="106" spans="2:13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2:13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2:13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</row>
    <row r="109" spans="2:13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</row>
    <row r="110" spans="2:13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</row>
    <row r="111" spans="2:13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</row>
    <row r="112" spans="2:13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</row>
    <row r="113" spans="2:13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</row>
    <row r="114" spans="2:13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</row>
    <row r="115" spans="2:13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</row>
    <row r="116" spans="2:13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</row>
    <row r="117" spans="2:13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</row>
    <row r="118" spans="2:13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</row>
    <row r="119" spans="2:13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</row>
    <row r="120" spans="2:13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</row>
    <row r="121" spans="2:13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</row>
    <row r="122" spans="2:13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</row>
    <row r="123" spans="2:13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</row>
    <row r="124" spans="2:13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</row>
    <row r="125" spans="2:13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</row>
    <row r="126" spans="2:13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</row>
    <row r="127" spans="2:13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2:13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</row>
    <row r="129" spans="2:13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</row>
    <row r="130" spans="2:13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</row>
    <row r="131" spans="2:13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2:13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</row>
    <row r="133" spans="2:13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2:13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spans="2:13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</row>
    <row r="136" spans="2:13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</row>
    <row r="137" spans="2:13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</row>
    <row r="138" spans="2:13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2:13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</row>
    <row r="140" spans="2:13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2:13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2:13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2:13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2:13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</row>
    <row r="145" spans="2:13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</row>
    <row r="146" spans="2:13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2:13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spans="2:13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2:13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</row>
    <row r="150" spans="2:13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2:13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2:13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spans="2:13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2:13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</row>
    <row r="155" spans="2:13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2:13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2:13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2:13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2:13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2:13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2:13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2:13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2:13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spans="2:13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2:13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2:13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2:13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</row>
    <row r="168" spans="2:13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2:13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</row>
    <row r="170" spans="2:13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</row>
    <row r="171" spans="2:13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</row>
    <row r="172" spans="2:13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2:13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2:13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2:13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2:13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2:13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2:13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2:13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2:13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2:13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2:13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</row>
    <row r="183" spans="2:13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</row>
    <row r="184" spans="2:13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spans="2:13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2:13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</row>
    <row r="187" spans="2:13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spans="2:13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</row>
    <row r="189" spans="2:13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</row>
    <row r="190" spans="2:13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</row>
    <row r="191" spans="2:13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</row>
    <row r="192" spans="2:13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</row>
    <row r="193" spans="2:13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</row>
    <row r="194" spans="2:13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</row>
    <row r="195" spans="2:13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</row>
    <row r="196" spans="2:13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</row>
    <row r="197" spans="2:13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</row>
    <row r="198" spans="2:13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</row>
    <row r="199" spans="2:13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2:13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2:13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</row>
    <row r="202" spans="2:13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2:13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2:13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2:13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2:13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2:13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</row>
    <row r="208" spans="2:13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2:13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</row>
    <row r="210" spans="2:13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</row>
    <row r="211" spans="2:13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2:13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</row>
    <row r="213" spans="2:13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</row>
    <row r="214" spans="2:13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</row>
    <row r="215" spans="2:13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</row>
    <row r="216" spans="2:13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</row>
    <row r="217" spans="2:13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</row>
    <row r="218" spans="2:13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</row>
    <row r="219" spans="2:13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</row>
    <row r="220" spans="2:13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</row>
    <row r="221" spans="2:13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2:13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</row>
    <row r="223" spans="2:13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</row>
    <row r="224" spans="2:13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</row>
    <row r="225" spans="2:13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</row>
    <row r="226" spans="2:13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</row>
    <row r="227" spans="2:13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</row>
    <row r="228" spans="2:13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</row>
    <row r="229" spans="2:13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</row>
    <row r="230" spans="2:13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</row>
    <row r="231" spans="2:13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</row>
    <row r="232" spans="2:13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</row>
    <row r="233" spans="2:13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</row>
    <row r="234" spans="2:13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</row>
    <row r="235" spans="2:13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</row>
    <row r="236" spans="2:13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</row>
    <row r="237" spans="2:13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</row>
    <row r="238" spans="2:13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</row>
    <row r="239" spans="2:13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</row>
    <row r="240" spans="2:13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</row>
    <row r="241" spans="2:13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</row>
    <row r="242" spans="2:13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</row>
    <row r="243" spans="2:13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</row>
    <row r="244" spans="2:13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</row>
    <row r="245" spans="2:13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</row>
    <row r="246" spans="2:13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</row>
    <row r="247" spans="2:13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</row>
    <row r="248" spans="2:13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</row>
    <row r="249" spans="2:13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</row>
    <row r="250" spans="2:13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</row>
    <row r="251" spans="2:13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</row>
    <row r="252" spans="2:13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</row>
    <row r="253" spans="2:13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</row>
    <row r="254" spans="2:13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</row>
    <row r="255" spans="2:13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</row>
    <row r="256" spans="2:13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</row>
    <row r="257" spans="2:13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</row>
    <row r="258" spans="2:13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</row>
    <row r="259" spans="2:13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</row>
    <row r="260" spans="2:13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</row>
    <row r="261" spans="2:13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</row>
    <row r="262" spans="2:13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</row>
    <row r="263" spans="2:13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</row>
    <row r="264" spans="2:13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</row>
    <row r="265" spans="2:13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</row>
    <row r="266" spans="2:13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</row>
    <row r="267" spans="2:13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</row>
    <row r="268" spans="2:13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</row>
    <row r="269" spans="2:13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</row>
    <row r="270" spans="2:13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</row>
    <row r="271" spans="2:13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</row>
    <row r="272" spans="2:13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</row>
    <row r="273" spans="2:13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</row>
    <row r="274" spans="2:13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</row>
    <row r="275" spans="2:13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</row>
    <row r="276" spans="2:13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</row>
    <row r="277" spans="2:13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</row>
    <row r="278" spans="2:13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</row>
    <row r="279" spans="2:13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</row>
    <row r="280" spans="2:13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</row>
    <row r="281" spans="2:13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</row>
    <row r="282" spans="2:13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</row>
    <row r="283" spans="2:13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</row>
    <row r="284" spans="2:13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</row>
    <row r="285" spans="2:13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</row>
    <row r="286" spans="2:13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</row>
    <row r="287" spans="2:13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</row>
    <row r="288" spans="2:13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</row>
    <row r="289" spans="2:13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</row>
    <row r="290" spans="2:13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</row>
    <row r="291" spans="2:13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</row>
    <row r="292" spans="2:13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</row>
    <row r="293" spans="2:13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</row>
    <row r="294" spans="2:13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</row>
    <row r="295" spans="2:13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</row>
    <row r="296" spans="2:13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</row>
    <row r="297" spans="2:13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</row>
    <row r="298" spans="2:13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</row>
    <row r="299" spans="2:13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</row>
    <row r="300" spans="2:13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</row>
    <row r="301" spans="2:13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</row>
    <row r="302" spans="2:13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8.42578125" style="2" bestFit="1" customWidth="1"/>
    <col min="4" max="4" width="12.28515625" style="1" bestFit="1" customWidth="1"/>
    <col min="5" max="5" width="12.42578125" style="1" bestFit="1" customWidth="1"/>
    <col min="6" max="6" width="16.85546875" style="1" bestFit="1" customWidth="1"/>
    <col min="7" max="7" width="10.5703125" style="1" bestFit="1" customWidth="1"/>
    <col min="8" max="8" width="14.42578125" style="1" bestFit="1" customWidth="1"/>
    <col min="9" max="9" width="9" style="1" bestFit="1" customWidth="1"/>
    <col min="10" max="10" width="10" style="1" bestFit="1" customWidth="1"/>
    <col min="11" max="11" width="9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2102</v>
      </c>
    </row>
    <row r="6" spans="2:11" ht="26.25" customHeight="1">
      <c r="B6" s="174" t="s">
        <v>176</v>
      </c>
      <c r="C6" s="175"/>
      <c r="D6" s="175"/>
      <c r="E6" s="175"/>
      <c r="F6" s="175"/>
      <c r="G6" s="175"/>
      <c r="H6" s="175"/>
      <c r="I6" s="175"/>
      <c r="J6" s="175"/>
      <c r="K6" s="176"/>
    </row>
    <row r="7" spans="2:11" ht="26.25" customHeight="1">
      <c r="B7" s="174" t="s">
        <v>99</v>
      </c>
      <c r="C7" s="175"/>
      <c r="D7" s="175"/>
      <c r="E7" s="175"/>
      <c r="F7" s="175"/>
      <c r="G7" s="175"/>
      <c r="H7" s="175"/>
      <c r="I7" s="175"/>
      <c r="J7" s="175"/>
      <c r="K7" s="176"/>
    </row>
    <row r="8" spans="2:11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209</v>
      </c>
      <c r="G8" s="29" t="s">
        <v>208</v>
      </c>
      <c r="H8" s="29" t="s">
        <v>112</v>
      </c>
      <c r="I8" s="29" t="s">
        <v>60</v>
      </c>
      <c r="J8" s="29" t="s">
        <v>150</v>
      </c>
      <c r="K8" s="30" t="s">
        <v>152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2140</v>
      </c>
      <c r="C11" s="69"/>
      <c r="D11" s="69"/>
      <c r="E11" s="69"/>
      <c r="F11" s="77"/>
      <c r="G11" s="79"/>
      <c r="H11" s="77">
        <v>9890321.2849517688</v>
      </c>
      <c r="I11" s="69"/>
      <c r="J11" s="78">
        <f>IFERROR(H11/$H$11,0)</f>
        <v>1</v>
      </c>
      <c r="K11" s="78">
        <f>H11/'סכום נכסי הקרן'!$C$42</f>
        <v>0.16342499884749101</v>
      </c>
    </row>
    <row r="12" spans="2:11" ht="21" customHeight="1">
      <c r="B12" s="70" t="s">
        <v>2141</v>
      </c>
      <c r="C12" s="71"/>
      <c r="D12" s="71"/>
      <c r="E12" s="71"/>
      <c r="F12" s="80"/>
      <c r="G12" s="82"/>
      <c r="H12" s="80">
        <v>1076943.1348983978</v>
      </c>
      <c r="I12" s="71"/>
      <c r="J12" s="81">
        <f t="shared" ref="J12:J31" si="0">IFERROR(H12/$H$11,0)</f>
        <v>0.10888858954834749</v>
      </c>
      <c r="K12" s="81">
        <f>H12/'סכום נכסי הקרן'!$C$42</f>
        <v>1.7795117621443611E-2</v>
      </c>
    </row>
    <row r="13" spans="2:11">
      <c r="B13" s="90" t="s">
        <v>196</v>
      </c>
      <c r="C13" s="71"/>
      <c r="D13" s="71"/>
      <c r="E13" s="71"/>
      <c r="F13" s="80"/>
      <c r="G13" s="82"/>
      <c r="H13" s="80">
        <v>189754.03006083996</v>
      </c>
      <c r="I13" s="71"/>
      <c r="J13" s="81">
        <f t="shared" si="0"/>
        <v>1.9185830732268806E-2</v>
      </c>
      <c r="K13" s="81">
        <f>H13/'סכום נכסי הקרן'!$C$42</f>
        <v>3.1354443653091877E-3</v>
      </c>
    </row>
    <row r="14" spans="2:11">
      <c r="B14" s="76" t="s">
        <v>2142</v>
      </c>
      <c r="C14" s="73">
        <v>5224</v>
      </c>
      <c r="D14" s="86" t="s">
        <v>133</v>
      </c>
      <c r="E14" s="95">
        <v>40801</v>
      </c>
      <c r="F14" s="83">
        <v>7964361.9199999999</v>
      </c>
      <c r="G14" s="85">
        <v>155.28720000000001</v>
      </c>
      <c r="H14" s="83">
        <v>44708.999189999995</v>
      </c>
      <c r="I14" s="84">
        <v>0.10284032671979389</v>
      </c>
      <c r="J14" s="84">
        <f t="shared" si="0"/>
        <v>4.5204799623673724E-3</v>
      </c>
      <c r="K14" s="84">
        <f>H14/'סכום נכסי הקרן'!$C$42</f>
        <v>7.3875943263999411E-4</v>
      </c>
    </row>
    <row r="15" spans="2:11">
      <c r="B15" s="76" t="s">
        <v>2143</v>
      </c>
      <c r="C15" s="73">
        <v>7034</v>
      </c>
      <c r="D15" s="86" t="s">
        <v>133</v>
      </c>
      <c r="E15" s="95">
        <v>43850</v>
      </c>
      <c r="F15" s="83">
        <v>6981290.0300000003</v>
      </c>
      <c r="G15" s="85">
        <v>71.479299999999995</v>
      </c>
      <c r="H15" s="83">
        <v>18039.490750000001</v>
      </c>
      <c r="I15" s="84">
        <v>0.10696941678571428</v>
      </c>
      <c r="J15" s="84">
        <f t="shared" si="0"/>
        <v>1.8239539677489833E-3</v>
      </c>
      <c r="K15" s="84">
        <f>H15/'סכום נכסי הקרן'!$C$42</f>
        <v>2.9807967507725427E-4</v>
      </c>
    </row>
    <row r="16" spans="2:11">
      <c r="B16" s="76" t="s">
        <v>2144</v>
      </c>
      <c r="C16" s="73">
        <v>91381</v>
      </c>
      <c r="D16" s="86" t="s">
        <v>133</v>
      </c>
      <c r="E16" s="95">
        <v>44742</v>
      </c>
      <c r="F16" s="83">
        <v>1684363.22</v>
      </c>
      <c r="G16" s="85">
        <v>100</v>
      </c>
      <c r="H16" s="83">
        <v>6088.9730399999999</v>
      </c>
      <c r="I16" s="84">
        <v>1.3100000000000001E-2</v>
      </c>
      <c r="J16" s="84">
        <f t="shared" si="0"/>
        <v>6.1564967047778702E-4</v>
      </c>
      <c r="K16" s="84">
        <f>H16/'סכום נכסי הקרן'!$C$42</f>
        <v>1.0061254668829058E-4</v>
      </c>
    </row>
    <row r="17" spans="2:11">
      <c r="B17" s="76" t="s">
        <v>2145</v>
      </c>
      <c r="C17" s="73">
        <v>5039</v>
      </c>
      <c r="D17" s="86" t="s">
        <v>133</v>
      </c>
      <c r="E17" s="95">
        <v>39173</v>
      </c>
      <c r="F17" s="83">
        <v>3512431</v>
      </c>
      <c r="G17" s="85">
        <v>43.940800000000003</v>
      </c>
      <c r="H17" s="83">
        <v>5579.3558700000003</v>
      </c>
      <c r="I17" s="84">
        <v>2.0100502512562814E-2</v>
      </c>
      <c r="J17" s="84">
        <f t="shared" si="0"/>
        <v>5.6412281353175565E-4</v>
      </c>
      <c r="K17" s="84">
        <f>H17/'סכום נכסי הקרן'!$C$42</f>
        <v>9.2191770151270555E-5</v>
      </c>
    </row>
    <row r="18" spans="2:11">
      <c r="B18" s="76" t="s">
        <v>2146</v>
      </c>
      <c r="C18" s="73">
        <v>5028</v>
      </c>
      <c r="D18" s="86" t="s">
        <v>133</v>
      </c>
      <c r="E18" s="95">
        <v>38961</v>
      </c>
      <c r="F18" s="83">
        <v>1669667.85</v>
      </c>
      <c r="G18" s="150">
        <v>0</v>
      </c>
      <c r="H18" s="150">
        <v>0</v>
      </c>
      <c r="I18" s="84">
        <v>0.1</v>
      </c>
      <c r="J18" s="121">
        <v>0</v>
      </c>
      <c r="K18" s="121">
        <v>0</v>
      </c>
    </row>
    <row r="19" spans="2:11">
      <c r="B19" s="76" t="s">
        <v>2147</v>
      </c>
      <c r="C19" s="73">
        <v>8401</v>
      </c>
      <c r="D19" s="86" t="s">
        <v>133</v>
      </c>
      <c r="E19" s="95">
        <v>44621</v>
      </c>
      <c r="F19" s="83">
        <v>331849.04345599998</v>
      </c>
      <c r="G19" s="85">
        <v>59.898299999999999</v>
      </c>
      <c r="H19" s="83">
        <v>718.56055536700001</v>
      </c>
      <c r="I19" s="84">
        <v>2.9497693798394033E-2</v>
      </c>
      <c r="J19" s="84">
        <f t="shared" si="0"/>
        <v>7.2652903243931792E-5</v>
      </c>
      <c r="K19" s="84">
        <f>H19/'סכום נכסי הקרן'!$C$42</f>
        <v>1.1873300628906429E-5</v>
      </c>
    </row>
    <row r="20" spans="2:11">
      <c r="B20" s="76" t="s">
        <v>2148</v>
      </c>
      <c r="C20" s="73">
        <v>72111</v>
      </c>
      <c r="D20" s="86" t="s">
        <v>133</v>
      </c>
      <c r="E20" s="95">
        <v>43466</v>
      </c>
      <c r="F20" s="83">
        <v>1986458.63</v>
      </c>
      <c r="G20" s="85">
        <v>100</v>
      </c>
      <c r="H20" s="83">
        <v>7181.0479599999999</v>
      </c>
      <c r="I20" s="84">
        <v>1.7600000000000001E-2</v>
      </c>
      <c r="J20" s="84">
        <f t="shared" si="0"/>
        <v>7.260682189289485E-4</v>
      </c>
      <c r="K20" s="84">
        <f>H20/'סכום נכסי הקרן'!$C$42</f>
        <v>1.1865769784166327E-4</v>
      </c>
    </row>
    <row r="21" spans="2:11">
      <c r="B21" s="76" t="s">
        <v>2149</v>
      </c>
      <c r="C21" s="73">
        <v>8507</v>
      </c>
      <c r="D21" s="86" t="s">
        <v>133</v>
      </c>
      <c r="E21" s="95">
        <v>44621</v>
      </c>
      <c r="F21" s="83">
        <v>265479.234765</v>
      </c>
      <c r="G21" s="85">
        <v>87.794200000000004</v>
      </c>
      <c r="H21" s="83">
        <v>842.56746471099996</v>
      </c>
      <c r="I21" s="84">
        <v>1.7698615499613067E-2</v>
      </c>
      <c r="J21" s="84">
        <f t="shared" si="0"/>
        <v>8.5191111636886413E-5</v>
      </c>
      <c r="K21" s="84">
        <f>H21/'סכום נכסי הקרן'!$C$42</f>
        <v>1.392235732107464E-5</v>
      </c>
    </row>
    <row r="22" spans="2:11" ht="16.5" customHeight="1">
      <c r="B22" s="76" t="s">
        <v>2150</v>
      </c>
      <c r="C22" s="73">
        <v>5086</v>
      </c>
      <c r="D22" s="86" t="s">
        <v>133</v>
      </c>
      <c r="E22" s="95">
        <v>39508</v>
      </c>
      <c r="F22" s="83">
        <v>979961</v>
      </c>
      <c r="G22" s="85">
        <v>8.5411000000000001</v>
      </c>
      <c r="H22" s="83">
        <v>302.57351</v>
      </c>
      <c r="I22" s="84">
        <v>1.33333332E-2</v>
      </c>
      <c r="J22" s="84">
        <f t="shared" si="0"/>
        <v>3.0592889885222322E-5</v>
      </c>
      <c r="K22" s="84">
        <f>H22/'סכום נכסי הקרן'!$C$42</f>
        <v>4.9996429942338779E-6</v>
      </c>
    </row>
    <row r="23" spans="2:11" ht="16.5" customHeight="1">
      <c r="B23" s="76" t="s">
        <v>2151</v>
      </c>
      <c r="C23" s="73">
        <v>5122</v>
      </c>
      <c r="D23" s="86" t="s">
        <v>133</v>
      </c>
      <c r="E23" s="95">
        <v>40634</v>
      </c>
      <c r="F23" s="83">
        <v>1632000</v>
      </c>
      <c r="G23" s="85">
        <v>246.583</v>
      </c>
      <c r="H23" s="83">
        <v>14547.60793</v>
      </c>
      <c r="I23" s="84">
        <v>2.1516263764080498E-2</v>
      </c>
      <c r="J23" s="84">
        <f t="shared" si="0"/>
        <v>1.4708933623960572E-3</v>
      </c>
      <c r="K23" s="84">
        <f>H23/'סכום נכסי הקרן'!$C$42</f>
        <v>2.4038074605435783E-4</v>
      </c>
    </row>
    <row r="24" spans="2:11" ht="16.5" customHeight="1">
      <c r="B24" s="76" t="s">
        <v>2152</v>
      </c>
      <c r="C24" s="73">
        <v>5077</v>
      </c>
      <c r="D24" s="86" t="s">
        <v>133</v>
      </c>
      <c r="E24" s="95">
        <v>38808</v>
      </c>
      <c r="F24" s="83">
        <v>1938820</v>
      </c>
      <c r="G24" s="85">
        <v>53.472499999999997</v>
      </c>
      <c r="H24" s="83">
        <v>3747.79891</v>
      </c>
      <c r="I24" s="84">
        <v>1.8097909691430641E-2</v>
      </c>
      <c r="J24" s="84">
        <f t="shared" si="0"/>
        <v>3.7893601249357965E-4</v>
      </c>
      <c r="K24" s="84">
        <f>H24/'סכום נכסי הקרן'!$C$42</f>
        <v>6.1927617405036091E-5</v>
      </c>
    </row>
    <row r="25" spans="2:11">
      <c r="B25" s="76" t="s">
        <v>2153</v>
      </c>
      <c r="C25" s="73">
        <v>5074</v>
      </c>
      <c r="D25" s="86" t="s">
        <v>133</v>
      </c>
      <c r="E25" s="95">
        <v>38261</v>
      </c>
      <c r="F25" s="83">
        <v>1220443</v>
      </c>
      <c r="G25" s="85">
        <v>19.2225</v>
      </c>
      <c r="H25" s="83">
        <v>848.07776999999999</v>
      </c>
      <c r="I25" s="84">
        <v>1.7623785060317403E-2</v>
      </c>
      <c r="J25" s="84">
        <f t="shared" si="0"/>
        <v>8.5748252818678352E-5</v>
      </c>
      <c r="K25" s="84">
        <f>H25/'סכום נכסי הקרן'!$C$42</f>
        <v>1.4013408118066878E-5</v>
      </c>
    </row>
    <row r="26" spans="2:11">
      <c r="B26" s="76" t="s">
        <v>2154</v>
      </c>
      <c r="C26" s="73">
        <v>5277</v>
      </c>
      <c r="D26" s="86" t="s">
        <v>133</v>
      </c>
      <c r="E26" s="95">
        <v>42481</v>
      </c>
      <c r="F26" s="83">
        <v>6301184.9100000001</v>
      </c>
      <c r="G26" s="85">
        <v>138.51179999999999</v>
      </c>
      <c r="H26" s="83">
        <v>31551.302969999997</v>
      </c>
      <c r="I26" s="84">
        <v>3.0938416422287389E-2</v>
      </c>
      <c r="J26" s="84">
        <f t="shared" si="0"/>
        <v>3.1901191135221912E-3</v>
      </c>
      <c r="K26" s="84">
        <f>H26/'סכום נכסי הקרן'!$C$42</f>
        <v>5.2134521245072324E-4</v>
      </c>
    </row>
    <row r="27" spans="2:11">
      <c r="B27" s="76" t="s">
        <v>2155</v>
      </c>
      <c r="C27" s="73">
        <v>5123</v>
      </c>
      <c r="D27" s="86" t="s">
        <v>133</v>
      </c>
      <c r="E27" s="95">
        <v>40664</v>
      </c>
      <c r="F27" s="83">
        <v>2243395.48</v>
      </c>
      <c r="G27" s="85">
        <v>57.926099999999998</v>
      </c>
      <c r="H27" s="83">
        <v>4697.7341100000003</v>
      </c>
      <c r="I27" s="84">
        <v>9.45945945945946E-3</v>
      </c>
      <c r="J27" s="84">
        <f t="shared" si="0"/>
        <v>4.7498296310633041E-4</v>
      </c>
      <c r="K27" s="84">
        <f>H27/'סכום נכסי הקרן'!$C$42</f>
        <v>7.7624090198229922E-5</v>
      </c>
    </row>
    <row r="28" spans="2:11">
      <c r="B28" s="76" t="s">
        <v>2156</v>
      </c>
      <c r="C28" s="73">
        <v>85741</v>
      </c>
      <c r="D28" s="86" t="s">
        <v>133</v>
      </c>
      <c r="E28" s="95">
        <v>44404</v>
      </c>
      <c r="F28" s="83">
        <v>923968.17</v>
      </c>
      <c r="G28" s="85">
        <v>100</v>
      </c>
      <c r="H28" s="83">
        <v>3340.1449400000001</v>
      </c>
      <c r="I28" s="84">
        <v>5.3E-3</v>
      </c>
      <c r="J28" s="84">
        <f t="shared" si="0"/>
        <v>3.3771854763525901E-4</v>
      </c>
      <c r="K28" s="84">
        <f>H28/'סכום נכסי הקרן'!$C$42</f>
        <v>5.519165325806855E-5</v>
      </c>
    </row>
    <row r="29" spans="2:11">
      <c r="B29" s="76" t="s">
        <v>2157</v>
      </c>
      <c r="C29" s="73">
        <v>72112</v>
      </c>
      <c r="D29" s="86" t="s">
        <v>133</v>
      </c>
      <c r="E29" s="95">
        <v>43466</v>
      </c>
      <c r="F29" s="83">
        <v>770211.32</v>
      </c>
      <c r="G29" s="85">
        <v>100</v>
      </c>
      <c r="H29" s="83">
        <v>2784.3139100000003</v>
      </c>
      <c r="I29" s="84">
        <v>4.5999999999999999E-3</v>
      </c>
      <c r="J29" s="84">
        <f t="shared" si="0"/>
        <v>2.8151905583050817E-4</v>
      </c>
      <c r="K29" s="84">
        <f>H29/'סכום נכסי הקרן'!$C$42</f>
        <v>4.600725137464756E-5</v>
      </c>
    </row>
    <row r="30" spans="2:11">
      <c r="B30" s="76" t="s">
        <v>2158</v>
      </c>
      <c r="C30" s="73">
        <v>8402</v>
      </c>
      <c r="D30" s="86" t="s">
        <v>133</v>
      </c>
      <c r="E30" s="95">
        <v>44560</v>
      </c>
      <c r="F30" s="83">
        <v>447412.19648500002</v>
      </c>
      <c r="G30" s="85">
        <v>105.4036</v>
      </c>
      <c r="H30" s="83">
        <v>1704.792660762</v>
      </c>
      <c r="I30" s="84">
        <v>1.7489005177201134E-2</v>
      </c>
      <c r="J30" s="84">
        <f t="shared" si="0"/>
        <v>1.7236979584837759E-4</v>
      </c>
      <c r="K30" s="84">
        <f>H30/'סכום נכסי הקרן'!$C$42</f>
        <v>2.816953368786337E-5</v>
      </c>
    </row>
    <row r="31" spans="2:11">
      <c r="B31" s="76" t="s">
        <v>2159</v>
      </c>
      <c r="C31" s="73">
        <v>8291</v>
      </c>
      <c r="D31" s="86" t="s">
        <v>133</v>
      </c>
      <c r="E31" s="95">
        <v>44279</v>
      </c>
      <c r="F31" s="83">
        <v>689836.52</v>
      </c>
      <c r="G31" s="85">
        <v>102.2482</v>
      </c>
      <c r="H31" s="83">
        <v>2549.8237000000004</v>
      </c>
      <c r="I31" s="84">
        <v>8.7321078701155755E-2</v>
      </c>
      <c r="J31" s="84">
        <f t="shared" si="0"/>
        <v>2.5780999691886502E-4</v>
      </c>
      <c r="K31" s="84">
        <f>H31/'סכום נכסי הקרן'!$C$42</f>
        <v>4.2132598449337174E-5</v>
      </c>
    </row>
    <row r="32" spans="2:11">
      <c r="B32" s="76" t="s">
        <v>2160</v>
      </c>
      <c r="C32" s="73">
        <v>2162</v>
      </c>
      <c r="D32" s="86" t="s">
        <v>133</v>
      </c>
      <c r="E32" s="95">
        <v>38504</v>
      </c>
      <c r="F32" s="83">
        <v>895491</v>
      </c>
      <c r="G32" s="150">
        <v>0</v>
      </c>
      <c r="H32" s="150">
        <v>0</v>
      </c>
      <c r="I32" s="84">
        <v>5.7574501404817832E-3</v>
      </c>
      <c r="J32" s="121">
        <v>0</v>
      </c>
      <c r="K32" s="121">
        <v>0</v>
      </c>
    </row>
    <row r="33" spans="2:11">
      <c r="B33" s="76" t="s">
        <v>2161</v>
      </c>
      <c r="C33" s="73">
        <v>6645</v>
      </c>
      <c r="D33" s="86" t="s">
        <v>133</v>
      </c>
      <c r="E33" s="95">
        <v>43466</v>
      </c>
      <c r="F33" s="83">
        <v>6428472.0899999999</v>
      </c>
      <c r="G33" s="85">
        <v>160.79310000000001</v>
      </c>
      <c r="H33" s="83">
        <v>37366.590469999996</v>
      </c>
      <c r="I33" s="84">
        <v>0.10631114350000001</v>
      </c>
      <c r="J33" s="84">
        <f>IFERROR(H33/$H$11,0)</f>
        <v>3.7780967264282577E-3</v>
      </c>
      <c r="K33" s="84">
        <f>H33/'סכום נכסי הקרן'!$C$42</f>
        <v>6.1743545316224758E-4</v>
      </c>
    </row>
    <row r="34" spans="2:11">
      <c r="B34" s="76" t="s">
        <v>2162</v>
      </c>
      <c r="C34" s="73">
        <v>5226</v>
      </c>
      <c r="D34" s="86" t="s">
        <v>134</v>
      </c>
      <c r="E34" s="95">
        <v>40909</v>
      </c>
      <c r="F34" s="83">
        <v>4311711.47</v>
      </c>
      <c r="G34" s="85">
        <v>58.159457000000003</v>
      </c>
      <c r="H34" s="83">
        <v>2507.6698300000003</v>
      </c>
      <c r="I34" s="84">
        <v>6.4444439733333345E-2</v>
      </c>
      <c r="J34" s="84">
        <f>IFERROR(H34/$H$11,0)</f>
        <v>2.5354786338593947E-4</v>
      </c>
      <c r="K34" s="84">
        <f>H34/'סכום נכסי הקרן'!$C$42</f>
        <v>4.143605928163097E-5</v>
      </c>
    </row>
    <row r="35" spans="2:11">
      <c r="B35" s="76" t="s">
        <v>2163</v>
      </c>
      <c r="C35" s="73">
        <v>5260</v>
      </c>
      <c r="D35" s="86" t="s">
        <v>134</v>
      </c>
      <c r="E35" s="95">
        <v>41959</v>
      </c>
      <c r="F35" s="83">
        <v>759174.1</v>
      </c>
      <c r="G35" s="85">
        <v>85.172111000000001</v>
      </c>
      <c r="H35" s="83">
        <v>646.60451999999998</v>
      </c>
      <c r="I35" s="84">
        <v>6.4444439866666675E-2</v>
      </c>
      <c r="J35" s="84">
        <f>IFERROR(H35/$H$11,0)</f>
        <v>6.5377504063878671E-5</v>
      </c>
      <c r="K35" s="84">
        <f>H35/'סכום נכסי הקרן'!$C$42</f>
        <v>1.0684318526291211E-5</v>
      </c>
    </row>
    <row r="36" spans="2:11">
      <c r="B36" s="72"/>
      <c r="C36" s="73"/>
      <c r="D36" s="73"/>
      <c r="E36" s="73"/>
      <c r="F36" s="83"/>
      <c r="G36" s="85"/>
      <c r="H36" s="73"/>
      <c r="I36" s="73"/>
      <c r="J36" s="84"/>
      <c r="K36" s="73"/>
    </row>
    <row r="37" spans="2:11">
      <c r="B37" s="90" t="s">
        <v>199</v>
      </c>
      <c r="C37" s="73"/>
      <c r="D37" s="73"/>
      <c r="E37" s="73"/>
      <c r="F37" s="83"/>
      <c r="G37" s="85"/>
      <c r="H37" s="83">
        <v>122082.19266000003</v>
      </c>
      <c r="I37" s="73"/>
      <c r="J37" s="84">
        <f>IFERROR(H37/$H$11,0)</f>
        <v>1.2343602310043195E-2</v>
      </c>
      <c r="K37" s="84">
        <f>H37/'סכום נכסי הקרן'!$C$42</f>
        <v>2.0172531932926966E-3</v>
      </c>
    </row>
    <row r="38" spans="2:11">
      <c r="B38" s="76" t="s">
        <v>2164</v>
      </c>
      <c r="C38" s="73">
        <v>8510</v>
      </c>
      <c r="D38" s="86" t="s">
        <v>134</v>
      </c>
      <c r="E38" s="95">
        <v>44655</v>
      </c>
      <c r="F38" s="83">
        <v>16907678.579999998</v>
      </c>
      <c r="G38" s="85">
        <v>89.812100000000001</v>
      </c>
      <c r="H38" s="83">
        <v>15185.1412</v>
      </c>
      <c r="I38" s="84">
        <v>2.3269582414285714E-2</v>
      </c>
      <c r="J38" s="84">
        <f>IFERROR(H38/$H$11,0)</f>
        <v>1.5353536818975089E-3</v>
      </c>
      <c r="K38" s="84">
        <f>H38/'סכום נכסי הקרן'!$C$42</f>
        <v>2.5091517369459147E-4</v>
      </c>
    </row>
    <row r="39" spans="2:11">
      <c r="B39" s="76" t="s">
        <v>2165</v>
      </c>
      <c r="C39" s="73">
        <v>5265</v>
      </c>
      <c r="D39" s="86" t="s">
        <v>134</v>
      </c>
      <c r="E39" s="95">
        <v>42170</v>
      </c>
      <c r="F39" s="83">
        <v>34436565.649999999</v>
      </c>
      <c r="G39" s="85">
        <v>87.907128</v>
      </c>
      <c r="H39" s="83">
        <v>30272.18621</v>
      </c>
      <c r="I39" s="84">
        <v>5.1162791058139541E-2</v>
      </c>
      <c r="J39" s="84">
        <f>IFERROR(H39/$H$11,0)</f>
        <v>3.0607889610279352E-3</v>
      </c>
      <c r="K39" s="84">
        <f>H39/'סכום נכסי הקרן'!$C$42</f>
        <v>5.0020943242840357E-4</v>
      </c>
    </row>
    <row r="40" spans="2:11">
      <c r="B40" s="76" t="s">
        <v>2166</v>
      </c>
      <c r="C40" s="73">
        <v>7004</v>
      </c>
      <c r="D40" s="86" t="s">
        <v>134</v>
      </c>
      <c r="E40" s="95">
        <v>43614</v>
      </c>
      <c r="F40" s="83">
        <v>81463036.450000003</v>
      </c>
      <c r="G40" s="85">
        <v>94.060879</v>
      </c>
      <c r="H40" s="83">
        <v>76624.865250000003</v>
      </c>
      <c r="I40" s="84">
        <v>7.3064183033333327E-2</v>
      </c>
      <c r="J40" s="84">
        <f>IFERROR(H40/$H$11,0)</f>
        <v>7.7474596671177473E-3</v>
      </c>
      <c r="K40" s="84">
        <f>H40/'סכום נכסי הקרן'!$C$42</f>
        <v>1.2661285871697011E-3</v>
      </c>
    </row>
    <row r="41" spans="2:11">
      <c r="B41" s="72"/>
      <c r="C41" s="73"/>
      <c r="D41" s="73"/>
      <c r="E41" s="73"/>
      <c r="F41" s="83"/>
      <c r="G41" s="85"/>
      <c r="H41" s="73"/>
      <c r="I41" s="73"/>
      <c r="J41" s="84"/>
      <c r="K41" s="73"/>
    </row>
    <row r="42" spans="2:11">
      <c r="B42" s="90" t="s">
        <v>200</v>
      </c>
      <c r="C42" s="71"/>
      <c r="D42" s="71"/>
      <c r="E42" s="71"/>
      <c r="F42" s="80"/>
      <c r="G42" s="82"/>
      <c r="H42" s="80">
        <v>765106.91217755794</v>
      </c>
      <c r="I42" s="71"/>
      <c r="J42" s="81">
        <f t="shared" ref="J42:J50" si="1">IFERROR(H42/$H$11,0)</f>
        <v>7.735915650603549E-2</v>
      </c>
      <c r="K42" s="81">
        <f>H42/'סכום נכסי הקרן'!$C$42</f>
        <v>1.2642420062841728E-2</v>
      </c>
    </row>
    <row r="43" spans="2:11">
      <c r="B43" s="76" t="s">
        <v>2167</v>
      </c>
      <c r="C43" s="73">
        <v>5271</v>
      </c>
      <c r="D43" s="86" t="s">
        <v>133</v>
      </c>
      <c r="E43" s="95">
        <v>42352</v>
      </c>
      <c r="F43" s="83">
        <v>11381623.560000001</v>
      </c>
      <c r="G43" s="85">
        <v>94.243700000000004</v>
      </c>
      <c r="H43" s="83">
        <v>38776.164320000003</v>
      </c>
      <c r="I43" s="84">
        <v>9.7020626432391135E-2</v>
      </c>
      <c r="J43" s="84">
        <f t="shared" si="1"/>
        <v>3.920617258308722E-3</v>
      </c>
      <c r="K43" s="84">
        <f>H43/'סכום נכסי הקרן'!$C$42</f>
        <v>6.4072687092055637E-4</v>
      </c>
    </row>
    <row r="44" spans="2:11">
      <c r="B44" s="76" t="s">
        <v>2168</v>
      </c>
      <c r="C44" s="73">
        <v>83021</v>
      </c>
      <c r="D44" s="86" t="s">
        <v>133</v>
      </c>
      <c r="E44" s="95">
        <v>44255</v>
      </c>
      <c r="F44" s="83">
        <v>1877505.87</v>
      </c>
      <c r="G44" s="85">
        <v>100</v>
      </c>
      <c r="H44" s="83">
        <v>6787.18372</v>
      </c>
      <c r="I44" s="84">
        <v>4.3E-3</v>
      </c>
      <c r="J44" s="84">
        <f t="shared" si="1"/>
        <v>6.8624501919131524E-4</v>
      </c>
      <c r="K44" s="84">
        <f>H44/'סכום נכסי הקרן'!$C$42</f>
        <v>1.1214959147043715E-4</v>
      </c>
    </row>
    <row r="45" spans="2:11">
      <c r="B45" s="76" t="s">
        <v>2169</v>
      </c>
      <c r="C45" s="73">
        <v>5272</v>
      </c>
      <c r="D45" s="86" t="s">
        <v>133</v>
      </c>
      <c r="E45" s="95">
        <v>42403</v>
      </c>
      <c r="F45" s="83">
        <v>11471546.310000001</v>
      </c>
      <c r="G45" s="85">
        <v>122.8415</v>
      </c>
      <c r="H45" s="83">
        <v>50941.9277</v>
      </c>
      <c r="I45" s="84">
        <v>1.1681818181818182E-2</v>
      </c>
      <c r="J45" s="84">
        <f t="shared" si="1"/>
        <v>5.1506848192594814E-3</v>
      </c>
      <c r="K45" s="84">
        <f>H45/'סכום נכסי הקרן'!$C$42</f>
        <v>8.4175066065127018E-4</v>
      </c>
    </row>
    <row r="46" spans="2:11">
      <c r="B46" s="76" t="s">
        <v>2170</v>
      </c>
      <c r="C46" s="73">
        <v>5072</v>
      </c>
      <c r="D46" s="86" t="s">
        <v>133</v>
      </c>
      <c r="E46" s="95">
        <v>38596</v>
      </c>
      <c r="F46" s="83">
        <v>1938383</v>
      </c>
      <c r="G46" s="85">
        <v>7.9425999999999997</v>
      </c>
      <c r="H46" s="83">
        <v>556.55820999999992</v>
      </c>
      <c r="I46" s="84">
        <v>1.3644705513143262E-2</v>
      </c>
      <c r="J46" s="84">
        <f t="shared" si="1"/>
        <v>5.6273016210990966E-5</v>
      </c>
      <c r="K46" s="84">
        <f>H46/'סכום נכסי הקרן'!$C$42</f>
        <v>9.1964176094260436E-6</v>
      </c>
    </row>
    <row r="47" spans="2:11">
      <c r="B47" s="76" t="s">
        <v>2171</v>
      </c>
      <c r="C47" s="73">
        <v>5084</v>
      </c>
      <c r="D47" s="86" t="s">
        <v>133</v>
      </c>
      <c r="E47" s="95">
        <v>39356</v>
      </c>
      <c r="F47" s="83">
        <v>2430946</v>
      </c>
      <c r="G47" s="85">
        <v>2.1213000000000002</v>
      </c>
      <c r="H47" s="83">
        <v>186.41709</v>
      </c>
      <c r="I47" s="84">
        <v>5.8964002476488107E-3</v>
      </c>
      <c r="J47" s="84">
        <f t="shared" si="1"/>
        <v>1.8848436226600205E-5</v>
      </c>
      <c r="K47" s="84">
        <f>H47/'סכום נכסי הקרן'!$C$42</f>
        <v>3.0803056686091465E-6</v>
      </c>
    </row>
    <row r="48" spans="2:11">
      <c r="B48" s="76" t="s">
        <v>2172</v>
      </c>
      <c r="C48" s="73">
        <v>8292</v>
      </c>
      <c r="D48" s="86" t="s">
        <v>133</v>
      </c>
      <c r="E48" s="95">
        <v>44317</v>
      </c>
      <c r="F48" s="83">
        <v>2729199.06</v>
      </c>
      <c r="G48" s="85">
        <v>116.1189</v>
      </c>
      <c r="H48" s="83">
        <v>11456.354090000001</v>
      </c>
      <c r="I48" s="84">
        <v>9.2515219040000003E-3</v>
      </c>
      <c r="J48" s="84">
        <f t="shared" si="1"/>
        <v>1.1583399325389933E-3</v>
      </c>
      <c r="K48" s="84">
        <f>H48/'סכום נכסי הקרן'!$C$42</f>
        <v>1.893017021401878E-4</v>
      </c>
    </row>
    <row r="49" spans="2:11">
      <c r="B49" s="76" t="s">
        <v>2173</v>
      </c>
      <c r="C49" s="73">
        <v>5099</v>
      </c>
      <c r="D49" s="86" t="s">
        <v>133</v>
      </c>
      <c r="E49" s="95">
        <v>39722</v>
      </c>
      <c r="F49" s="83">
        <v>3720536.41</v>
      </c>
      <c r="G49" s="85">
        <v>23.148800000000001</v>
      </c>
      <c r="H49" s="83">
        <v>3113.4532000000004</v>
      </c>
      <c r="I49" s="84">
        <v>4.5509570207614661E-2</v>
      </c>
      <c r="J49" s="84">
        <f t="shared" si="1"/>
        <v>3.1479798383669832E-4</v>
      </c>
      <c r="K49" s="84">
        <f>H49/'סכום נכסי הקרן'!$C$42</f>
        <v>5.1445860145704919E-5</v>
      </c>
    </row>
    <row r="50" spans="2:11">
      <c r="B50" s="76" t="s">
        <v>2174</v>
      </c>
      <c r="C50" s="73">
        <v>5228</v>
      </c>
      <c r="D50" s="86" t="s">
        <v>133</v>
      </c>
      <c r="E50" s="95">
        <v>41081</v>
      </c>
      <c r="F50" s="83">
        <v>3241575.98</v>
      </c>
      <c r="G50" s="85">
        <v>85.254000000000005</v>
      </c>
      <c r="H50" s="83">
        <v>9990.3170399999999</v>
      </c>
      <c r="I50" s="84">
        <v>1.1320754716981131E-2</v>
      </c>
      <c r="J50" s="84">
        <f t="shared" si="1"/>
        <v>1.0101104657945113E-3</v>
      </c>
      <c r="K50" s="84">
        <f>H50/'סכום נכסי הקרן'!$C$42</f>
        <v>1.650773017083066E-4</v>
      </c>
    </row>
    <row r="51" spans="2:11">
      <c r="B51" s="76" t="s">
        <v>2175</v>
      </c>
      <c r="C51" s="73">
        <v>50431</v>
      </c>
      <c r="D51" s="86" t="s">
        <v>133</v>
      </c>
      <c r="E51" s="95">
        <v>38078</v>
      </c>
      <c r="F51" s="83">
        <v>1925000</v>
      </c>
      <c r="G51" s="150">
        <v>0</v>
      </c>
      <c r="H51" s="150">
        <v>0</v>
      </c>
      <c r="I51" s="84">
        <v>6.3969703948210124E-2</v>
      </c>
      <c r="J51" s="121">
        <v>0</v>
      </c>
      <c r="K51" s="121">
        <v>0</v>
      </c>
    </row>
    <row r="52" spans="2:11">
      <c r="B52" s="76" t="s">
        <v>2176</v>
      </c>
      <c r="C52" s="73">
        <v>7038</v>
      </c>
      <c r="D52" s="86" t="s">
        <v>133</v>
      </c>
      <c r="E52" s="95">
        <v>43556</v>
      </c>
      <c r="F52" s="83">
        <v>12143321.91</v>
      </c>
      <c r="G52" s="85">
        <v>117.84350000000001</v>
      </c>
      <c r="H52" s="83">
        <v>51731.067710000003</v>
      </c>
      <c r="I52" s="84">
        <v>2.1476069892307693E-2</v>
      </c>
      <c r="J52" s="84">
        <f t="shared" ref="J52:J68" si="2">IFERROR(H52/$H$11,0)</f>
        <v>5.2304739370509007E-3</v>
      </c>
      <c r="K52" s="84">
        <f>H52/'סכום נכסי הקרן'!$C$42</f>
        <v>8.5479019713437536E-4</v>
      </c>
    </row>
    <row r="53" spans="2:11">
      <c r="B53" s="76" t="s">
        <v>2177</v>
      </c>
      <c r="C53" s="73">
        <v>83791</v>
      </c>
      <c r="D53" s="86" t="s">
        <v>134</v>
      </c>
      <c r="E53" s="95">
        <v>44308</v>
      </c>
      <c r="F53" s="83">
        <v>19646518.48</v>
      </c>
      <c r="G53" s="85">
        <v>100</v>
      </c>
      <c r="H53" s="83">
        <v>19646.518479999999</v>
      </c>
      <c r="I53" s="84">
        <v>8.3999999999999995E-3</v>
      </c>
      <c r="J53" s="84">
        <f t="shared" si="2"/>
        <v>1.9864388541040007E-3</v>
      </c>
      <c r="K53" s="84">
        <f>H53/'סכום נכסי הקרן'!$C$42</f>
        <v>3.246337674425577E-4</v>
      </c>
    </row>
    <row r="54" spans="2:11">
      <c r="B54" s="76" t="s">
        <v>2178</v>
      </c>
      <c r="C54" s="73">
        <v>7079</v>
      </c>
      <c r="D54" s="86" t="s">
        <v>134</v>
      </c>
      <c r="E54" s="95">
        <v>44166</v>
      </c>
      <c r="F54" s="83">
        <v>45683818.07</v>
      </c>
      <c r="G54" s="85">
        <v>56.796007000000003</v>
      </c>
      <c r="H54" s="83">
        <v>25946.581309999998</v>
      </c>
      <c r="I54" s="84">
        <v>0.11914881540133779</v>
      </c>
      <c r="J54" s="84">
        <f t="shared" si="2"/>
        <v>2.623431591598344E-3</v>
      </c>
      <c r="K54" s="84">
        <f>H54/'סכום נכסי הקרן'!$C$42</f>
        <v>4.2873430483343091E-4</v>
      </c>
    </row>
    <row r="55" spans="2:11">
      <c r="B55" s="76" t="s">
        <v>2179</v>
      </c>
      <c r="C55" s="73">
        <v>8279</v>
      </c>
      <c r="D55" s="86" t="s">
        <v>134</v>
      </c>
      <c r="E55" s="95">
        <v>44308</v>
      </c>
      <c r="F55" s="83">
        <v>4374495.09</v>
      </c>
      <c r="G55" s="85">
        <v>100.329408</v>
      </c>
      <c r="H55" s="83">
        <v>4388.9046799999996</v>
      </c>
      <c r="I55" s="84">
        <v>6.8351485781249999E-2</v>
      </c>
      <c r="J55" s="84">
        <f t="shared" si="2"/>
        <v>4.4375754371880373E-4</v>
      </c>
      <c r="K55" s="84">
        <f>H55/'סכום נכסי הקרן'!$C$42</f>
        <v>7.2521076070810952E-5</v>
      </c>
    </row>
    <row r="56" spans="2:11">
      <c r="B56" s="76" t="s">
        <v>2180</v>
      </c>
      <c r="C56" s="73">
        <v>7992</v>
      </c>
      <c r="D56" s="86" t="s">
        <v>133</v>
      </c>
      <c r="E56" s="95">
        <v>44196</v>
      </c>
      <c r="F56" s="83">
        <v>5104646.59</v>
      </c>
      <c r="G56" s="85">
        <v>111.49509999999999</v>
      </c>
      <c r="H56" s="83">
        <v>20574.522410000001</v>
      </c>
      <c r="I56" s="84">
        <v>9.1232400000000005E-2</v>
      </c>
      <c r="J56" s="84">
        <f t="shared" si="2"/>
        <v>2.080268357035515E-3</v>
      </c>
      <c r="K56" s="84">
        <f>H56/'סכום נכסי הקרן'!$C$42</f>
        <v>3.3996785385100113E-4</v>
      </c>
    </row>
    <row r="57" spans="2:11">
      <c r="B57" s="76" t="s">
        <v>2181</v>
      </c>
      <c r="C57" s="73">
        <v>6662</v>
      </c>
      <c r="D57" s="86" t="s">
        <v>133</v>
      </c>
      <c r="E57" s="95">
        <v>43556</v>
      </c>
      <c r="F57" s="83">
        <v>6322133.2800000003</v>
      </c>
      <c r="G57" s="85">
        <v>141.5772</v>
      </c>
      <c r="H57" s="83">
        <v>32356.777899999997</v>
      </c>
      <c r="I57" s="84">
        <v>4.765055415217391E-2</v>
      </c>
      <c r="J57" s="84">
        <f t="shared" si="2"/>
        <v>3.2715598379226755E-3</v>
      </c>
      <c r="K57" s="84">
        <f>H57/'סכום נכסי הקרן'!$C$42</f>
        <v>5.3465466274201119E-4</v>
      </c>
    </row>
    <row r="58" spans="2:11">
      <c r="B58" s="76" t="s">
        <v>2182</v>
      </c>
      <c r="C58" s="73">
        <v>5322</v>
      </c>
      <c r="D58" s="86" t="s">
        <v>135</v>
      </c>
      <c r="E58" s="95">
        <v>42527</v>
      </c>
      <c r="F58" s="83">
        <v>6725914.9800000004</v>
      </c>
      <c r="G58" s="85">
        <v>238.52619999999999</v>
      </c>
      <c r="H58" s="83">
        <v>63084.557540000002</v>
      </c>
      <c r="I58" s="84">
        <v>7.2895585920000006E-2</v>
      </c>
      <c r="J58" s="84">
        <f t="shared" si="2"/>
        <v>6.3784133722717216E-3</v>
      </c>
      <c r="K58" s="84">
        <f>H58/'סכום נכסי הקרן'!$C$42</f>
        <v>1.0423921980123275E-3</v>
      </c>
    </row>
    <row r="59" spans="2:11">
      <c r="B59" s="76" t="s">
        <v>2183</v>
      </c>
      <c r="C59" s="73">
        <v>5259</v>
      </c>
      <c r="D59" s="86" t="s">
        <v>134</v>
      </c>
      <c r="E59" s="95">
        <v>41881</v>
      </c>
      <c r="F59" s="83">
        <v>23432554.75</v>
      </c>
      <c r="G59" s="85">
        <v>76.625637999999995</v>
      </c>
      <c r="H59" s="83">
        <v>17955.33568</v>
      </c>
      <c r="I59" s="84">
        <v>2.5336755999999998E-2</v>
      </c>
      <c r="J59" s="84">
        <f t="shared" si="2"/>
        <v>1.8154451369865243E-3</v>
      </c>
      <c r="K59" s="84">
        <f>H59/'סכום נכסי הקרן'!$C$42</f>
        <v>2.9668911941970589E-4</v>
      </c>
    </row>
    <row r="60" spans="2:11">
      <c r="B60" s="76" t="s">
        <v>2184</v>
      </c>
      <c r="C60" s="73">
        <v>8283</v>
      </c>
      <c r="D60" s="86" t="s">
        <v>134</v>
      </c>
      <c r="E60" s="95">
        <v>44317</v>
      </c>
      <c r="F60" s="83">
        <v>20461231.149999999</v>
      </c>
      <c r="G60" s="85">
        <v>108.047907</v>
      </c>
      <c r="H60" s="83">
        <v>22107.93057</v>
      </c>
      <c r="I60" s="84">
        <v>2.3876603445454544E-2</v>
      </c>
      <c r="J60" s="84">
        <f t="shared" si="2"/>
        <v>2.2353096459704963E-3</v>
      </c>
      <c r="K60" s="84">
        <f>H60/'סכום נכסי הקרן'!$C$42</f>
        <v>3.6530547631651391E-4</v>
      </c>
    </row>
    <row r="61" spans="2:11">
      <c r="B61" s="76" t="s">
        <v>2185</v>
      </c>
      <c r="C61" s="73">
        <v>5279</v>
      </c>
      <c r="D61" s="86" t="s">
        <v>134</v>
      </c>
      <c r="E61" s="95">
        <v>42589</v>
      </c>
      <c r="F61" s="83">
        <v>14622036.060000001</v>
      </c>
      <c r="G61" s="85">
        <v>133.59666799999999</v>
      </c>
      <c r="H61" s="83">
        <v>19534.557639999999</v>
      </c>
      <c r="I61" s="84">
        <v>3.2386492384176006E-2</v>
      </c>
      <c r="J61" s="84">
        <f t="shared" si="2"/>
        <v>1.9751186111336989E-3</v>
      </c>
      <c r="K61" s="84">
        <f>H61/'סכום נכסי הקרן'!$C$42</f>
        <v>3.2278375674818282E-4</v>
      </c>
    </row>
    <row r="62" spans="2:11">
      <c r="B62" s="76" t="s">
        <v>2186</v>
      </c>
      <c r="C62" s="73">
        <v>5067</v>
      </c>
      <c r="D62" s="86" t="s">
        <v>133</v>
      </c>
      <c r="E62" s="95">
        <v>38322</v>
      </c>
      <c r="F62" s="83">
        <v>2149426.58</v>
      </c>
      <c r="G62" s="85">
        <v>5.8261000000000003</v>
      </c>
      <c r="H62" s="83">
        <v>452.69828000000001</v>
      </c>
      <c r="I62" s="84">
        <v>5.4200541824751584E-2</v>
      </c>
      <c r="J62" s="84">
        <f t="shared" si="2"/>
        <v>4.5771847744601114E-5</v>
      </c>
      <c r="K62" s="84">
        <f>H62/'סכום נכסי הקרן'!$C$42</f>
        <v>7.4802641649089716E-6</v>
      </c>
    </row>
    <row r="63" spans="2:11">
      <c r="B63" s="76" t="s">
        <v>2187</v>
      </c>
      <c r="C63" s="73">
        <v>5081</v>
      </c>
      <c r="D63" s="86" t="s">
        <v>133</v>
      </c>
      <c r="E63" s="95">
        <v>39295</v>
      </c>
      <c r="F63" s="83">
        <v>3039184</v>
      </c>
      <c r="G63" s="85">
        <v>7.0260999999999996</v>
      </c>
      <c r="H63" s="83">
        <v>771.93304000000001</v>
      </c>
      <c r="I63" s="84">
        <v>2.4999999499999998E-2</v>
      </c>
      <c r="J63" s="84">
        <f t="shared" si="2"/>
        <v>7.8049339122532299E-5</v>
      </c>
      <c r="K63" s="84">
        <f>H63/'סכום נכסי הקרן'!$C$42</f>
        <v>1.2755213156147276E-5</v>
      </c>
    </row>
    <row r="64" spans="2:11">
      <c r="B64" s="76" t="s">
        <v>2188</v>
      </c>
      <c r="C64" s="73">
        <v>5078</v>
      </c>
      <c r="D64" s="86" t="s">
        <v>133</v>
      </c>
      <c r="E64" s="95">
        <v>39052</v>
      </c>
      <c r="F64" s="83">
        <v>7462294.5599999996</v>
      </c>
      <c r="G64" s="85">
        <v>6.5258000000000003</v>
      </c>
      <c r="H64" s="83">
        <v>1760.4125300000001</v>
      </c>
      <c r="I64" s="84">
        <v>8.5387029288702926E-2</v>
      </c>
      <c r="J64" s="84">
        <f t="shared" si="2"/>
        <v>1.7799346242457128E-4</v>
      </c>
      <c r="K64" s="84">
        <f>H64/'סכום נכסי הקרן'!$C$42</f>
        <v>2.9088581391596497E-5</v>
      </c>
    </row>
    <row r="65" spans="2:11">
      <c r="B65" s="76" t="s">
        <v>2189</v>
      </c>
      <c r="C65" s="73">
        <v>7067</v>
      </c>
      <c r="D65" s="86" t="s">
        <v>134</v>
      </c>
      <c r="E65" s="95">
        <v>44048</v>
      </c>
      <c r="F65" s="83">
        <v>35543510.619999997</v>
      </c>
      <c r="G65" s="85">
        <v>133.20028600000001</v>
      </c>
      <c r="H65" s="83">
        <v>47344.062770000004</v>
      </c>
      <c r="I65" s="84">
        <v>0.11661155422516556</v>
      </c>
      <c r="J65" s="84">
        <f t="shared" si="2"/>
        <v>4.7869084740487155E-3</v>
      </c>
      <c r="K65" s="84">
        <f>H65/'סכום נכסי הקרן'!$C$42</f>
        <v>7.8230051185445638E-4</v>
      </c>
    </row>
    <row r="66" spans="2:11">
      <c r="B66" s="76" t="s">
        <v>2190</v>
      </c>
      <c r="C66" s="73">
        <v>5289</v>
      </c>
      <c r="D66" s="86" t="s">
        <v>133</v>
      </c>
      <c r="E66" s="95">
        <v>42736</v>
      </c>
      <c r="F66" s="83">
        <v>8280445.5499999998</v>
      </c>
      <c r="G66" s="85">
        <v>118.1474</v>
      </c>
      <c r="H66" s="83">
        <v>35366.019</v>
      </c>
      <c r="I66" s="84">
        <v>4.8904761904761902E-2</v>
      </c>
      <c r="J66" s="84">
        <f t="shared" si="2"/>
        <v>3.5758210457540731E-3</v>
      </c>
      <c r="K66" s="84">
        <f>H66/'סכום נכסי הקרן'!$C$42</f>
        <v>5.8437855028119353E-4</v>
      </c>
    </row>
    <row r="67" spans="2:11">
      <c r="B67" s="76" t="s">
        <v>2191</v>
      </c>
      <c r="C67" s="73">
        <v>8405</v>
      </c>
      <c r="D67" s="86" t="s">
        <v>133</v>
      </c>
      <c r="E67" s="95">
        <v>44581</v>
      </c>
      <c r="F67" s="83">
        <v>274653.70047899999</v>
      </c>
      <c r="G67" s="85">
        <v>151.50800000000001</v>
      </c>
      <c r="H67" s="83">
        <v>1504.282207558</v>
      </c>
      <c r="I67" s="84">
        <v>2.4984291996825402E-2</v>
      </c>
      <c r="J67" s="84">
        <f t="shared" si="2"/>
        <v>1.5209639446665718E-4</v>
      </c>
      <c r="K67" s="84">
        <f>H67/'סכום נכסי הקרן'!$C$42</f>
        <v>2.485635309042099E-5</v>
      </c>
    </row>
    <row r="68" spans="2:11">
      <c r="B68" s="76" t="s">
        <v>2192</v>
      </c>
      <c r="C68" s="73">
        <v>5230</v>
      </c>
      <c r="D68" s="86" t="s">
        <v>133</v>
      </c>
      <c r="E68" s="95">
        <v>40372</v>
      </c>
      <c r="F68" s="83">
        <v>4476766.5999999996</v>
      </c>
      <c r="G68" s="85">
        <v>25.1389</v>
      </c>
      <c r="H68" s="83">
        <v>4068.35671</v>
      </c>
      <c r="I68" s="84">
        <v>4.573170731707317E-2</v>
      </c>
      <c r="J68" s="84">
        <f t="shared" si="2"/>
        <v>4.1134727505668083E-4</v>
      </c>
      <c r="K68" s="84">
        <f>H68/'סכום נכסי הקרן'!$C$42</f>
        <v>6.7224427952056637E-5</v>
      </c>
    </row>
    <row r="69" spans="2:11">
      <c r="B69" s="76" t="s">
        <v>2193</v>
      </c>
      <c r="C69" s="73">
        <v>5049</v>
      </c>
      <c r="D69" s="86" t="s">
        <v>133</v>
      </c>
      <c r="E69" s="95">
        <v>38565</v>
      </c>
      <c r="F69" s="83">
        <v>1313941.82</v>
      </c>
      <c r="G69" s="150">
        <v>0</v>
      </c>
      <c r="H69" s="150">
        <v>0</v>
      </c>
      <c r="I69" s="84">
        <v>2.2484587019443034E-2</v>
      </c>
      <c r="J69" s="121">
        <v>0</v>
      </c>
      <c r="K69" s="121">
        <v>0</v>
      </c>
    </row>
    <row r="70" spans="2:11">
      <c r="B70" s="76" t="s">
        <v>2194</v>
      </c>
      <c r="C70" s="73">
        <v>5047</v>
      </c>
      <c r="D70" s="86" t="s">
        <v>133</v>
      </c>
      <c r="E70" s="95">
        <v>38139</v>
      </c>
      <c r="F70" s="83">
        <v>6341868.7599999998</v>
      </c>
      <c r="G70" s="85">
        <v>1.7407999999999999</v>
      </c>
      <c r="H70" s="83">
        <v>399.09328999999997</v>
      </c>
      <c r="I70" s="84">
        <v>4.8000000000000001E-2</v>
      </c>
      <c r="J70" s="84">
        <f t="shared" ref="J70:J79" si="3">IFERROR(H70/$H$11,0)</f>
        <v>4.0351903492480545E-5</v>
      </c>
      <c r="K70" s="84">
        <f>H70/'סכום נכסי הקרן'!$C$42</f>
        <v>6.5945097817527022E-6</v>
      </c>
    </row>
    <row r="71" spans="2:11">
      <c r="B71" s="76" t="s">
        <v>2195</v>
      </c>
      <c r="C71" s="73">
        <v>5256</v>
      </c>
      <c r="D71" s="86" t="s">
        <v>133</v>
      </c>
      <c r="E71" s="95">
        <v>41603</v>
      </c>
      <c r="F71" s="83">
        <v>6638533</v>
      </c>
      <c r="G71" s="85">
        <v>119.6789</v>
      </c>
      <c r="H71" s="83">
        <v>28720.89762</v>
      </c>
      <c r="I71" s="84">
        <v>2.7615053517973717E-2</v>
      </c>
      <c r="J71" s="84">
        <f t="shared" si="3"/>
        <v>2.9039398005906198E-3</v>
      </c>
      <c r="K71" s="84">
        <f>H71/'סכום נכסי הקרן'!$C$42</f>
        <v>4.7457635856470532E-4</v>
      </c>
    </row>
    <row r="72" spans="2:11">
      <c r="B72" s="76" t="s">
        <v>2196</v>
      </c>
      <c r="C72" s="73">
        <v>5310</v>
      </c>
      <c r="D72" s="86" t="s">
        <v>133</v>
      </c>
      <c r="E72" s="95">
        <v>42979</v>
      </c>
      <c r="F72" s="83">
        <v>9970701.8399999999</v>
      </c>
      <c r="G72" s="85">
        <v>124.15089999999999</v>
      </c>
      <c r="H72" s="83">
        <v>44749.05863</v>
      </c>
      <c r="I72" s="84">
        <v>3.3337430535628883E-2</v>
      </c>
      <c r="J72" s="84">
        <f t="shared" si="3"/>
        <v>4.5245303302822101E-3</v>
      </c>
      <c r="K72" s="84">
        <f>H72/'סכום נכסי הקרן'!$C$42</f>
        <v>7.3942136401180841E-4</v>
      </c>
    </row>
    <row r="73" spans="2:11">
      <c r="B73" s="76" t="s">
        <v>2197</v>
      </c>
      <c r="C73" s="73">
        <v>5083</v>
      </c>
      <c r="D73" s="86" t="s">
        <v>133</v>
      </c>
      <c r="E73" s="95">
        <v>38961</v>
      </c>
      <c r="F73" s="83">
        <v>3693864</v>
      </c>
      <c r="G73" s="85">
        <v>3.2500000000000001E-2</v>
      </c>
      <c r="H73" s="83">
        <v>4.3398400000000006</v>
      </c>
      <c r="I73" s="84">
        <v>2.9136892404740572E-2</v>
      </c>
      <c r="J73" s="84">
        <f t="shared" si="3"/>
        <v>4.3879666544332731E-7</v>
      </c>
      <c r="K73" s="84">
        <f>H73/'סכום נכסי הקרן'!$C$42</f>
        <v>7.1710344544358669E-8</v>
      </c>
    </row>
    <row r="74" spans="2:11">
      <c r="B74" s="76" t="s">
        <v>2198</v>
      </c>
      <c r="C74" s="73">
        <v>5094</v>
      </c>
      <c r="D74" s="86" t="s">
        <v>133</v>
      </c>
      <c r="E74" s="95">
        <v>39630</v>
      </c>
      <c r="F74" s="83">
        <v>4491636</v>
      </c>
      <c r="G74" s="85">
        <v>11.568</v>
      </c>
      <c r="H74" s="83">
        <v>1878.32671</v>
      </c>
      <c r="I74" s="84">
        <v>3.0521490181236607E-2</v>
      </c>
      <c r="J74" s="84">
        <f t="shared" si="3"/>
        <v>1.8991564135109487E-4</v>
      </c>
      <c r="K74" s="84">
        <f>H74/'סכום נכסי הקרן'!$C$42</f>
        <v>3.1036963468923199E-5</v>
      </c>
    </row>
    <row r="75" spans="2:11">
      <c r="B75" s="76" t="s">
        <v>2199</v>
      </c>
      <c r="C75" s="73">
        <v>5257</v>
      </c>
      <c r="D75" s="86" t="s">
        <v>133</v>
      </c>
      <c r="E75" s="95">
        <v>41883</v>
      </c>
      <c r="F75" s="83">
        <v>7737823.8200000003</v>
      </c>
      <c r="G75" s="85">
        <v>126.43389999999999</v>
      </c>
      <c r="H75" s="83">
        <v>35366.38523</v>
      </c>
      <c r="I75" s="84">
        <v>2.4990035069242557E-2</v>
      </c>
      <c r="J75" s="84">
        <f t="shared" si="3"/>
        <v>3.5758580748848209E-3</v>
      </c>
      <c r="K75" s="84">
        <f>H75/'סכום נכסי הקרן'!$C$42</f>
        <v>5.8438460176684335E-4</v>
      </c>
    </row>
    <row r="76" spans="2:11">
      <c r="B76" s="76" t="s">
        <v>2200</v>
      </c>
      <c r="C76" s="73">
        <v>7029</v>
      </c>
      <c r="D76" s="86" t="s">
        <v>134</v>
      </c>
      <c r="E76" s="95">
        <v>43739</v>
      </c>
      <c r="F76" s="83">
        <v>77228703.319999993</v>
      </c>
      <c r="G76" s="85">
        <v>106.957263</v>
      </c>
      <c r="H76" s="83">
        <v>82601.735889999996</v>
      </c>
      <c r="I76" s="84">
        <v>6.3987311627906981E-2</v>
      </c>
      <c r="J76" s="84">
        <f t="shared" si="3"/>
        <v>8.3517747816422745E-3</v>
      </c>
      <c r="K76" s="84">
        <f>H76/'סכום נכסי הקרן'!$C$42</f>
        <v>1.3648887840643934E-3</v>
      </c>
    </row>
    <row r="77" spans="2:11">
      <c r="B77" s="76" t="s">
        <v>2201</v>
      </c>
      <c r="C77" s="73">
        <v>7076</v>
      </c>
      <c r="D77" s="86" t="s">
        <v>134</v>
      </c>
      <c r="E77" s="95">
        <v>44104</v>
      </c>
      <c r="F77" s="83">
        <v>59240509.18</v>
      </c>
      <c r="G77" s="85">
        <v>88.877776999999995</v>
      </c>
      <c r="H77" s="83">
        <v>52651.661270000004</v>
      </c>
      <c r="I77" s="84">
        <v>0.1161578574632713</v>
      </c>
      <c r="J77" s="84">
        <f t="shared" si="3"/>
        <v>5.3235541852528169E-3</v>
      </c>
      <c r="K77" s="84">
        <f>H77/'סכום נכסי הקרן'!$C$42</f>
        <v>8.7000183658949757E-4</v>
      </c>
    </row>
    <row r="78" spans="2:11">
      <c r="B78" s="76" t="s">
        <v>2202</v>
      </c>
      <c r="C78" s="73">
        <v>5221</v>
      </c>
      <c r="D78" s="86" t="s">
        <v>133</v>
      </c>
      <c r="E78" s="95">
        <v>41737</v>
      </c>
      <c r="F78" s="83">
        <v>1875000</v>
      </c>
      <c r="G78" s="85">
        <v>222.09530000000001</v>
      </c>
      <c r="H78" s="83">
        <v>15053.897070000001</v>
      </c>
      <c r="I78" s="84">
        <v>2.6417380522993687E-2</v>
      </c>
      <c r="J78" s="84">
        <f t="shared" si="3"/>
        <v>1.5220837257233159E-3</v>
      </c>
      <c r="K78" s="84">
        <f>H78/'סכום נכסי הקרן'!$C$42</f>
        <v>2.4874653112211774E-4</v>
      </c>
    </row>
    <row r="79" spans="2:11">
      <c r="B79" s="76" t="s">
        <v>2203</v>
      </c>
      <c r="C79" s="73">
        <v>5261</v>
      </c>
      <c r="D79" s="86" t="s">
        <v>133</v>
      </c>
      <c r="E79" s="95">
        <v>42005</v>
      </c>
      <c r="F79" s="83">
        <v>2786173</v>
      </c>
      <c r="G79" s="85">
        <v>131.83680000000001</v>
      </c>
      <c r="H79" s="83">
        <v>13278.622800000001</v>
      </c>
      <c r="I79" s="84">
        <v>0.14000000000000001</v>
      </c>
      <c r="J79" s="84">
        <f t="shared" si="3"/>
        <v>1.3425876083725985E-3</v>
      </c>
      <c r="K79" s="84">
        <f>H79/'סכום נכסי הקרן'!$C$42</f>
        <v>2.1941237835094765E-4</v>
      </c>
    </row>
    <row r="80" spans="2:11">
      <c r="B80" s="72"/>
      <c r="C80" s="73"/>
      <c r="D80" s="73"/>
      <c r="E80" s="73"/>
      <c r="F80" s="83"/>
      <c r="G80" s="85"/>
      <c r="H80" s="73"/>
      <c r="I80" s="73"/>
      <c r="J80" s="84"/>
      <c r="K80" s="73"/>
    </row>
    <row r="81" spans="2:11">
      <c r="B81" s="70" t="s">
        <v>2204</v>
      </c>
      <c r="C81" s="71"/>
      <c r="D81" s="71"/>
      <c r="E81" s="71"/>
      <c r="F81" s="80"/>
      <c r="G81" s="82"/>
      <c r="H81" s="80">
        <v>8813378.1500533633</v>
      </c>
      <c r="I81" s="71"/>
      <c r="J81" s="81">
        <f t="shared" ref="J81:J111" si="4">IFERROR(H81/$H$11,0)</f>
        <v>0.89111141045165176</v>
      </c>
      <c r="K81" s="81">
        <f>H81/'סכום נכסי הקרן'!$C$42</f>
        <v>0.14562988122604728</v>
      </c>
    </row>
    <row r="82" spans="2:11">
      <c r="B82" s="90" t="s">
        <v>196</v>
      </c>
      <c r="C82" s="71"/>
      <c r="D82" s="71"/>
      <c r="E82" s="71"/>
      <c r="F82" s="80"/>
      <c r="G82" s="82"/>
      <c r="H82" s="80">
        <v>761441.53638129926</v>
      </c>
      <c r="I82" s="71"/>
      <c r="J82" s="81">
        <f t="shared" si="4"/>
        <v>7.6988554208025667E-2</v>
      </c>
      <c r="K82" s="81">
        <f>H82/'סכום נכסי הקרן'!$C$42</f>
        <v>1.2581854382716594E-2</v>
      </c>
    </row>
    <row r="83" spans="2:11">
      <c r="B83" s="76" t="s">
        <v>2205</v>
      </c>
      <c r="C83" s="73">
        <v>76203</v>
      </c>
      <c r="D83" s="86" t="s">
        <v>133</v>
      </c>
      <c r="E83" s="95">
        <v>43466</v>
      </c>
      <c r="F83" s="83">
        <v>2438520.64</v>
      </c>
      <c r="G83" s="85">
        <v>100</v>
      </c>
      <c r="H83" s="83">
        <v>8815.2521099999994</v>
      </c>
      <c r="I83" s="84">
        <v>1.9699999999999999E-2</v>
      </c>
      <c r="J83" s="84">
        <f t="shared" si="4"/>
        <v>8.9130088457414433E-4</v>
      </c>
      <c r="K83" s="84">
        <f>H83/'סכום נכסי הקרן'!$C$42</f>
        <v>1.4566084603429726E-4</v>
      </c>
    </row>
    <row r="84" spans="2:11">
      <c r="B84" s="76" t="s">
        <v>2206</v>
      </c>
      <c r="C84" s="73">
        <v>79692</v>
      </c>
      <c r="D84" s="86" t="s">
        <v>133</v>
      </c>
      <c r="E84" s="95">
        <v>43466</v>
      </c>
      <c r="F84" s="83">
        <v>942664.45</v>
      </c>
      <c r="G84" s="85">
        <v>100</v>
      </c>
      <c r="H84" s="83">
        <v>3407.732</v>
      </c>
      <c r="I84" s="84">
        <v>5.9999999999999995E-4</v>
      </c>
      <c r="J84" s="84">
        <f t="shared" si="4"/>
        <v>3.4455220430350438E-4</v>
      </c>
      <c r="K84" s="84">
        <f>H84/'סכום נכסי הקרן'!$C$42</f>
        <v>5.6308443591200695E-5</v>
      </c>
    </row>
    <row r="85" spans="2:11">
      <c r="B85" s="76" t="s">
        <v>2207</v>
      </c>
      <c r="C85" s="73">
        <v>87255</v>
      </c>
      <c r="D85" s="86" t="s">
        <v>133</v>
      </c>
      <c r="E85" s="95">
        <v>44469</v>
      </c>
      <c r="F85" s="83">
        <v>136849.78</v>
      </c>
      <c r="G85" s="85">
        <v>100</v>
      </c>
      <c r="H85" s="83">
        <v>494.71194000000003</v>
      </c>
      <c r="I85" s="84">
        <v>2.9999999999999997E-4</v>
      </c>
      <c r="J85" s="84">
        <f t="shared" si="4"/>
        <v>5.0019804791651171E-5</v>
      </c>
      <c r="K85" s="84">
        <f>H85/'סכום נכסי הקרן'!$C$42</f>
        <v>8.1744865404273181E-6</v>
      </c>
    </row>
    <row r="86" spans="2:11">
      <c r="B86" s="76" t="s">
        <v>2208</v>
      </c>
      <c r="C86" s="73">
        <v>79694</v>
      </c>
      <c r="D86" s="86" t="s">
        <v>133</v>
      </c>
      <c r="E86" s="95">
        <v>43466</v>
      </c>
      <c r="F86" s="83">
        <v>1613831.3</v>
      </c>
      <c r="G86" s="85">
        <v>100</v>
      </c>
      <c r="H86" s="83">
        <v>5834.0001500000008</v>
      </c>
      <c r="I86" s="84">
        <v>5.0000000000000001E-4</v>
      </c>
      <c r="J86" s="84">
        <f t="shared" si="4"/>
        <v>5.8986962929874639E-4</v>
      </c>
      <c r="K86" s="84">
        <f>H86/'סכום נכסי הקרן'!$C$42</f>
        <v>9.6399443488317586E-5</v>
      </c>
    </row>
    <row r="87" spans="2:11">
      <c r="B87" s="76" t="s">
        <v>2209</v>
      </c>
      <c r="C87" s="73">
        <v>87254</v>
      </c>
      <c r="D87" s="86" t="s">
        <v>133</v>
      </c>
      <c r="E87" s="95">
        <v>44469</v>
      </c>
      <c r="F87" s="83">
        <v>540474.66</v>
      </c>
      <c r="G87" s="85">
        <v>100</v>
      </c>
      <c r="H87" s="83">
        <v>1953.8158899999999</v>
      </c>
      <c r="I87" s="84">
        <v>2.9999999999999997E-4</v>
      </c>
      <c r="J87" s="84">
        <f t="shared" si="4"/>
        <v>1.9754827307508725E-4</v>
      </c>
      <c r="K87" s="84">
        <f>H87/'סכום נכסי הקרן'!$C$42</f>
        <v>3.2284326299619978E-5</v>
      </c>
    </row>
    <row r="88" spans="2:11">
      <c r="B88" s="76" t="s">
        <v>2210</v>
      </c>
      <c r="C88" s="73">
        <v>87253</v>
      </c>
      <c r="D88" s="86" t="s">
        <v>133</v>
      </c>
      <c r="E88" s="95">
        <v>44469</v>
      </c>
      <c r="F88" s="83">
        <v>124147.65</v>
      </c>
      <c r="G88" s="85">
        <v>100</v>
      </c>
      <c r="H88" s="83">
        <v>448.79376000000002</v>
      </c>
      <c r="I88" s="84">
        <v>1.2999999999999999E-3</v>
      </c>
      <c r="J88" s="84">
        <f t="shared" si="4"/>
        <v>4.5377065827259282E-5</v>
      </c>
      <c r="K88" s="84">
        <f>H88/'סכום נכסי הקרן'!$C$42</f>
        <v>7.4157469305223726E-6</v>
      </c>
    </row>
    <row r="89" spans="2:11">
      <c r="B89" s="76" t="s">
        <v>2211</v>
      </c>
      <c r="C89" s="73">
        <v>87259</v>
      </c>
      <c r="D89" s="86" t="s">
        <v>133</v>
      </c>
      <c r="E89" s="95">
        <v>44469</v>
      </c>
      <c r="F89" s="83">
        <v>159821.49</v>
      </c>
      <c r="G89" s="85">
        <v>100</v>
      </c>
      <c r="H89" s="83">
        <v>577.75468999999998</v>
      </c>
      <c r="I89" s="84">
        <v>7.000000000000001E-4</v>
      </c>
      <c r="J89" s="84">
        <f t="shared" si="4"/>
        <v>5.8416170046878052E-5</v>
      </c>
      <c r="K89" s="84">
        <f>H89/'סכום נכסי הקרן'!$C$42</f>
        <v>9.5466625225858849E-6</v>
      </c>
    </row>
    <row r="90" spans="2:11">
      <c r="B90" s="76" t="s">
        <v>2212</v>
      </c>
      <c r="C90" s="73">
        <v>87252</v>
      </c>
      <c r="D90" s="86" t="s">
        <v>133</v>
      </c>
      <c r="E90" s="95">
        <v>44469</v>
      </c>
      <c r="F90" s="83">
        <v>395004.06</v>
      </c>
      <c r="G90" s="85">
        <v>100</v>
      </c>
      <c r="H90" s="83">
        <v>1427.9396899999999</v>
      </c>
      <c r="I90" s="84">
        <v>7.000000000000001E-4</v>
      </c>
      <c r="J90" s="84">
        <f t="shared" si="4"/>
        <v>1.4437748267820438E-4</v>
      </c>
      <c r="K90" s="84">
        <f>H90/'סכום נכסי הקרן'!$C$42</f>
        <v>2.3594889940289205E-5</v>
      </c>
    </row>
    <row r="91" spans="2:11">
      <c r="B91" s="76" t="s">
        <v>2213</v>
      </c>
      <c r="C91" s="73">
        <v>87251</v>
      </c>
      <c r="D91" s="86" t="s">
        <v>133</v>
      </c>
      <c r="E91" s="95">
        <v>44469</v>
      </c>
      <c r="F91" s="83">
        <v>1431812.9</v>
      </c>
      <c r="G91" s="85">
        <v>100</v>
      </c>
      <c r="H91" s="83">
        <v>5176.0036200000004</v>
      </c>
      <c r="I91" s="84">
        <v>4.0000000000000002E-4</v>
      </c>
      <c r="J91" s="84">
        <f t="shared" si="4"/>
        <v>5.2334029106570546E-4</v>
      </c>
      <c r="K91" s="84">
        <f>H91/'סכום נכסי הקרן'!$C$42</f>
        <v>8.5526886464258532E-5</v>
      </c>
    </row>
    <row r="92" spans="2:11">
      <c r="B92" s="76" t="s">
        <v>2214</v>
      </c>
      <c r="C92" s="73">
        <v>5295</v>
      </c>
      <c r="D92" s="86" t="s">
        <v>133</v>
      </c>
      <c r="E92" s="95">
        <v>42879</v>
      </c>
      <c r="F92" s="83">
        <v>12358332.199999999</v>
      </c>
      <c r="G92" s="85">
        <v>224.0582</v>
      </c>
      <c r="H92" s="83">
        <v>100098.8319</v>
      </c>
      <c r="I92" s="84">
        <v>9.4609386554054056E-3</v>
      </c>
      <c r="J92" s="84">
        <f t="shared" si="4"/>
        <v>1.0120887786759916E-2</v>
      </c>
      <c r="K92" s="84">
        <f>H92/'סכום נכסי הקרן'!$C$42</f>
        <v>1.6540060748868254E-3</v>
      </c>
    </row>
    <row r="93" spans="2:11">
      <c r="B93" s="76" t="s">
        <v>2215</v>
      </c>
      <c r="C93" s="73">
        <v>9457</v>
      </c>
      <c r="D93" s="86" t="s">
        <v>133</v>
      </c>
      <c r="E93" s="95">
        <v>44893</v>
      </c>
      <c r="F93" s="83">
        <v>178094.340643</v>
      </c>
      <c r="G93" s="85">
        <v>100</v>
      </c>
      <c r="H93" s="83">
        <v>643.81104142499998</v>
      </c>
      <c r="I93" s="84">
        <v>8.625465351532019E-2</v>
      </c>
      <c r="J93" s="84">
        <f t="shared" si="4"/>
        <v>6.509505837839317E-5</v>
      </c>
      <c r="K93" s="84">
        <f>H93/'סכום נכסי הקרן'!$C$42</f>
        <v>1.0638159840466265E-5</v>
      </c>
    </row>
    <row r="94" spans="2:11">
      <c r="B94" s="76" t="s">
        <v>2216</v>
      </c>
      <c r="C94" s="73">
        <v>8338</v>
      </c>
      <c r="D94" s="86" t="s">
        <v>133</v>
      </c>
      <c r="E94" s="95">
        <v>44561</v>
      </c>
      <c r="F94" s="83">
        <v>879797.50030100008</v>
      </c>
      <c r="G94" s="85">
        <v>77.295500000000004</v>
      </c>
      <c r="H94" s="83">
        <v>2458.3586098739997</v>
      </c>
      <c r="I94" s="84">
        <v>2.9326582195208867E-2</v>
      </c>
      <c r="J94" s="84">
        <f t="shared" si="4"/>
        <v>2.4856205769719725E-4</v>
      </c>
      <c r="K94" s="84">
        <f>H94/'סכום נכסי הקרן'!$C$42</f>
        <v>4.062125399269446E-5</v>
      </c>
    </row>
    <row r="95" spans="2:11">
      <c r="B95" s="76" t="s">
        <v>2217</v>
      </c>
      <c r="C95" s="73">
        <v>76202</v>
      </c>
      <c r="D95" s="86" t="s">
        <v>133</v>
      </c>
      <c r="E95" s="95">
        <v>43466</v>
      </c>
      <c r="F95" s="83">
        <v>2257871.36</v>
      </c>
      <c r="G95" s="85">
        <v>100</v>
      </c>
      <c r="H95" s="83">
        <v>8162.20496</v>
      </c>
      <c r="I95" s="84">
        <v>1.1000000000000001E-3</v>
      </c>
      <c r="J95" s="84">
        <f t="shared" si="4"/>
        <v>8.2527197295591227E-4</v>
      </c>
      <c r="K95" s="84">
        <f>H95/'סכום נכסי הקרן'!$C$42</f>
        <v>1.348700712291866E-4</v>
      </c>
    </row>
    <row r="96" spans="2:11">
      <c r="B96" s="76" t="s">
        <v>2218</v>
      </c>
      <c r="C96" s="73">
        <v>76201</v>
      </c>
      <c r="D96" s="86" t="s">
        <v>133</v>
      </c>
      <c r="E96" s="95">
        <v>43466</v>
      </c>
      <c r="F96" s="83">
        <v>2647113.2999999998</v>
      </c>
      <c r="G96" s="85">
        <v>100</v>
      </c>
      <c r="H96" s="83">
        <v>9569.3145800000002</v>
      </c>
      <c r="I96" s="84">
        <v>2E-3</v>
      </c>
      <c r="J96" s="84">
        <f t="shared" si="4"/>
        <v>9.6754334912858863E-4</v>
      </c>
      <c r="K96" s="84">
        <f>H96/'סכום נכסי הקרן'!$C$42</f>
        <v>1.5812077071623721E-4</v>
      </c>
    </row>
    <row r="97" spans="2:11">
      <c r="B97" s="76" t="s">
        <v>2219</v>
      </c>
      <c r="C97" s="73">
        <v>4024</v>
      </c>
      <c r="D97" s="86" t="s">
        <v>135</v>
      </c>
      <c r="E97" s="95">
        <v>39223</v>
      </c>
      <c r="F97" s="83">
        <v>400683.15</v>
      </c>
      <c r="G97" s="85">
        <v>5.5269000000000004</v>
      </c>
      <c r="H97" s="83">
        <v>87.079990000000009</v>
      </c>
      <c r="I97" s="84">
        <v>7.5668790088457951E-3</v>
      </c>
      <c r="J97" s="84">
        <f t="shared" si="4"/>
        <v>8.8045663524089105E-6</v>
      </c>
      <c r="K97" s="84">
        <f>H97/'סכום נכסי הקרן'!$C$42</f>
        <v>1.4388862459950844E-6</v>
      </c>
    </row>
    <row r="98" spans="2:11">
      <c r="B98" s="76" t="s">
        <v>2220</v>
      </c>
      <c r="C98" s="73">
        <v>872510</v>
      </c>
      <c r="D98" s="86" t="s">
        <v>133</v>
      </c>
      <c r="E98" s="95">
        <v>44469</v>
      </c>
      <c r="F98" s="83">
        <v>65189.86</v>
      </c>
      <c r="G98" s="85">
        <v>100</v>
      </c>
      <c r="H98" s="83">
        <v>235.66135</v>
      </c>
      <c r="I98" s="84">
        <v>2.2000000000000001E-3</v>
      </c>
      <c r="J98" s="84">
        <f t="shared" si="4"/>
        <v>2.3827471647312539E-5</v>
      </c>
      <c r="K98" s="84">
        <f>H98/'סכום נכסי הקרן'!$C$42</f>
        <v>3.894004526500677E-6</v>
      </c>
    </row>
    <row r="99" spans="2:11">
      <c r="B99" s="76" t="s">
        <v>2221</v>
      </c>
      <c r="C99" s="73">
        <v>79693</v>
      </c>
      <c r="D99" s="86" t="s">
        <v>133</v>
      </c>
      <c r="E99" s="95">
        <v>43466</v>
      </c>
      <c r="F99" s="83">
        <v>422737.97</v>
      </c>
      <c r="G99" s="85">
        <v>100</v>
      </c>
      <c r="H99" s="83">
        <v>1528.19777</v>
      </c>
      <c r="I99" s="84">
        <v>3.5999999999999999E-3</v>
      </c>
      <c r="J99" s="84">
        <f t="shared" si="4"/>
        <v>1.5451447187314022E-4</v>
      </c>
      <c r="K99" s="84">
        <f>H99/'סכום נכסי הקרן'!$C$42</f>
        <v>2.5251527387788621E-5</v>
      </c>
    </row>
    <row r="100" spans="2:11">
      <c r="B100" s="76" t="s">
        <v>2222</v>
      </c>
      <c r="C100" s="73">
        <v>87256</v>
      </c>
      <c r="D100" s="86" t="s">
        <v>133</v>
      </c>
      <c r="E100" s="95">
        <v>44469</v>
      </c>
      <c r="F100" s="83">
        <v>220760.91</v>
      </c>
      <c r="G100" s="85">
        <v>100</v>
      </c>
      <c r="H100" s="83">
        <v>798.05070999999998</v>
      </c>
      <c r="I100" s="84">
        <v>1.1000000000000001E-3</v>
      </c>
      <c r="J100" s="84">
        <f t="shared" si="4"/>
        <v>8.0690069311928499E-5</v>
      </c>
      <c r="K100" s="84">
        <f>H100/'סכום נכסי הקרן'!$C$42</f>
        <v>1.3186774484305886E-5</v>
      </c>
    </row>
    <row r="101" spans="2:11">
      <c r="B101" s="76" t="s">
        <v>2223</v>
      </c>
      <c r="C101" s="73">
        <v>87258</v>
      </c>
      <c r="D101" s="86" t="s">
        <v>133</v>
      </c>
      <c r="E101" s="95">
        <v>44469</v>
      </c>
      <c r="F101" s="83">
        <v>187288.29</v>
      </c>
      <c r="G101" s="85">
        <v>100</v>
      </c>
      <c r="H101" s="83">
        <v>677.04717000000005</v>
      </c>
      <c r="I101" s="84">
        <v>1.1000000000000001E-3</v>
      </c>
      <c r="J101" s="84">
        <f t="shared" si="4"/>
        <v>6.8455528439721636E-5</v>
      </c>
      <c r="K101" s="84">
        <f>H101/'סכום נכסי הקרן'!$C$42</f>
        <v>1.1187344656365898E-5</v>
      </c>
    </row>
    <row r="102" spans="2:11">
      <c r="B102" s="76" t="s">
        <v>2224</v>
      </c>
      <c r="C102" s="73">
        <v>5327</v>
      </c>
      <c r="D102" s="86" t="s">
        <v>133</v>
      </c>
      <c r="E102" s="95">
        <v>43244</v>
      </c>
      <c r="F102" s="83">
        <v>11095060.98</v>
      </c>
      <c r="G102" s="85">
        <v>184.02500000000001</v>
      </c>
      <c r="H102" s="83">
        <v>73809.93475</v>
      </c>
      <c r="I102" s="84">
        <v>1.8862157314285713E-2</v>
      </c>
      <c r="J102" s="84">
        <f t="shared" si="4"/>
        <v>7.4628450000206381E-3</v>
      </c>
      <c r="K102" s="84">
        <f>H102/'סכום נכסי הקרן'!$C$42</f>
        <v>1.2196154355273768E-3</v>
      </c>
    </row>
    <row r="103" spans="2:11">
      <c r="B103" s="76" t="s">
        <v>2225</v>
      </c>
      <c r="C103" s="73">
        <v>5288</v>
      </c>
      <c r="D103" s="86" t="s">
        <v>133</v>
      </c>
      <c r="E103" s="95">
        <v>42649</v>
      </c>
      <c r="F103" s="83">
        <v>10315319.449999999</v>
      </c>
      <c r="G103" s="85">
        <v>293.72649999999999</v>
      </c>
      <c r="H103" s="83">
        <v>109530.25885</v>
      </c>
      <c r="I103" s="84">
        <v>2.5554605575757575E-2</v>
      </c>
      <c r="J103" s="84">
        <f t="shared" si="4"/>
        <v>1.1074489462405178E-2</v>
      </c>
      <c r="K103" s="84">
        <f>H103/'סכום נכסי הקרן'!$C$42</f>
        <v>1.8098484276301177E-3</v>
      </c>
    </row>
    <row r="104" spans="2:11">
      <c r="B104" s="76" t="s">
        <v>2226</v>
      </c>
      <c r="C104" s="73">
        <v>7068</v>
      </c>
      <c r="D104" s="86" t="s">
        <v>133</v>
      </c>
      <c r="E104" s="95">
        <v>43885</v>
      </c>
      <c r="F104" s="83">
        <v>12355884.529999999</v>
      </c>
      <c r="G104" s="85">
        <v>111.6992</v>
      </c>
      <c r="H104" s="83">
        <v>49892.148409999994</v>
      </c>
      <c r="I104" s="84">
        <v>1.8189501E-2</v>
      </c>
      <c r="J104" s="84">
        <f t="shared" si="4"/>
        <v>5.0445427375459921E-3</v>
      </c>
      <c r="K104" s="84">
        <f>H104/'סכום נכסי הקרן'!$C$42</f>
        <v>8.2440439106957304E-4</v>
      </c>
    </row>
    <row r="105" spans="2:11">
      <c r="B105" s="76" t="s">
        <v>2227</v>
      </c>
      <c r="C105" s="73">
        <v>5275</v>
      </c>
      <c r="D105" s="86" t="s">
        <v>133</v>
      </c>
      <c r="E105" s="95">
        <v>42430</v>
      </c>
      <c r="F105" s="83">
        <v>14091270.949999999</v>
      </c>
      <c r="G105" s="85">
        <v>288.88170000000002</v>
      </c>
      <c r="H105" s="83">
        <v>147156.17756000001</v>
      </c>
      <c r="I105" s="84">
        <v>6.1600000799999999E-2</v>
      </c>
      <c r="J105" s="84">
        <f t="shared" si="4"/>
        <v>1.4878806594877735E-2</v>
      </c>
      <c r="K105" s="84">
        <f>H105/'סכום נכסי הקרן'!$C$42</f>
        <v>2.4315689506199355E-3</v>
      </c>
    </row>
    <row r="106" spans="2:11">
      <c r="B106" s="76" t="s">
        <v>2228</v>
      </c>
      <c r="C106" s="73">
        <v>5333</v>
      </c>
      <c r="D106" s="86" t="s">
        <v>133</v>
      </c>
      <c r="E106" s="95">
        <v>43321</v>
      </c>
      <c r="F106" s="83">
        <v>14109417.130000001</v>
      </c>
      <c r="G106" s="85">
        <v>190.13419999999999</v>
      </c>
      <c r="H106" s="83">
        <v>96978.980980000008</v>
      </c>
      <c r="I106" s="84">
        <v>7.9370001199999998E-2</v>
      </c>
      <c r="J106" s="84">
        <f t="shared" si="4"/>
        <v>9.8054429361718095E-3</v>
      </c>
      <c r="K106" s="84">
        <f>H106/'סכום נכסי הקרן'!$C$42</f>
        <v>1.6024545005430169E-3</v>
      </c>
    </row>
    <row r="107" spans="2:11">
      <c r="B107" s="76" t="s">
        <v>2229</v>
      </c>
      <c r="C107" s="73">
        <v>8322</v>
      </c>
      <c r="D107" s="86" t="s">
        <v>133</v>
      </c>
      <c r="E107" s="95">
        <v>44197</v>
      </c>
      <c r="F107" s="83">
        <v>11258009.869999999</v>
      </c>
      <c r="G107" s="85">
        <v>107.24590000000001</v>
      </c>
      <c r="H107" s="83">
        <v>43646.620750000002</v>
      </c>
      <c r="I107" s="84">
        <v>6.0542794887333336E-2</v>
      </c>
      <c r="J107" s="84">
        <f t="shared" si="4"/>
        <v>4.4130639938268551E-3</v>
      </c>
      <c r="K107" s="84">
        <f>H107/'סכום נכסי הקרן'!$C$42</f>
        <v>7.2120497810505781E-4</v>
      </c>
    </row>
    <row r="108" spans="2:11">
      <c r="B108" s="76" t="s">
        <v>2230</v>
      </c>
      <c r="C108" s="73">
        <v>9273</v>
      </c>
      <c r="D108" s="86" t="s">
        <v>133</v>
      </c>
      <c r="E108" s="95">
        <v>44852</v>
      </c>
      <c r="F108" s="83">
        <v>526651.34</v>
      </c>
      <c r="G108" s="85">
        <v>100</v>
      </c>
      <c r="H108" s="83">
        <v>1903.8445900000002</v>
      </c>
      <c r="I108" s="84">
        <v>2.6201540298507464E-2</v>
      </c>
      <c r="J108" s="84">
        <f t="shared" si="4"/>
        <v>1.9249572740338784E-4</v>
      </c>
      <c r="K108" s="84">
        <f>H108/'סכום נכסי הקרן'!$C$42</f>
        <v>3.1458614029045602E-5</v>
      </c>
    </row>
    <row r="109" spans="2:11">
      <c r="B109" s="76" t="s">
        <v>2231</v>
      </c>
      <c r="C109" s="73">
        <v>5300</v>
      </c>
      <c r="D109" s="86" t="s">
        <v>133</v>
      </c>
      <c r="E109" s="95">
        <v>42871</v>
      </c>
      <c r="F109" s="83">
        <v>2356758.84</v>
      </c>
      <c r="G109" s="85">
        <v>122.39400000000001</v>
      </c>
      <c r="H109" s="83">
        <v>10427.581050000001</v>
      </c>
      <c r="I109" s="84">
        <v>1.1666666818181818E-3</v>
      </c>
      <c r="J109" s="84">
        <f t="shared" si="4"/>
        <v>1.0543217707058392E-3</v>
      </c>
      <c r="K109" s="84">
        <f>H109/'סכום נכסי הקרן'!$C$42</f>
        <v>1.7230253416248648E-4</v>
      </c>
    </row>
    <row r="110" spans="2:11">
      <c r="B110" s="76" t="s">
        <v>2232</v>
      </c>
      <c r="C110" s="73">
        <v>8316</v>
      </c>
      <c r="D110" s="86" t="s">
        <v>133</v>
      </c>
      <c r="E110" s="95">
        <v>44378</v>
      </c>
      <c r="F110" s="83">
        <v>9936372.9299999997</v>
      </c>
      <c r="G110" s="85">
        <v>115.4859</v>
      </c>
      <c r="H110" s="83">
        <v>41482.521609999996</v>
      </c>
      <c r="I110" s="84">
        <v>6.4427772040645162E-2</v>
      </c>
      <c r="J110" s="84">
        <f t="shared" si="4"/>
        <v>4.1942542021477201E-3</v>
      </c>
      <c r="K110" s="84">
        <f>H110/'סכום נכסי הקרן'!$C$42</f>
        <v>6.8544598815207559E-4</v>
      </c>
    </row>
    <row r="111" spans="2:11">
      <c r="B111" s="76" t="s">
        <v>2233</v>
      </c>
      <c r="C111" s="73">
        <v>79691</v>
      </c>
      <c r="D111" s="86" t="s">
        <v>133</v>
      </c>
      <c r="E111" s="95">
        <v>43466</v>
      </c>
      <c r="F111" s="83">
        <v>9465810.7599999998</v>
      </c>
      <c r="G111" s="85">
        <v>100</v>
      </c>
      <c r="H111" s="83">
        <v>34218.905899999998</v>
      </c>
      <c r="I111" s="84">
        <v>1.38E-2</v>
      </c>
      <c r="J111" s="84">
        <f t="shared" si="4"/>
        <v>3.4598376447147815E-3</v>
      </c>
      <c r="K111" s="84">
        <f>H111/'סכום נכסי הקרן'!$C$42</f>
        <v>5.6542396310001923E-4</v>
      </c>
    </row>
    <row r="112" spans="2:11">
      <c r="B112" s="72"/>
      <c r="C112" s="73"/>
      <c r="D112" s="73"/>
      <c r="E112" s="73"/>
      <c r="F112" s="83"/>
      <c r="G112" s="85"/>
      <c r="H112" s="73"/>
      <c r="I112" s="73"/>
      <c r="J112" s="84"/>
      <c r="K112" s="73"/>
    </row>
    <row r="113" spans="2:11">
      <c r="B113" s="90" t="s">
        <v>2234</v>
      </c>
      <c r="C113" s="73"/>
      <c r="D113" s="73"/>
      <c r="E113" s="73"/>
      <c r="F113" s="83"/>
      <c r="G113" s="85"/>
      <c r="H113" s="83">
        <v>16341.198565948</v>
      </c>
      <c r="I113" s="73"/>
      <c r="J113" s="84">
        <f>IFERROR(H113/$H$11,0)</f>
        <v>1.6522414282750663E-3</v>
      </c>
      <c r="K113" s="84">
        <f>H113/'סכום נכסי הקרן'!$C$42</f>
        <v>2.7001755351162965E-4</v>
      </c>
    </row>
    <row r="114" spans="2:11">
      <c r="B114" s="76" t="s">
        <v>2235</v>
      </c>
      <c r="C114" s="73" t="s">
        <v>2236</v>
      </c>
      <c r="D114" s="86" t="s">
        <v>136</v>
      </c>
      <c r="E114" s="95">
        <v>42268</v>
      </c>
      <c r="F114" s="83">
        <v>6925.02</v>
      </c>
      <c r="G114" s="85">
        <v>17336.189999999999</v>
      </c>
      <c r="H114" s="83">
        <v>5363.0267300000005</v>
      </c>
      <c r="I114" s="84">
        <v>1.6393538361483332E-2</v>
      </c>
      <c r="J114" s="84">
        <f>IFERROR(H114/$H$11,0)</f>
        <v>5.4225000133816719E-4</v>
      </c>
      <c r="K114" s="84">
        <f>H114/'סכום נכסי הקרן'!$C$42</f>
        <v>8.861720584374199E-5</v>
      </c>
    </row>
    <row r="115" spans="2:11">
      <c r="B115" s="76" t="s">
        <v>2237</v>
      </c>
      <c r="C115" s="73" t="s">
        <v>2238</v>
      </c>
      <c r="D115" s="86" t="s">
        <v>133</v>
      </c>
      <c r="E115" s="95">
        <v>44616</v>
      </c>
      <c r="F115" s="83">
        <v>3053.8455479999998</v>
      </c>
      <c r="G115" s="85">
        <v>99443.1</v>
      </c>
      <c r="H115" s="83">
        <v>10978.171835948</v>
      </c>
      <c r="I115" s="84">
        <v>3.8929687361517729E-3</v>
      </c>
      <c r="J115" s="84">
        <f>IFERROR(H115/$H$11,0)</f>
        <v>1.1099914269368991E-3</v>
      </c>
      <c r="K115" s="84">
        <f>H115/'סכום נכסי הקרן'!$C$42</f>
        <v>1.8140034766788766E-4</v>
      </c>
    </row>
    <row r="116" spans="2:11">
      <c r="B116" s="72"/>
      <c r="C116" s="73"/>
      <c r="D116" s="73"/>
      <c r="E116" s="73"/>
      <c r="F116" s="83"/>
      <c r="G116" s="85"/>
      <c r="H116" s="73"/>
      <c r="I116" s="73"/>
      <c r="J116" s="84"/>
      <c r="K116" s="73"/>
    </row>
    <row r="117" spans="2:11">
      <c r="B117" s="90" t="s">
        <v>199</v>
      </c>
      <c r="C117" s="71"/>
      <c r="D117" s="71"/>
      <c r="E117" s="71"/>
      <c r="F117" s="80"/>
      <c r="G117" s="82"/>
      <c r="H117" s="80">
        <v>586096.01060000085</v>
      </c>
      <c r="I117" s="71"/>
      <c r="J117" s="81">
        <f t="shared" ref="J117:J129" si="5">IFERROR(H117/$H$11,0)</f>
        <v>5.9259552214117883E-2</v>
      </c>
      <c r="K117" s="81">
        <f>H117/'סכום נכסי הקרן'!$C$42</f>
        <v>9.6844922522950488E-3</v>
      </c>
    </row>
    <row r="118" spans="2:11">
      <c r="B118" s="76" t="s">
        <v>2239</v>
      </c>
      <c r="C118" s="73">
        <v>5264</v>
      </c>
      <c r="D118" s="86" t="s">
        <v>133</v>
      </c>
      <c r="E118" s="95">
        <v>42095</v>
      </c>
      <c r="F118" s="83">
        <v>18597547.030000001</v>
      </c>
      <c r="G118" s="85">
        <v>68.985100000000003</v>
      </c>
      <c r="H118" s="83">
        <v>46378.774159999994</v>
      </c>
      <c r="I118" s="84">
        <v>1.0462025291139241E-3</v>
      </c>
      <c r="J118" s="84">
        <f t="shared" si="5"/>
        <v>4.6893091562723857E-3</v>
      </c>
      <c r="K118" s="84">
        <f>H118/'סכום נכסי הקרן'!$C$42</f>
        <v>7.6635034345934371E-4</v>
      </c>
    </row>
    <row r="119" spans="2:11">
      <c r="B119" s="76" t="s">
        <v>2240</v>
      </c>
      <c r="C119" s="73">
        <v>7064</v>
      </c>
      <c r="D119" s="86" t="s">
        <v>133</v>
      </c>
      <c r="E119" s="95">
        <v>43466</v>
      </c>
      <c r="F119" s="83">
        <v>19012748.09</v>
      </c>
      <c r="G119" s="85">
        <v>118.3724</v>
      </c>
      <c r="H119" s="83">
        <v>81358.634090000007</v>
      </c>
      <c r="I119" s="84">
        <v>1.0659110238888888E-3</v>
      </c>
      <c r="J119" s="84">
        <f t="shared" si="5"/>
        <v>8.2260860639368771E-3</v>
      </c>
      <c r="K119" s="84">
        <f>H119/'סכום נכסי הקרן'!$C$42</f>
        <v>1.344348105518246E-3</v>
      </c>
    </row>
    <row r="120" spans="2:11">
      <c r="B120" s="76" t="s">
        <v>2241</v>
      </c>
      <c r="C120" s="73">
        <v>7031</v>
      </c>
      <c r="D120" s="86" t="s">
        <v>133</v>
      </c>
      <c r="E120" s="95">
        <v>43090</v>
      </c>
      <c r="F120" s="83">
        <v>23883044.260000002</v>
      </c>
      <c r="G120" s="85">
        <v>108.19499999999999</v>
      </c>
      <c r="H120" s="83">
        <v>93412.538959999991</v>
      </c>
      <c r="I120" s="84">
        <v>1.8052589406666666E-3</v>
      </c>
      <c r="J120" s="84">
        <f t="shared" si="5"/>
        <v>9.4448437283961833E-3</v>
      </c>
      <c r="K120" s="84">
        <f>H120/'סכום נכסי הקרן'!$C$42</f>
        <v>1.5435235754278789E-3</v>
      </c>
    </row>
    <row r="121" spans="2:11">
      <c r="B121" s="76" t="s">
        <v>2242</v>
      </c>
      <c r="C121" s="73">
        <v>5274</v>
      </c>
      <c r="D121" s="86" t="s">
        <v>133</v>
      </c>
      <c r="E121" s="95">
        <v>42460</v>
      </c>
      <c r="F121" s="83">
        <v>18839087.550000001</v>
      </c>
      <c r="G121" s="85">
        <v>61.070700000000002</v>
      </c>
      <c r="H121" s="83">
        <v>41591.162939999995</v>
      </c>
      <c r="I121" s="84">
        <v>1.8934666666666666E-3</v>
      </c>
      <c r="J121" s="84">
        <f t="shared" si="5"/>
        <v>4.2052388129475027E-3</v>
      </c>
      <c r="K121" s="84">
        <f>H121/'סכום נכסי הקרן'!$C$42</f>
        <v>6.8724114815937008E-4</v>
      </c>
    </row>
    <row r="122" spans="2:11">
      <c r="B122" s="76" t="s">
        <v>2243</v>
      </c>
      <c r="C122" s="73">
        <v>5344</v>
      </c>
      <c r="D122" s="86" t="s">
        <v>133</v>
      </c>
      <c r="E122" s="95">
        <v>43431</v>
      </c>
      <c r="F122" s="83">
        <v>20447536.84</v>
      </c>
      <c r="G122" s="85">
        <v>92.537899999999993</v>
      </c>
      <c r="H122" s="83">
        <v>68402.022099999987</v>
      </c>
      <c r="I122" s="84">
        <v>3.8870922101519787E-3</v>
      </c>
      <c r="J122" s="84">
        <f t="shared" si="5"/>
        <v>6.9160566304427747E-3</v>
      </c>
      <c r="K122" s="84">
        <f>H122/'סכום נכסי הקרן'!$C$42</f>
        <v>1.1302565468592931E-3</v>
      </c>
    </row>
    <row r="123" spans="2:11">
      <c r="B123" s="76" t="s">
        <v>2244</v>
      </c>
      <c r="C123" s="73">
        <v>5079</v>
      </c>
      <c r="D123" s="86" t="s">
        <v>135</v>
      </c>
      <c r="E123" s="95">
        <v>38838</v>
      </c>
      <c r="F123" s="83">
        <v>9100000</v>
      </c>
      <c r="G123" s="85">
        <v>13.141400000000001</v>
      </c>
      <c r="H123" s="83">
        <v>4702.3897900010006</v>
      </c>
      <c r="I123" s="84">
        <v>5.020382703777336E-2</v>
      </c>
      <c r="J123" s="84">
        <f t="shared" si="5"/>
        <v>4.7545369402263377E-4</v>
      </c>
      <c r="K123" s="84">
        <f>H123/'סכום נכסי הקרן'!$C$42</f>
        <v>7.7701019397684272E-5</v>
      </c>
    </row>
    <row r="124" spans="2:11">
      <c r="B124" s="76" t="s">
        <v>2245</v>
      </c>
      <c r="C124" s="73">
        <v>7989</v>
      </c>
      <c r="D124" s="86" t="s">
        <v>133</v>
      </c>
      <c r="E124" s="95">
        <v>43830</v>
      </c>
      <c r="F124" s="83">
        <v>12525245.869999999</v>
      </c>
      <c r="G124" s="85">
        <v>134.0771</v>
      </c>
      <c r="H124" s="83">
        <v>60708.453479999996</v>
      </c>
      <c r="I124" s="84">
        <v>1.5656558125000001E-2</v>
      </c>
      <c r="J124" s="84">
        <f t="shared" si="5"/>
        <v>6.1381679857426437E-3</v>
      </c>
      <c r="K124" s="84">
        <f>H124/'סכום נכסי הקרן'!$C$42</f>
        <v>1.0031300959956978E-3</v>
      </c>
    </row>
    <row r="125" spans="2:11">
      <c r="B125" s="76" t="s">
        <v>2246</v>
      </c>
      <c r="C125" s="73">
        <v>8404</v>
      </c>
      <c r="D125" s="86" t="s">
        <v>133</v>
      </c>
      <c r="E125" s="95">
        <v>44469</v>
      </c>
      <c r="F125" s="83">
        <v>12283078.49</v>
      </c>
      <c r="G125" s="85">
        <v>108.50749999999999</v>
      </c>
      <c r="H125" s="83">
        <v>48180.941930000001</v>
      </c>
      <c r="I125" s="84">
        <v>4.1609273083000005E-2</v>
      </c>
      <c r="J125" s="84">
        <f t="shared" si="5"/>
        <v>4.8715244471691562E-3</v>
      </c>
      <c r="K125" s="84">
        <f>H125/'סכום נכסי הקרן'!$C$42</f>
        <v>7.9612887716414363E-4</v>
      </c>
    </row>
    <row r="126" spans="2:11">
      <c r="B126" s="76" t="s">
        <v>2247</v>
      </c>
      <c r="C126" s="73">
        <v>5048</v>
      </c>
      <c r="D126" s="86" t="s">
        <v>135</v>
      </c>
      <c r="E126" s="95">
        <v>37895</v>
      </c>
      <c r="F126" s="83">
        <v>4692574</v>
      </c>
      <c r="G126" s="85">
        <v>1E-4</v>
      </c>
      <c r="H126" s="83">
        <v>1.8440000000000002E-2</v>
      </c>
      <c r="I126" s="84">
        <v>2.5773195876288658E-2</v>
      </c>
      <c r="J126" s="84">
        <f t="shared" si="5"/>
        <v>1.8644490374702654E-9</v>
      </c>
      <c r="K126" s="84">
        <f>H126/'סכום נכסי הקרן'!$C$42</f>
        <v>3.0469758179978383E-10</v>
      </c>
    </row>
    <row r="127" spans="2:11">
      <c r="B127" s="76" t="s">
        <v>2248</v>
      </c>
      <c r="C127" s="73">
        <v>5343</v>
      </c>
      <c r="D127" s="86" t="s">
        <v>133</v>
      </c>
      <c r="E127" s="95">
        <v>43382</v>
      </c>
      <c r="F127" s="83">
        <v>6714135.9000000004</v>
      </c>
      <c r="G127" s="85">
        <v>193.52590000000001</v>
      </c>
      <c r="H127" s="83">
        <v>46971.834860000003</v>
      </c>
      <c r="I127" s="84">
        <v>5.248984078079675E-2</v>
      </c>
      <c r="J127" s="84">
        <f t="shared" si="5"/>
        <v>4.7492729009186146E-3</v>
      </c>
      <c r="K127" s="84">
        <f>H127/'סכום נכסי הקרן'!$C$42</f>
        <v>7.7614991835904491E-4</v>
      </c>
    </row>
    <row r="128" spans="2:11">
      <c r="B128" s="76" t="s">
        <v>2249</v>
      </c>
      <c r="C128" s="73">
        <v>5299</v>
      </c>
      <c r="D128" s="86" t="s">
        <v>133</v>
      </c>
      <c r="E128" s="95">
        <v>42831</v>
      </c>
      <c r="F128" s="83">
        <v>16837608.670000002</v>
      </c>
      <c r="G128" s="85">
        <v>154.54480000000001</v>
      </c>
      <c r="H128" s="83">
        <v>94068.259870000009</v>
      </c>
      <c r="I128" s="84">
        <v>2.2723119999999999E-2</v>
      </c>
      <c r="J128" s="84">
        <f t="shared" si="5"/>
        <v>9.5111429810804914E-3</v>
      </c>
      <c r="K128" s="84">
        <f>H128/'סכום נכסי הקרן'!$C$42</f>
        <v>1.5543585307214018E-3</v>
      </c>
    </row>
    <row r="129" spans="2:11">
      <c r="B129" s="76" t="s">
        <v>2250</v>
      </c>
      <c r="C129" s="73">
        <v>53431</v>
      </c>
      <c r="D129" s="86" t="s">
        <v>133</v>
      </c>
      <c r="E129" s="95">
        <v>43382</v>
      </c>
      <c r="F129" s="83">
        <v>51105.279999999999</v>
      </c>
      <c r="G129" s="85">
        <v>173.74160000000001</v>
      </c>
      <c r="H129" s="83">
        <v>320.97997999999995</v>
      </c>
      <c r="I129" s="84">
        <v>5.248984078079675E-2</v>
      </c>
      <c r="J129" s="84">
        <f t="shared" si="5"/>
        <v>3.2453948739600048E-5</v>
      </c>
      <c r="K129" s="84">
        <f>H129/'סכום נכסי הקרן'!$C$42</f>
        <v>5.30378653536567E-6</v>
      </c>
    </row>
    <row r="130" spans="2:11">
      <c r="B130" s="72"/>
      <c r="C130" s="73"/>
      <c r="D130" s="73"/>
      <c r="E130" s="73"/>
      <c r="F130" s="83"/>
      <c r="G130" s="85"/>
      <c r="H130" s="73"/>
      <c r="I130" s="73"/>
      <c r="J130" s="84"/>
      <c r="K130" s="73"/>
    </row>
    <row r="131" spans="2:11">
      <c r="B131" s="90" t="s">
        <v>200</v>
      </c>
      <c r="C131" s="71"/>
      <c r="D131" s="71"/>
      <c r="E131" s="71"/>
      <c r="F131" s="80"/>
      <c r="G131" s="82"/>
      <c r="H131" s="80">
        <v>7449499.4045061162</v>
      </c>
      <c r="I131" s="71"/>
      <c r="J131" s="81">
        <f t="shared" ref="J131:J162" si="6">IFERROR(H131/$H$11,0)</f>
        <v>0.75321106260123327</v>
      </c>
      <c r="K131" s="81">
        <f>H131/'סכום נכסי הקרן'!$C$42</f>
        <v>0.12309351703752403</v>
      </c>
    </row>
    <row r="132" spans="2:11">
      <c r="B132" s="76" t="s">
        <v>2251</v>
      </c>
      <c r="C132" s="73">
        <v>7055</v>
      </c>
      <c r="D132" s="86" t="s">
        <v>133</v>
      </c>
      <c r="E132" s="95">
        <v>43914</v>
      </c>
      <c r="F132" s="83">
        <v>11294450.529999999</v>
      </c>
      <c r="G132" s="85">
        <v>104.70650000000001</v>
      </c>
      <c r="H132" s="83">
        <v>42751.076179999996</v>
      </c>
      <c r="I132" s="84">
        <v>6.332800605000001E-2</v>
      </c>
      <c r="J132" s="84">
        <f t="shared" si="6"/>
        <v>4.3225164227016794E-3</v>
      </c>
      <c r="K132" s="84">
        <f>H132/'סכום נכסי הקרן'!$C$42</f>
        <v>7.0640724139828292E-4</v>
      </c>
    </row>
    <row r="133" spans="2:11">
      <c r="B133" s="76" t="s">
        <v>2252</v>
      </c>
      <c r="C133" s="73">
        <v>5238</v>
      </c>
      <c r="D133" s="86" t="s">
        <v>135</v>
      </c>
      <c r="E133" s="95">
        <v>43221</v>
      </c>
      <c r="F133" s="83">
        <v>23138837.91</v>
      </c>
      <c r="G133" s="85">
        <v>93.6126</v>
      </c>
      <c r="H133" s="83">
        <v>85174.864239999995</v>
      </c>
      <c r="I133" s="84">
        <v>4.8212622035714286E-3</v>
      </c>
      <c r="J133" s="84">
        <f t="shared" si="6"/>
        <v>8.6119410872520872E-3</v>
      </c>
      <c r="K133" s="84">
        <f>H133/'סכום נכסי הקרן'!$C$42</f>
        <v>1.4074064622588329E-3</v>
      </c>
    </row>
    <row r="134" spans="2:11">
      <c r="B134" s="76" t="s">
        <v>2253</v>
      </c>
      <c r="C134" s="73">
        <v>7070</v>
      </c>
      <c r="D134" s="86" t="s">
        <v>135</v>
      </c>
      <c r="E134" s="95">
        <v>44075</v>
      </c>
      <c r="F134" s="83">
        <v>47092819.649999999</v>
      </c>
      <c r="G134" s="85">
        <v>102.0639</v>
      </c>
      <c r="H134" s="83">
        <v>189000.28214</v>
      </c>
      <c r="I134" s="84">
        <v>6.4475143219888892E-3</v>
      </c>
      <c r="J134" s="84">
        <f t="shared" si="6"/>
        <v>1.9109620071449649E-2</v>
      </c>
      <c r="K134" s="84">
        <f>H134/'סכום נכסי הקרן'!$C$42</f>
        <v>3.1229896381526501E-3</v>
      </c>
    </row>
    <row r="135" spans="2:11">
      <c r="B135" s="76" t="s">
        <v>2254</v>
      </c>
      <c r="C135" s="73">
        <v>5339</v>
      </c>
      <c r="D135" s="86" t="s">
        <v>133</v>
      </c>
      <c r="E135" s="95">
        <v>42916</v>
      </c>
      <c r="F135" s="83">
        <v>28436634.940000001</v>
      </c>
      <c r="G135" s="85">
        <v>73.665400000000005</v>
      </c>
      <c r="H135" s="83">
        <v>75726.878580000004</v>
      </c>
      <c r="I135" s="84">
        <v>2.1327068460000001E-2</v>
      </c>
      <c r="J135" s="84">
        <f t="shared" si="6"/>
        <v>7.6566651778258478E-3</v>
      </c>
      <c r="K135" s="84">
        <f>H135/'סכום נכסי הקרן'!$C$42</f>
        <v>1.2512904978618138E-3</v>
      </c>
    </row>
    <row r="136" spans="2:11">
      <c r="B136" s="76" t="s">
        <v>2255</v>
      </c>
      <c r="C136" s="73">
        <v>7006</v>
      </c>
      <c r="D136" s="86" t="s">
        <v>135</v>
      </c>
      <c r="E136" s="95">
        <v>43617</v>
      </c>
      <c r="F136" s="83">
        <v>11411450.130000001</v>
      </c>
      <c r="G136" s="85">
        <v>145.35929999999999</v>
      </c>
      <c r="H136" s="83">
        <v>65225.776570000002</v>
      </c>
      <c r="I136" s="84">
        <v>7.2803240000000001E-4</v>
      </c>
      <c r="J136" s="84">
        <f t="shared" si="6"/>
        <v>6.5949097800535282E-3</v>
      </c>
      <c r="K136" s="84">
        <f>H136/'סכום נכסי הקרן'!$C$42</f>
        <v>1.0777731232045553E-3</v>
      </c>
    </row>
    <row r="137" spans="2:11">
      <c r="B137" s="76" t="s">
        <v>2256</v>
      </c>
      <c r="C137" s="73">
        <v>5273</v>
      </c>
      <c r="D137" s="86" t="s">
        <v>135</v>
      </c>
      <c r="E137" s="95">
        <v>42401</v>
      </c>
      <c r="F137" s="83">
        <v>8932501.0999999996</v>
      </c>
      <c r="G137" s="85">
        <v>130.1497</v>
      </c>
      <c r="H137" s="83">
        <v>45714.276259999999</v>
      </c>
      <c r="I137" s="84">
        <v>6.9230769999999999E-4</v>
      </c>
      <c r="J137" s="84">
        <f t="shared" si="6"/>
        <v>4.6221224713452703E-3</v>
      </c>
      <c r="K137" s="84">
        <f>H137/'סכום נכסי הקרן'!$C$42</f>
        <v>7.5537035955256318E-4</v>
      </c>
    </row>
    <row r="138" spans="2:11">
      <c r="B138" s="76" t="s">
        <v>2257</v>
      </c>
      <c r="C138" s="73">
        <v>8417</v>
      </c>
      <c r="D138" s="86" t="s">
        <v>135</v>
      </c>
      <c r="E138" s="95">
        <v>44713</v>
      </c>
      <c r="F138" s="83">
        <v>619389.18999999994</v>
      </c>
      <c r="G138" s="85">
        <v>122.83320000000001</v>
      </c>
      <c r="H138" s="83">
        <v>2991.67895</v>
      </c>
      <c r="I138" s="84">
        <v>4.3475432E-4</v>
      </c>
      <c r="J138" s="84">
        <f t="shared" si="6"/>
        <v>3.0248551728565904E-4</v>
      </c>
      <c r="K138" s="84">
        <f>H138/'סכום נכסי הקרן'!$C$42</f>
        <v>4.9433695313791555E-5</v>
      </c>
    </row>
    <row r="139" spans="2:11">
      <c r="B139" s="76" t="s">
        <v>2258</v>
      </c>
      <c r="C139" s="73">
        <v>60831</v>
      </c>
      <c r="D139" s="86" t="s">
        <v>133</v>
      </c>
      <c r="E139" s="95">
        <v>42555</v>
      </c>
      <c r="F139" s="83">
        <v>1863228.64</v>
      </c>
      <c r="G139" s="85">
        <v>100</v>
      </c>
      <c r="H139" s="83">
        <v>6735.5715300000002</v>
      </c>
      <c r="I139" s="84">
        <v>1.1999999999999999E-3</v>
      </c>
      <c r="J139" s="84">
        <f t="shared" si="6"/>
        <v>6.8102656485469746E-4</v>
      </c>
      <c r="K139" s="84">
        <f>H139/'סכום נכסי הקרן'!$C$42</f>
        <v>1.1129676557648969E-4</v>
      </c>
    </row>
    <row r="140" spans="2:11">
      <c r="B140" s="76" t="s">
        <v>2259</v>
      </c>
      <c r="C140" s="73">
        <v>9282</v>
      </c>
      <c r="D140" s="86" t="s">
        <v>133</v>
      </c>
      <c r="E140" s="95">
        <v>44848</v>
      </c>
      <c r="F140" s="83">
        <v>3260001.5</v>
      </c>
      <c r="G140" s="85">
        <v>102.1096</v>
      </c>
      <c r="H140" s="83">
        <v>12033.519779999999</v>
      </c>
      <c r="I140" s="84">
        <v>3.5974415000000003E-2</v>
      </c>
      <c r="J140" s="84">
        <f t="shared" si="6"/>
        <v>1.216696549414338E-3</v>
      </c>
      <c r="K140" s="84">
        <f>H140/'סכום נכסי הקרן'!$C$42</f>
        <v>1.988386321857845E-4</v>
      </c>
    </row>
    <row r="141" spans="2:11">
      <c r="B141" s="76" t="s">
        <v>2260</v>
      </c>
      <c r="C141" s="73">
        <v>4020</v>
      </c>
      <c r="D141" s="86" t="s">
        <v>135</v>
      </c>
      <c r="E141" s="95">
        <v>39105</v>
      </c>
      <c r="F141" s="83">
        <v>799098.32</v>
      </c>
      <c r="G141" s="85">
        <v>0.60070000000000001</v>
      </c>
      <c r="H141" s="83">
        <v>18.87527</v>
      </c>
      <c r="I141" s="84">
        <v>5.4421768707482989E-3</v>
      </c>
      <c r="J141" s="84">
        <f t="shared" si="6"/>
        <v>1.908458730124261E-6</v>
      </c>
      <c r="K141" s="84">
        <f>H141/'סכום נכסי הקרן'!$C$42</f>
        <v>3.118898657710415E-7</v>
      </c>
    </row>
    <row r="142" spans="2:11">
      <c r="B142" s="76" t="s">
        <v>2261</v>
      </c>
      <c r="C142" s="73">
        <v>8400</v>
      </c>
      <c r="D142" s="86" t="s">
        <v>133</v>
      </c>
      <c r="E142" s="95">
        <v>44544</v>
      </c>
      <c r="F142" s="83">
        <v>2789538.8227019999</v>
      </c>
      <c r="G142" s="85">
        <v>109.32470000000001</v>
      </c>
      <c r="H142" s="83">
        <v>11024.502643572998</v>
      </c>
      <c r="I142" s="84">
        <v>8.0170673439766832E-3</v>
      </c>
      <c r="J142" s="84">
        <f t="shared" si="6"/>
        <v>1.1146758862471838E-3</v>
      </c>
      <c r="K142" s="84">
        <f>H142/'סכום נכסי הקרן'!$C$42</f>
        <v>1.8216590542527203E-4</v>
      </c>
    </row>
    <row r="143" spans="2:11">
      <c r="B143" s="76" t="s">
        <v>2262</v>
      </c>
      <c r="C143" s="73">
        <v>8843</v>
      </c>
      <c r="D143" s="86" t="s">
        <v>133</v>
      </c>
      <c r="E143" s="95">
        <v>44562</v>
      </c>
      <c r="F143" s="83">
        <v>1769386.9274500001</v>
      </c>
      <c r="G143" s="85">
        <v>100.10809999999999</v>
      </c>
      <c r="H143" s="83">
        <v>6403.2481694010012</v>
      </c>
      <c r="I143" s="84">
        <v>3.7476440011578486E-3</v>
      </c>
      <c r="J143" s="84">
        <f t="shared" si="6"/>
        <v>6.4742569881360808E-4</v>
      </c>
      <c r="K143" s="84">
        <f>H143/'סכום נכסי הקרן'!$C$42</f>
        <v>1.0580554408244997E-4</v>
      </c>
    </row>
    <row r="144" spans="2:11">
      <c r="B144" s="76" t="s">
        <v>2263</v>
      </c>
      <c r="C144" s="73">
        <v>5291</v>
      </c>
      <c r="D144" s="86" t="s">
        <v>133</v>
      </c>
      <c r="E144" s="95">
        <v>42787</v>
      </c>
      <c r="F144" s="83">
        <v>19817195.539999999</v>
      </c>
      <c r="G144" s="85">
        <v>64.926199999999994</v>
      </c>
      <c r="H144" s="83">
        <v>46512.585520000001</v>
      </c>
      <c r="I144" s="84">
        <v>7.4712554432787475E-3</v>
      </c>
      <c r="J144" s="84">
        <f t="shared" si="6"/>
        <v>4.7028386823762137E-3</v>
      </c>
      <c r="K144" s="84">
        <f>H144/'סכום נכסי הקרן'!$C$42</f>
        <v>7.6856140624726897E-4</v>
      </c>
    </row>
    <row r="145" spans="2:11">
      <c r="B145" s="76" t="s">
        <v>2264</v>
      </c>
      <c r="C145" s="73">
        <v>5281</v>
      </c>
      <c r="D145" s="86" t="s">
        <v>133</v>
      </c>
      <c r="E145" s="95">
        <v>42603</v>
      </c>
      <c r="F145" s="83">
        <v>23268657.57</v>
      </c>
      <c r="G145" s="85">
        <v>31.037800000000001</v>
      </c>
      <c r="H145" s="83">
        <v>26107.817030000002</v>
      </c>
      <c r="I145" s="84">
        <v>7.0029210647058826E-3</v>
      </c>
      <c r="J145" s="84">
        <f t="shared" si="6"/>
        <v>2.6397339659454066E-3</v>
      </c>
      <c r="K145" s="84">
        <f>H145/'סכום נכסי הקרן'!$C$42</f>
        <v>4.3139852034231095E-4</v>
      </c>
    </row>
    <row r="146" spans="2:11">
      <c r="B146" s="76" t="s">
        <v>2265</v>
      </c>
      <c r="C146" s="73">
        <v>5302</v>
      </c>
      <c r="D146" s="86" t="s">
        <v>133</v>
      </c>
      <c r="E146" s="95">
        <v>42948</v>
      </c>
      <c r="F146" s="83">
        <v>19956264.219999999</v>
      </c>
      <c r="G146" s="85">
        <v>107.3685</v>
      </c>
      <c r="H146" s="83">
        <v>77457.670670000007</v>
      </c>
      <c r="I146" s="84">
        <v>1.0195668799999999E-3</v>
      </c>
      <c r="J146" s="84">
        <f t="shared" si="6"/>
        <v>7.8316637486643328E-3</v>
      </c>
      <c r="K146" s="84">
        <f>H146/'סכום נכסי הקרן'!$C$42</f>
        <v>1.2798896390994058E-3</v>
      </c>
    </row>
    <row r="147" spans="2:11">
      <c r="B147" s="76" t="s">
        <v>2266</v>
      </c>
      <c r="C147" s="73">
        <v>7025</v>
      </c>
      <c r="D147" s="86" t="s">
        <v>133</v>
      </c>
      <c r="E147" s="95">
        <v>43556</v>
      </c>
      <c r="F147" s="83">
        <v>15994147.84</v>
      </c>
      <c r="G147" s="85">
        <v>126.929</v>
      </c>
      <c r="H147" s="83">
        <v>73388.88109000001</v>
      </c>
      <c r="I147" s="84">
        <v>6.9745532827851847E-3</v>
      </c>
      <c r="J147" s="84">
        <f t="shared" si="6"/>
        <v>7.4202727065764782E-3</v>
      </c>
      <c r="K147" s="84">
        <f>H147/'סכום נכסי הקרן'!$C$42</f>
        <v>1.21265805852033E-3</v>
      </c>
    </row>
    <row r="148" spans="2:11">
      <c r="B148" s="76" t="s">
        <v>2267</v>
      </c>
      <c r="C148" s="73">
        <v>5044</v>
      </c>
      <c r="D148" s="86" t="s">
        <v>133</v>
      </c>
      <c r="E148" s="95">
        <v>37773</v>
      </c>
      <c r="F148" s="83">
        <v>2788169.39</v>
      </c>
      <c r="G148" s="85">
        <v>1E-4</v>
      </c>
      <c r="H148" s="83">
        <v>1.009E-2</v>
      </c>
      <c r="I148" s="84">
        <v>3.1250000000000002E-3</v>
      </c>
      <c r="J148" s="84">
        <f t="shared" si="6"/>
        <v>1.0201893052101395E-9</v>
      </c>
      <c r="K148" s="84">
        <f>H148/'סכום נכסי הקרן'!$C$42</f>
        <v>1.6672443602818972E-10</v>
      </c>
    </row>
    <row r="149" spans="2:11">
      <c r="B149" s="76" t="s">
        <v>2268</v>
      </c>
      <c r="C149" s="73">
        <v>9386</v>
      </c>
      <c r="D149" s="86" t="s">
        <v>133</v>
      </c>
      <c r="E149" s="95">
        <v>44896</v>
      </c>
      <c r="F149" s="83">
        <v>482433.42</v>
      </c>
      <c r="G149" s="85">
        <v>132.78270000000001</v>
      </c>
      <c r="H149" s="83">
        <v>2315.7260499999998</v>
      </c>
      <c r="I149" s="84">
        <v>1.4444212101969141E-2</v>
      </c>
      <c r="J149" s="84">
        <f t="shared" si="6"/>
        <v>2.3414062933662248E-4</v>
      </c>
      <c r="K149" s="84">
        <f>H149/'סכום נכסי הקרן'!$C$42</f>
        <v>3.826443207948835E-5</v>
      </c>
    </row>
    <row r="150" spans="2:11">
      <c r="B150" s="76" t="s">
        <v>2269</v>
      </c>
      <c r="C150" s="73">
        <v>7045</v>
      </c>
      <c r="D150" s="86" t="s">
        <v>135</v>
      </c>
      <c r="E150" s="95">
        <v>43909</v>
      </c>
      <c r="F150" s="83">
        <v>32808603.129999999</v>
      </c>
      <c r="G150" s="85">
        <v>97.561099999999996</v>
      </c>
      <c r="H150" s="83">
        <v>125863.56461</v>
      </c>
      <c r="I150" s="84">
        <v>1.1956945115000001E-2</v>
      </c>
      <c r="J150" s="84">
        <f t="shared" si="6"/>
        <v>1.2725932857358515E-2</v>
      </c>
      <c r="K150" s="84">
        <f>H150/'סכום נכסי הקרן'!$C$42</f>
        <v>2.0797355625470633E-3</v>
      </c>
    </row>
    <row r="151" spans="2:11">
      <c r="B151" s="76" t="s">
        <v>2270</v>
      </c>
      <c r="C151" s="73">
        <v>7086</v>
      </c>
      <c r="D151" s="86" t="s">
        <v>133</v>
      </c>
      <c r="E151" s="95">
        <v>44160</v>
      </c>
      <c r="F151" s="83">
        <v>22038302.739999998</v>
      </c>
      <c r="G151" s="85">
        <v>94.392200000000003</v>
      </c>
      <c r="H151" s="83">
        <v>75200.816269999996</v>
      </c>
      <c r="I151" s="84">
        <v>8.7041443350000004E-3</v>
      </c>
      <c r="J151" s="84">
        <f t="shared" si="6"/>
        <v>7.6034755700422852E-3</v>
      </c>
      <c r="K151" s="84">
        <f>H151/'סכום נכסי הקרן'!$C$42</f>
        <v>1.2425979862710865E-3</v>
      </c>
    </row>
    <row r="152" spans="2:11">
      <c r="B152" s="76" t="s">
        <v>2271</v>
      </c>
      <c r="C152" s="73">
        <v>7062</v>
      </c>
      <c r="D152" s="86" t="s">
        <v>133</v>
      </c>
      <c r="E152" s="95">
        <v>42064</v>
      </c>
      <c r="F152" s="83">
        <v>9296328.4499999993</v>
      </c>
      <c r="G152" s="85">
        <v>69.309799999999996</v>
      </c>
      <c r="H152" s="83">
        <v>23292.40898</v>
      </c>
      <c r="I152" s="84">
        <v>5.9405940594059407E-3</v>
      </c>
      <c r="J152" s="84">
        <f t="shared" si="6"/>
        <v>2.3550710142692384E-3</v>
      </c>
      <c r="K152" s="84">
        <f>H152/'סכום נכסי הקרן'!$C$42</f>
        <v>3.848774777927098E-4</v>
      </c>
    </row>
    <row r="153" spans="2:11">
      <c r="B153" s="76" t="s">
        <v>2272</v>
      </c>
      <c r="C153" s="73">
        <v>4021</v>
      </c>
      <c r="D153" s="86" t="s">
        <v>135</v>
      </c>
      <c r="E153" s="95">
        <v>39126</v>
      </c>
      <c r="F153" s="83">
        <v>330048.71000000002</v>
      </c>
      <c r="G153" s="85">
        <v>0.81820000000000004</v>
      </c>
      <c r="H153" s="83">
        <v>10.61875</v>
      </c>
      <c r="I153" s="84">
        <v>1E-3</v>
      </c>
      <c r="J153" s="84">
        <f t="shared" si="6"/>
        <v>1.07365066250745E-6</v>
      </c>
      <c r="K153" s="84">
        <f>H153/'סכום נכסי הקרן'!$C$42</f>
        <v>1.7546135828288797E-7</v>
      </c>
    </row>
    <row r="154" spans="2:11">
      <c r="B154" s="76" t="s">
        <v>2273</v>
      </c>
      <c r="C154" s="73">
        <v>87952</v>
      </c>
      <c r="D154" s="86" t="s">
        <v>135</v>
      </c>
      <c r="E154" s="95">
        <v>44819</v>
      </c>
      <c r="F154" s="83">
        <v>531705.66</v>
      </c>
      <c r="G154" s="85">
        <v>100</v>
      </c>
      <c r="H154" s="83">
        <v>2090.7730099999999</v>
      </c>
      <c r="I154" s="84">
        <v>1.2999999999999999E-3</v>
      </c>
      <c r="J154" s="84">
        <f t="shared" si="6"/>
        <v>2.1139586366937681E-4</v>
      </c>
      <c r="K154" s="84">
        <f>H154/'סכום נכסי הקרן'!$C$42</f>
        <v>3.4547368776532274E-5</v>
      </c>
    </row>
    <row r="155" spans="2:11">
      <c r="B155" s="76" t="s">
        <v>2274</v>
      </c>
      <c r="C155" s="73">
        <v>8318</v>
      </c>
      <c r="D155" s="86" t="s">
        <v>135</v>
      </c>
      <c r="E155" s="95">
        <v>44256</v>
      </c>
      <c r="F155" s="83">
        <v>2182442.7999999998</v>
      </c>
      <c r="G155" s="85">
        <v>93.769099999999995</v>
      </c>
      <c r="H155" s="83">
        <v>8047.0780999999997</v>
      </c>
      <c r="I155" s="84">
        <v>8.6538461538461543E-3</v>
      </c>
      <c r="J155" s="84">
        <f t="shared" si="6"/>
        <v>8.136316170278226E-4</v>
      </c>
      <c r="K155" s="84">
        <f>H155/'סכום נכסי הקרן'!$C$42</f>
        <v>1.3296774607505417E-4</v>
      </c>
    </row>
    <row r="156" spans="2:11">
      <c r="B156" s="76" t="s">
        <v>2275</v>
      </c>
      <c r="C156" s="73">
        <v>6650</v>
      </c>
      <c r="D156" s="86" t="s">
        <v>135</v>
      </c>
      <c r="E156" s="95">
        <v>43466</v>
      </c>
      <c r="F156" s="83">
        <v>22708873.41</v>
      </c>
      <c r="G156" s="85">
        <v>138.0883</v>
      </c>
      <c r="H156" s="83">
        <v>123307.09641</v>
      </c>
      <c r="I156" s="84">
        <v>6.6867412324999997E-3</v>
      </c>
      <c r="J156" s="84">
        <f t="shared" si="6"/>
        <v>1.2467451042021566E-2</v>
      </c>
      <c r="K156" s="84">
        <f>H156/'סכום נכסי הקרן'!$C$42</f>
        <v>2.037493172173525E-3</v>
      </c>
    </row>
    <row r="157" spans="2:11">
      <c r="B157" s="76" t="s">
        <v>2276</v>
      </c>
      <c r="C157" s="73">
        <v>7035</v>
      </c>
      <c r="D157" s="86" t="s">
        <v>135</v>
      </c>
      <c r="E157" s="95">
        <v>43847</v>
      </c>
      <c r="F157" s="83">
        <v>6441284.3399999999</v>
      </c>
      <c r="G157" s="85">
        <v>139.12549999999999</v>
      </c>
      <c r="H157" s="83">
        <v>35238.288560000001</v>
      </c>
      <c r="I157" s="84">
        <v>1.6103210925E-2</v>
      </c>
      <c r="J157" s="84">
        <f t="shared" si="6"/>
        <v>3.5629063550863043E-3</v>
      </c>
      <c r="K157" s="84">
        <f>H157/'סכום נכסי הקרן'!$C$42</f>
        <v>5.8226796697369776E-4</v>
      </c>
    </row>
    <row r="158" spans="2:11">
      <c r="B158" s="76" t="s">
        <v>2277</v>
      </c>
      <c r="C158" s="73">
        <v>7040</v>
      </c>
      <c r="D158" s="86" t="s">
        <v>135</v>
      </c>
      <c r="E158" s="95">
        <v>43891</v>
      </c>
      <c r="F158" s="83">
        <v>1962421.67</v>
      </c>
      <c r="G158" s="85">
        <v>139.18879999999999</v>
      </c>
      <c r="H158" s="83">
        <v>10740.690929999999</v>
      </c>
      <c r="I158" s="84">
        <v>6.1325677187499998E-3</v>
      </c>
      <c r="J158" s="84">
        <f t="shared" si="6"/>
        <v>1.0859799818982703E-3</v>
      </c>
      <c r="K158" s="84">
        <f>H158/'סכום נכסי הקרן'!$C$42</f>
        <v>1.7747627729012313E-4</v>
      </c>
    </row>
    <row r="159" spans="2:11">
      <c r="B159" s="76" t="s">
        <v>2278</v>
      </c>
      <c r="C159" s="73">
        <v>9391</v>
      </c>
      <c r="D159" s="86" t="s">
        <v>135</v>
      </c>
      <c r="E159" s="95">
        <v>44608</v>
      </c>
      <c r="F159" s="83">
        <v>1948738.0590329999</v>
      </c>
      <c r="G159" s="85">
        <v>100</v>
      </c>
      <c r="H159" s="83">
        <v>7662.8277942249997</v>
      </c>
      <c r="I159" s="84">
        <v>1.7635638392441949E-3</v>
      </c>
      <c r="J159" s="84">
        <f t="shared" si="6"/>
        <v>7.7478047208477197E-4</v>
      </c>
      <c r="K159" s="84">
        <f>H159/'סכום נכסי הקרן'!$C$42</f>
        <v>1.266184977575124E-4</v>
      </c>
    </row>
    <row r="160" spans="2:11">
      <c r="B160" s="76" t="s">
        <v>2279</v>
      </c>
      <c r="C160" s="73">
        <v>84032</v>
      </c>
      <c r="D160" s="86" t="s">
        <v>133</v>
      </c>
      <c r="E160" s="95">
        <v>44314</v>
      </c>
      <c r="F160" s="83">
        <v>2828387.24</v>
      </c>
      <c r="G160" s="85">
        <v>100</v>
      </c>
      <c r="H160" s="83">
        <v>10224.61988</v>
      </c>
      <c r="I160" s="84">
        <v>4.2699999999999995E-2</v>
      </c>
      <c r="J160" s="84">
        <f t="shared" si="6"/>
        <v>1.0338005799221982E-3</v>
      </c>
      <c r="K160" s="84">
        <f>H160/'סכום נכסי הקרן'!$C$42</f>
        <v>1.6894885858232081E-4</v>
      </c>
    </row>
    <row r="161" spans="2:11">
      <c r="B161" s="76" t="s">
        <v>2280</v>
      </c>
      <c r="C161" s="73">
        <v>8314</v>
      </c>
      <c r="D161" s="86" t="s">
        <v>133</v>
      </c>
      <c r="E161" s="95">
        <v>44264</v>
      </c>
      <c r="F161" s="83">
        <v>2078781.35</v>
      </c>
      <c r="G161" s="85">
        <v>102.13639999999999</v>
      </c>
      <c r="H161" s="83">
        <v>7675.3406399999994</v>
      </c>
      <c r="I161" s="84">
        <v>8.8872539792000001E-3</v>
      </c>
      <c r="J161" s="84">
        <f t="shared" si="6"/>
        <v>7.7604563278223465E-4</v>
      </c>
      <c r="K161" s="84">
        <f>H161/'סכום נכסי הקרן'!$C$42</f>
        <v>1.2682525664303715E-4</v>
      </c>
    </row>
    <row r="162" spans="2:11">
      <c r="B162" s="76" t="s">
        <v>2281</v>
      </c>
      <c r="C162" s="73">
        <v>84035</v>
      </c>
      <c r="D162" s="86" t="s">
        <v>133</v>
      </c>
      <c r="E162" s="95">
        <v>44314</v>
      </c>
      <c r="F162" s="83">
        <v>1543965.95</v>
      </c>
      <c r="G162" s="85">
        <v>100</v>
      </c>
      <c r="H162" s="83">
        <v>5581.4369200000001</v>
      </c>
      <c r="I162" s="84">
        <v>2.46E-2</v>
      </c>
      <c r="J162" s="84">
        <f t="shared" si="6"/>
        <v>5.6433322631209328E-4</v>
      </c>
      <c r="K162" s="84">
        <f>H162/'סכום נכסי הקרן'!$C$42</f>
        <v>9.2226156859654735E-5</v>
      </c>
    </row>
    <row r="163" spans="2:11">
      <c r="B163" s="76" t="s">
        <v>2282</v>
      </c>
      <c r="C163" s="73">
        <v>4025</v>
      </c>
      <c r="D163" s="86" t="s">
        <v>133</v>
      </c>
      <c r="E163" s="95">
        <v>39247</v>
      </c>
      <c r="F163" s="83">
        <v>704030.2</v>
      </c>
      <c r="G163" s="85">
        <v>2.7000000000000001E-3</v>
      </c>
      <c r="H163" s="83">
        <v>6.8720000000000003E-2</v>
      </c>
      <c r="I163" s="84">
        <v>2.0127731060541891E-3</v>
      </c>
      <c r="J163" s="84">
        <f t="shared" ref="J163:J181" si="7">IFERROR(H163/$H$11,0)</f>
        <v>6.9482070420258468E-9</v>
      </c>
      <c r="K163" s="84">
        <f>H163/'סכום נכסי הקרן'!$C$42</f>
        <v>1.1355107278352031E-9</v>
      </c>
    </row>
    <row r="164" spans="2:11">
      <c r="B164" s="76" t="s">
        <v>2283</v>
      </c>
      <c r="C164" s="73">
        <v>7032</v>
      </c>
      <c r="D164" s="86" t="s">
        <v>133</v>
      </c>
      <c r="E164" s="95">
        <v>43853</v>
      </c>
      <c r="F164" s="83">
        <v>5141456.04</v>
      </c>
      <c r="G164" s="85">
        <v>79.153199999999998</v>
      </c>
      <c r="H164" s="83">
        <v>14711.701529999998</v>
      </c>
      <c r="I164" s="84">
        <v>9.4165861538461539E-3</v>
      </c>
      <c r="J164" s="84">
        <f t="shared" si="7"/>
        <v>1.4874846939890631E-3</v>
      </c>
      <c r="K164" s="84">
        <f>H164/'סכום נכסי הקרן'!$C$42</f>
        <v>2.4309218440082315E-4</v>
      </c>
    </row>
    <row r="165" spans="2:11">
      <c r="B165" s="76" t="s">
        <v>2284</v>
      </c>
      <c r="C165" s="73">
        <v>8337</v>
      </c>
      <c r="D165" s="86" t="s">
        <v>133</v>
      </c>
      <c r="E165" s="95">
        <v>44470</v>
      </c>
      <c r="F165" s="83">
        <v>4015970.2867939998</v>
      </c>
      <c r="G165" s="85">
        <v>136.1335</v>
      </c>
      <c r="H165" s="83">
        <v>19763.497492540999</v>
      </c>
      <c r="I165" s="84">
        <v>7.7998288617632918E-3</v>
      </c>
      <c r="J165" s="84">
        <f t="shared" si="7"/>
        <v>1.9982664792306975E-3</v>
      </c>
      <c r="K165" s="84">
        <f>H165/'סכום נכסי הקרן'!$C$42</f>
        <v>3.2656669706525668E-4</v>
      </c>
    </row>
    <row r="166" spans="2:11">
      <c r="B166" s="76" t="s">
        <v>2285</v>
      </c>
      <c r="C166" s="73">
        <v>8111</v>
      </c>
      <c r="D166" s="86" t="s">
        <v>133</v>
      </c>
      <c r="E166" s="95">
        <v>44377</v>
      </c>
      <c r="F166" s="83">
        <v>3860534</v>
      </c>
      <c r="G166" s="85">
        <v>100.378</v>
      </c>
      <c r="H166" s="83">
        <v>14008.583460000002</v>
      </c>
      <c r="I166" s="84">
        <v>3.7663746341463416E-3</v>
      </c>
      <c r="J166" s="84">
        <f t="shared" si="7"/>
        <v>1.4163931642255357E-3</v>
      </c>
      <c r="K166" s="84">
        <f>H166/'סכום נכסי הקרן'!$C$42</f>
        <v>2.3147405123115234E-4</v>
      </c>
    </row>
    <row r="167" spans="2:11">
      <c r="B167" s="76" t="s">
        <v>2286</v>
      </c>
      <c r="C167" s="73">
        <v>9237</v>
      </c>
      <c r="D167" s="86" t="s">
        <v>133</v>
      </c>
      <c r="E167" s="95">
        <v>44712</v>
      </c>
      <c r="F167" s="83">
        <v>2950295.69</v>
      </c>
      <c r="G167" s="85">
        <v>111.6357</v>
      </c>
      <c r="H167" s="83">
        <v>11906.30344</v>
      </c>
      <c r="I167" s="84">
        <v>2.1684535064935063E-3</v>
      </c>
      <c r="J167" s="84">
        <f t="shared" si="7"/>
        <v>1.2038338388577496E-3</v>
      </c>
      <c r="K167" s="84">
        <f>H167/'סכום נכסי הקרן'!$C$42</f>
        <v>1.9673654372789843E-4</v>
      </c>
    </row>
    <row r="168" spans="2:11">
      <c r="B168" s="76" t="s">
        <v>2287</v>
      </c>
      <c r="C168" s="73">
        <v>5266</v>
      </c>
      <c r="D168" s="86" t="s">
        <v>133</v>
      </c>
      <c r="E168" s="95">
        <v>42170</v>
      </c>
      <c r="F168" s="83">
        <v>13412128.550000001</v>
      </c>
      <c r="G168" s="85">
        <v>96.053700000000006</v>
      </c>
      <c r="H168" s="83">
        <v>46571.487310000004</v>
      </c>
      <c r="I168" s="84">
        <v>3.4000000499999996E-3</v>
      </c>
      <c r="J168" s="84">
        <f t="shared" si="7"/>
        <v>4.7087941805145431E-3</v>
      </c>
      <c r="K168" s="84">
        <f>H168/'סכום נכסי הקרן'!$C$42</f>
        <v>7.695346835236616E-4</v>
      </c>
    </row>
    <row r="169" spans="2:11">
      <c r="B169" s="76" t="s">
        <v>2288</v>
      </c>
      <c r="C169" s="73">
        <v>6648</v>
      </c>
      <c r="D169" s="86" t="s">
        <v>133</v>
      </c>
      <c r="E169" s="95">
        <v>43466</v>
      </c>
      <c r="F169" s="83">
        <v>35056494.100000001</v>
      </c>
      <c r="G169" s="85">
        <v>122.7418</v>
      </c>
      <c r="H169" s="83">
        <v>155549.73334999999</v>
      </c>
      <c r="I169" s="84">
        <v>5.6779050071428571E-3</v>
      </c>
      <c r="J169" s="84">
        <f t="shared" si="7"/>
        <v>1.5727470207329928E-2</v>
      </c>
      <c r="K169" s="84">
        <f>H169/'סכום נכסי הקרן'!$C$42</f>
        <v>2.570261800506843E-3</v>
      </c>
    </row>
    <row r="170" spans="2:11">
      <c r="B170" s="76" t="s">
        <v>2289</v>
      </c>
      <c r="C170" s="73">
        <v>6665</v>
      </c>
      <c r="D170" s="86" t="s">
        <v>133</v>
      </c>
      <c r="E170" s="95">
        <v>43586</v>
      </c>
      <c r="F170" s="83">
        <v>4941143.72</v>
      </c>
      <c r="G170" s="85">
        <v>203.9134</v>
      </c>
      <c r="H170" s="83">
        <v>36423.489750000001</v>
      </c>
      <c r="I170" s="84">
        <v>1.2569681745730551E-2</v>
      </c>
      <c r="J170" s="84">
        <f t="shared" si="7"/>
        <v>3.682740802911907E-3</v>
      </c>
      <c r="K170" s="84">
        <f>H170/'סכום נכסי הקרן'!$C$42</f>
        <v>6.0185191147148654E-4</v>
      </c>
    </row>
    <row r="171" spans="2:11">
      <c r="B171" s="76" t="s">
        <v>2290</v>
      </c>
      <c r="C171" s="73">
        <v>7016</v>
      </c>
      <c r="D171" s="86" t="s">
        <v>133</v>
      </c>
      <c r="E171" s="95">
        <v>43627</v>
      </c>
      <c r="F171" s="83">
        <v>4713825.92</v>
      </c>
      <c r="G171" s="85">
        <v>77.4679</v>
      </c>
      <c r="H171" s="83">
        <v>13200.902550000001</v>
      </c>
      <c r="I171" s="84">
        <v>2.3979086380090497E-2</v>
      </c>
      <c r="J171" s="84">
        <f t="shared" si="7"/>
        <v>1.3347293955035936E-3</v>
      </c>
      <c r="K171" s="84">
        <f>H171/'סכום נכסי הקרן'!$C$42</f>
        <v>2.1812814992188718E-4</v>
      </c>
    </row>
    <row r="172" spans="2:11">
      <c r="B172" s="76" t="s">
        <v>2291</v>
      </c>
      <c r="C172" s="73">
        <v>7042</v>
      </c>
      <c r="D172" s="86" t="s">
        <v>133</v>
      </c>
      <c r="E172" s="95">
        <v>43558</v>
      </c>
      <c r="F172" s="83">
        <v>7664640.8799999999</v>
      </c>
      <c r="G172" s="85">
        <v>101.9453</v>
      </c>
      <c r="H172" s="83">
        <v>28246.674230000001</v>
      </c>
      <c r="I172" s="84">
        <v>2.3861564103109106E-2</v>
      </c>
      <c r="J172" s="84">
        <f t="shared" si="7"/>
        <v>2.8559915715759025E-3</v>
      </c>
      <c r="K172" s="84">
        <f>H172/'סכום נכסי הקרן'!$C$42</f>
        <v>4.6674041929323592E-4</v>
      </c>
    </row>
    <row r="173" spans="2:11">
      <c r="B173" s="76" t="s">
        <v>2292</v>
      </c>
      <c r="C173" s="73">
        <v>7057</v>
      </c>
      <c r="D173" s="86" t="s">
        <v>133</v>
      </c>
      <c r="E173" s="95">
        <v>43917</v>
      </c>
      <c r="F173" s="83">
        <v>840618.54</v>
      </c>
      <c r="G173" s="85">
        <v>117.5414</v>
      </c>
      <c r="H173" s="83">
        <v>3571.8903999999998</v>
      </c>
      <c r="I173" s="84">
        <v>0.13295949376470587</v>
      </c>
      <c r="J173" s="84">
        <f t="shared" si="7"/>
        <v>3.6115008775646851E-4</v>
      </c>
      <c r="K173" s="84">
        <f>H173/'סכום נכסי הקרן'!$C$42</f>
        <v>5.9020952675372151E-5</v>
      </c>
    </row>
    <row r="174" spans="2:11">
      <c r="B174" s="76" t="s">
        <v>2293</v>
      </c>
      <c r="C174" s="73">
        <v>87954</v>
      </c>
      <c r="D174" s="86" t="s">
        <v>135</v>
      </c>
      <c r="E174" s="95">
        <v>44837</v>
      </c>
      <c r="F174" s="83">
        <v>1111424.8899999999</v>
      </c>
      <c r="G174" s="85">
        <v>100</v>
      </c>
      <c r="H174" s="83">
        <v>4370.3449700000001</v>
      </c>
      <c r="I174" s="84">
        <v>2.8999999999999998E-3</v>
      </c>
      <c r="J174" s="84">
        <f t="shared" si="7"/>
        <v>4.4188099092893246E-4</v>
      </c>
      <c r="K174" s="84">
        <f>H174/'סכום נכסי הקרן'!$C$42</f>
        <v>7.2214400433288982E-5</v>
      </c>
    </row>
    <row r="175" spans="2:11">
      <c r="B175" s="76" t="s">
        <v>2294</v>
      </c>
      <c r="C175" s="73">
        <v>87953</v>
      </c>
      <c r="D175" s="86" t="s">
        <v>135</v>
      </c>
      <c r="E175" s="95">
        <v>44792</v>
      </c>
      <c r="F175" s="83">
        <v>1502646.45</v>
      </c>
      <c r="G175" s="85">
        <v>100</v>
      </c>
      <c r="H175" s="83">
        <v>5908.7063899999994</v>
      </c>
      <c r="I175" s="84">
        <v>4.5000000000000005E-3</v>
      </c>
      <c r="J175" s="84">
        <f t="shared" si="7"/>
        <v>5.9742309878144811E-4</v>
      </c>
      <c r="K175" s="84">
        <f>H175/'סכום נכסי הקרן'!$C$42</f>
        <v>9.7633869229822674E-5</v>
      </c>
    </row>
    <row r="176" spans="2:11">
      <c r="B176" s="76" t="s">
        <v>2295</v>
      </c>
      <c r="C176" s="73">
        <v>5237</v>
      </c>
      <c r="D176" s="86" t="s">
        <v>133</v>
      </c>
      <c r="E176" s="95">
        <v>43007</v>
      </c>
      <c r="F176" s="83">
        <v>38963818.850000001</v>
      </c>
      <c r="G176" s="85">
        <v>39.3964</v>
      </c>
      <c r="H176" s="83">
        <v>55491.486069999999</v>
      </c>
      <c r="I176" s="84">
        <v>2.4446214375000001E-2</v>
      </c>
      <c r="J176" s="84">
        <f t="shared" si="7"/>
        <v>5.6106858888831952E-3</v>
      </c>
      <c r="K176" s="84">
        <f>H176/'סכום נכסי הקרן'!$C$42</f>
        <v>9.1692633492437034E-4</v>
      </c>
    </row>
    <row r="177" spans="2:11">
      <c r="B177" s="76" t="s">
        <v>2296</v>
      </c>
      <c r="C177" s="73">
        <v>87343</v>
      </c>
      <c r="D177" s="86" t="s">
        <v>133</v>
      </c>
      <c r="E177" s="95">
        <v>44421</v>
      </c>
      <c r="F177" s="83">
        <v>1262072.56</v>
      </c>
      <c r="G177" s="85">
        <v>100</v>
      </c>
      <c r="H177" s="83">
        <v>4562.3923099999993</v>
      </c>
      <c r="I177" s="84">
        <v>3.5999999999999999E-3</v>
      </c>
      <c r="J177" s="84">
        <f t="shared" si="7"/>
        <v>4.6129869582110832E-4</v>
      </c>
      <c r="K177" s="84">
        <f>H177/'סכום נכסי הקרן'!$C$42</f>
        <v>7.5387738832913742E-5</v>
      </c>
    </row>
    <row r="178" spans="2:11">
      <c r="B178" s="76" t="s">
        <v>2297</v>
      </c>
      <c r="C178" s="73">
        <v>87342</v>
      </c>
      <c r="D178" s="86" t="s">
        <v>133</v>
      </c>
      <c r="E178" s="95">
        <v>44421</v>
      </c>
      <c r="F178" s="83">
        <v>700616.84</v>
      </c>
      <c r="G178" s="85">
        <v>100</v>
      </c>
      <c r="H178" s="83">
        <v>2532.7298599999999</v>
      </c>
      <c r="I178" s="84">
        <v>3.4000000000000002E-3</v>
      </c>
      <c r="J178" s="84">
        <f t="shared" si="7"/>
        <v>2.5608165670548802E-4</v>
      </c>
      <c r="K178" s="84">
        <f>H178/'סכום נכסי הקרן'!$C$42</f>
        <v>4.1850144451957971E-5</v>
      </c>
    </row>
    <row r="179" spans="2:11">
      <c r="B179" s="76" t="s">
        <v>2298</v>
      </c>
      <c r="C179" s="73">
        <v>9011</v>
      </c>
      <c r="D179" s="86" t="s">
        <v>136</v>
      </c>
      <c r="E179" s="95">
        <v>44644</v>
      </c>
      <c r="F179" s="83">
        <v>10412058.899635</v>
      </c>
      <c r="G179" s="85">
        <v>102.169</v>
      </c>
      <c r="H179" s="83">
        <v>47521.611064919991</v>
      </c>
      <c r="I179" s="84">
        <v>1.6067992464878118E-2</v>
      </c>
      <c r="J179" s="84">
        <f t="shared" si="7"/>
        <v>4.8048601957172655E-3</v>
      </c>
      <c r="K179" s="84">
        <f>H179/'סכום נכסי הקרן'!$C$42</f>
        <v>7.8523427194744958E-4</v>
      </c>
    </row>
    <row r="180" spans="2:11">
      <c r="B180" s="76" t="s">
        <v>2299</v>
      </c>
      <c r="C180" s="73">
        <v>5222</v>
      </c>
      <c r="D180" s="86" t="s">
        <v>133</v>
      </c>
      <c r="E180" s="95">
        <v>40664</v>
      </c>
      <c r="F180" s="83">
        <v>3264615.95</v>
      </c>
      <c r="G180" s="85">
        <v>4.7218999999999998</v>
      </c>
      <c r="H180" s="83">
        <v>557.25911999999994</v>
      </c>
      <c r="I180" s="84">
        <v>6.2053986968662739E-3</v>
      </c>
      <c r="J180" s="84">
        <f t="shared" si="7"/>
        <v>5.6343884485115336E-5</v>
      </c>
      <c r="K180" s="84">
        <f>H180/'סכום נכסי הקרן'!$C$42</f>
        <v>9.2079992570431419E-6</v>
      </c>
    </row>
    <row r="181" spans="2:11">
      <c r="B181" s="76" t="s">
        <v>2300</v>
      </c>
      <c r="C181" s="73">
        <v>8329</v>
      </c>
      <c r="D181" s="86" t="s">
        <v>133</v>
      </c>
      <c r="E181" s="95">
        <v>43810</v>
      </c>
      <c r="F181" s="83">
        <v>17073485.23</v>
      </c>
      <c r="G181" s="85">
        <v>107.44889999999999</v>
      </c>
      <c r="H181" s="83">
        <v>66318.158530000001</v>
      </c>
      <c r="I181" s="84">
        <v>1.8299297039928572E-3</v>
      </c>
      <c r="J181" s="84">
        <f t="shared" si="7"/>
        <v>6.7053593729966892E-3</v>
      </c>
      <c r="K181" s="84">
        <f>H181/'סכום נכסי הקרן'!$C$42</f>
        <v>1.0958233478039971E-3</v>
      </c>
    </row>
    <row r="182" spans="2:11">
      <c r="B182" s="76" t="s">
        <v>2301</v>
      </c>
      <c r="C182" s="73">
        <v>4027</v>
      </c>
      <c r="D182" s="86" t="s">
        <v>133</v>
      </c>
      <c r="E182" s="95">
        <v>39293</v>
      </c>
      <c r="F182" s="83">
        <v>202346.57999999996</v>
      </c>
      <c r="G182" s="150">
        <v>0</v>
      </c>
      <c r="H182" s="150">
        <v>0</v>
      </c>
      <c r="I182" s="84">
        <v>5.5423599999999994E-4</v>
      </c>
      <c r="J182" s="121">
        <v>0</v>
      </c>
      <c r="K182" s="121">
        <v>0</v>
      </c>
    </row>
    <row r="183" spans="2:11">
      <c r="B183" s="76" t="s">
        <v>2302</v>
      </c>
      <c r="C183" s="73">
        <v>5290</v>
      </c>
      <c r="D183" s="86" t="s">
        <v>133</v>
      </c>
      <c r="E183" s="95">
        <v>42359</v>
      </c>
      <c r="F183" s="83">
        <v>24193952.469999999</v>
      </c>
      <c r="G183" s="85">
        <v>59.482399999999998</v>
      </c>
      <c r="H183" s="83">
        <v>52023.984039999996</v>
      </c>
      <c r="I183" s="84">
        <v>5.1169556987667392E-3</v>
      </c>
      <c r="J183" s="84">
        <f t="shared" ref="J183:J197" si="8">IFERROR(H183/$H$11,0)</f>
        <v>5.2600903996066388E-3</v>
      </c>
      <c r="K183" s="84">
        <f>H183/'סכום נכסי הקרן'!$C$42</f>
        <v>8.596302674934136E-4</v>
      </c>
    </row>
    <row r="184" spans="2:11">
      <c r="B184" s="76" t="s">
        <v>2303</v>
      </c>
      <c r="C184" s="73">
        <v>8278</v>
      </c>
      <c r="D184" s="86" t="s">
        <v>133</v>
      </c>
      <c r="E184" s="95">
        <v>44256</v>
      </c>
      <c r="F184" s="83">
        <v>3149442.73</v>
      </c>
      <c r="G184" s="85">
        <v>117.8798</v>
      </c>
      <c r="H184" s="83">
        <v>13420.892800000001</v>
      </c>
      <c r="I184" s="84">
        <v>1.2597771894E-2</v>
      </c>
      <c r="J184" s="84">
        <f t="shared" si="8"/>
        <v>1.3569723786850114E-3</v>
      </c>
      <c r="K184" s="84">
        <f>H184/'סכום נכסי הקרן'!$C$42</f>
        <v>2.2176320942267515E-4</v>
      </c>
    </row>
    <row r="185" spans="2:11">
      <c r="B185" s="76" t="s">
        <v>2304</v>
      </c>
      <c r="C185" s="73">
        <v>8413</v>
      </c>
      <c r="D185" s="86" t="s">
        <v>135</v>
      </c>
      <c r="E185" s="95">
        <v>44661</v>
      </c>
      <c r="F185" s="83">
        <v>840735.06</v>
      </c>
      <c r="G185" s="85">
        <v>101.27200000000001</v>
      </c>
      <c r="H185" s="83">
        <v>3347.9899399999999</v>
      </c>
      <c r="I185" s="84">
        <v>4.5793723333333331E-3</v>
      </c>
      <c r="J185" s="84">
        <f t="shared" si="8"/>
        <v>3.3851174734778365E-4</v>
      </c>
      <c r="K185" s="84">
        <f>H185/'סכום נכסי הקרן'!$C$42</f>
        <v>5.532128192017371E-5</v>
      </c>
    </row>
    <row r="186" spans="2:11">
      <c r="B186" s="76" t="s">
        <v>2305</v>
      </c>
      <c r="C186" s="73">
        <v>7053</v>
      </c>
      <c r="D186" s="86" t="s">
        <v>140</v>
      </c>
      <c r="E186" s="95">
        <v>43096</v>
      </c>
      <c r="F186" s="83">
        <v>223511370.84</v>
      </c>
      <c r="G186" s="85">
        <v>45.448</v>
      </c>
      <c r="H186" s="83">
        <v>53624.846310000001</v>
      </c>
      <c r="I186" s="84">
        <v>1.1612371579021051E-2</v>
      </c>
      <c r="J186" s="84">
        <f t="shared" si="8"/>
        <v>5.4219519027749671E-3</v>
      </c>
      <c r="K186" s="84">
        <f>H186/'סכום נכסי הקרן'!$C$42</f>
        <v>8.860824834621508E-4</v>
      </c>
    </row>
    <row r="187" spans="2:11">
      <c r="B187" s="76" t="s">
        <v>2306</v>
      </c>
      <c r="C187" s="73">
        <v>8281</v>
      </c>
      <c r="D187" s="86" t="s">
        <v>135</v>
      </c>
      <c r="E187" s="95">
        <v>44302</v>
      </c>
      <c r="F187" s="83">
        <v>18755377.969999999</v>
      </c>
      <c r="G187" s="85">
        <v>140.8741</v>
      </c>
      <c r="H187" s="83">
        <v>103894.50401999999</v>
      </c>
      <c r="I187" s="84">
        <v>7.0738442842857149E-3</v>
      </c>
      <c r="J187" s="84">
        <f t="shared" si="8"/>
        <v>1.050466420924835E-2</v>
      </c>
      <c r="K187" s="84">
        <f>H187/'סכום נכסי הקרן'!$C$42</f>
        <v>1.7167247362896917E-3</v>
      </c>
    </row>
    <row r="188" spans="2:11">
      <c r="B188" s="76" t="s">
        <v>2307</v>
      </c>
      <c r="C188" s="73">
        <v>5255</v>
      </c>
      <c r="D188" s="86" t="s">
        <v>133</v>
      </c>
      <c r="E188" s="95">
        <v>41378</v>
      </c>
      <c r="F188" s="83">
        <v>2079065.02</v>
      </c>
      <c r="G188" s="85">
        <v>76.378299999999996</v>
      </c>
      <c r="H188" s="83">
        <v>5740.4555899999996</v>
      </c>
      <c r="I188" s="84">
        <v>2.8089888202247188E-2</v>
      </c>
      <c r="J188" s="84">
        <f t="shared" si="8"/>
        <v>5.8041143706162156E-4</v>
      </c>
      <c r="K188" s="84">
        <f>H188/'סכום נכסי הקרן'!$C$42</f>
        <v>9.4853738432866105E-5</v>
      </c>
    </row>
    <row r="189" spans="2:11">
      <c r="B189" s="76" t="s">
        <v>2308</v>
      </c>
      <c r="C189" s="73">
        <v>8327</v>
      </c>
      <c r="D189" s="86" t="s">
        <v>133</v>
      </c>
      <c r="E189" s="95">
        <v>44427</v>
      </c>
      <c r="F189" s="83">
        <v>3263424.33</v>
      </c>
      <c r="G189" s="85">
        <v>171.32490000000001</v>
      </c>
      <c r="H189" s="83">
        <v>20211.676370000001</v>
      </c>
      <c r="I189" s="84">
        <v>1.9778329250303029E-2</v>
      </c>
      <c r="J189" s="84">
        <f t="shared" si="8"/>
        <v>2.0435813749298806E-3</v>
      </c>
      <c r="K189" s="84">
        <f>H189/'סכום נכסי הקרן'!$C$42</f>
        <v>3.3397228384266989E-4</v>
      </c>
    </row>
    <row r="190" spans="2:11">
      <c r="B190" s="76" t="s">
        <v>2309</v>
      </c>
      <c r="C190" s="73">
        <v>5332</v>
      </c>
      <c r="D190" s="86" t="s">
        <v>133</v>
      </c>
      <c r="E190" s="95">
        <v>43318</v>
      </c>
      <c r="F190" s="83">
        <v>16796824.359999999</v>
      </c>
      <c r="G190" s="85">
        <v>106.69629999999999</v>
      </c>
      <c r="H190" s="83">
        <v>64786.548210000001</v>
      </c>
      <c r="I190" s="84">
        <v>8.1050013592592601E-3</v>
      </c>
      <c r="J190" s="84">
        <f t="shared" si="8"/>
        <v>6.5504998617763243E-3</v>
      </c>
      <c r="K190" s="84">
        <f>H190/'סכום נכסי הקרן'!$C$42</f>
        <v>1.0705154323612858E-3</v>
      </c>
    </row>
    <row r="191" spans="2:11">
      <c r="B191" s="76" t="s">
        <v>2310</v>
      </c>
      <c r="C191" s="73">
        <v>5294</v>
      </c>
      <c r="D191" s="86" t="s">
        <v>136</v>
      </c>
      <c r="E191" s="95">
        <v>42646</v>
      </c>
      <c r="F191" s="83">
        <v>20425058.760000002</v>
      </c>
      <c r="G191" s="85">
        <v>47.417000000000002</v>
      </c>
      <c r="H191" s="83">
        <v>43264.609130000004</v>
      </c>
      <c r="I191" s="84">
        <v>3.4041764049999999E-2</v>
      </c>
      <c r="J191" s="84">
        <f t="shared" si="8"/>
        <v>4.3744392000518301E-3</v>
      </c>
      <c r="K191" s="84">
        <f>H191/'סכום נכסי הקרן'!$C$42</f>
        <v>7.1489272122688991E-4</v>
      </c>
    </row>
    <row r="192" spans="2:11">
      <c r="B192" s="76" t="s">
        <v>2311</v>
      </c>
      <c r="C192" s="73">
        <v>8323</v>
      </c>
      <c r="D192" s="86" t="s">
        <v>133</v>
      </c>
      <c r="E192" s="95">
        <v>44406</v>
      </c>
      <c r="F192" s="83">
        <v>16865539.510000002</v>
      </c>
      <c r="G192" s="85">
        <v>96.047300000000007</v>
      </c>
      <c r="H192" s="83">
        <v>58559.00662</v>
      </c>
      <c r="I192" s="84">
        <v>1.1170881448292684E-3</v>
      </c>
      <c r="J192" s="84">
        <f t="shared" si="8"/>
        <v>5.9208396707089951E-3</v>
      </c>
      <c r="K192" s="84">
        <f>H192/'סכום נכסי הקרן'!$C$42</f>
        <v>9.6761321636179673E-4</v>
      </c>
    </row>
    <row r="193" spans="2:11">
      <c r="B193" s="76" t="s">
        <v>2312</v>
      </c>
      <c r="C193" s="73">
        <v>60832</v>
      </c>
      <c r="D193" s="86" t="s">
        <v>133</v>
      </c>
      <c r="E193" s="95">
        <v>42555</v>
      </c>
      <c r="F193" s="83">
        <v>0.32</v>
      </c>
      <c r="G193" s="85">
        <v>100</v>
      </c>
      <c r="H193" s="83">
        <v>1.14E-3</v>
      </c>
      <c r="I193" s="84">
        <v>1.7600000000000001E-2</v>
      </c>
      <c r="J193" s="84">
        <f t="shared" si="8"/>
        <v>1.1526420296725065E-10</v>
      </c>
      <c r="K193" s="84">
        <f>H193/'סכום נכסי הקרן'!$C$42</f>
        <v>1.883705223707991E-11</v>
      </c>
    </row>
    <row r="194" spans="2:11">
      <c r="B194" s="76" t="s">
        <v>2313</v>
      </c>
      <c r="C194" s="73">
        <v>7060</v>
      </c>
      <c r="D194" s="86" t="s">
        <v>135</v>
      </c>
      <c r="E194" s="95">
        <v>44197</v>
      </c>
      <c r="F194" s="83">
        <v>17315764.07</v>
      </c>
      <c r="G194" s="85">
        <v>110.4329</v>
      </c>
      <c r="H194" s="83">
        <v>75192.709709999996</v>
      </c>
      <c r="I194" s="84">
        <v>1.4362696833333333E-3</v>
      </c>
      <c r="J194" s="84">
        <f t="shared" si="8"/>
        <v>7.6026559242728057E-3</v>
      </c>
      <c r="K194" s="84">
        <f>H194/'סכום נכסי הקרן'!$C$42</f>
        <v>1.2424640356621542E-3</v>
      </c>
    </row>
    <row r="195" spans="2:11">
      <c r="B195" s="76" t="s">
        <v>2314</v>
      </c>
      <c r="C195" s="73">
        <v>9317</v>
      </c>
      <c r="D195" s="86" t="s">
        <v>135</v>
      </c>
      <c r="E195" s="95">
        <v>44545</v>
      </c>
      <c r="F195" s="83">
        <v>12315747.973949</v>
      </c>
      <c r="G195" s="85">
        <v>100.1293</v>
      </c>
      <c r="H195" s="83">
        <v>48490.601557089001</v>
      </c>
      <c r="I195" s="84">
        <v>3.0797036541269783E-3</v>
      </c>
      <c r="J195" s="84">
        <f t="shared" si="8"/>
        <v>4.9028338069126206E-3</v>
      </c>
      <c r="K195" s="84">
        <f>H195/'סכום נכסי הקרן'!$C$42</f>
        <v>8.0124560924413498E-4</v>
      </c>
    </row>
    <row r="196" spans="2:11">
      <c r="B196" s="76" t="s">
        <v>2315</v>
      </c>
      <c r="C196" s="73">
        <v>60833</v>
      </c>
      <c r="D196" s="86" t="s">
        <v>133</v>
      </c>
      <c r="E196" s="95">
        <v>42555</v>
      </c>
      <c r="F196" s="83">
        <v>6706439.1900000004</v>
      </c>
      <c r="G196" s="85">
        <v>100</v>
      </c>
      <c r="H196" s="83">
        <v>24243.777679999999</v>
      </c>
      <c r="I196" s="84">
        <v>4.0000000000000001E-3</v>
      </c>
      <c r="J196" s="84">
        <f t="shared" si="8"/>
        <v>2.4512629045617728E-3</v>
      </c>
      <c r="K196" s="84">
        <f>H196/'סכום נכסי הקרן'!$C$42</f>
        <v>4.0059763735290525E-4</v>
      </c>
    </row>
    <row r="197" spans="2:11">
      <c r="B197" s="76" t="s">
        <v>2316</v>
      </c>
      <c r="C197" s="73">
        <v>8313</v>
      </c>
      <c r="D197" s="86" t="s">
        <v>133</v>
      </c>
      <c r="E197" s="95">
        <v>44357</v>
      </c>
      <c r="F197" s="83">
        <v>1753026.97</v>
      </c>
      <c r="G197" s="85">
        <v>102.2286</v>
      </c>
      <c r="H197" s="83">
        <v>6478.42317</v>
      </c>
      <c r="I197" s="84">
        <v>0.12545334286928103</v>
      </c>
      <c r="J197" s="84">
        <f t="shared" si="8"/>
        <v>6.5502656418826269E-4</v>
      </c>
      <c r="K197" s="84">
        <f>H197/'סכום נכסי הקרן'!$C$42</f>
        <v>1.0704771549754283E-4</v>
      </c>
    </row>
    <row r="198" spans="2:11">
      <c r="B198" s="76" t="s">
        <v>2317</v>
      </c>
      <c r="C198" s="73">
        <v>6657</v>
      </c>
      <c r="D198" s="86" t="s">
        <v>133</v>
      </c>
      <c r="E198" s="95">
        <v>42916</v>
      </c>
      <c r="F198" s="83">
        <v>2921579.48</v>
      </c>
      <c r="G198" s="150">
        <v>0</v>
      </c>
      <c r="H198" s="150">
        <v>0</v>
      </c>
      <c r="I198" s="84">
        <v>0.12540316182879538</v>
      </c>
      <c r="J198" s="121">
        <v>0</v>
      </c>
      <c r="K198" s="121">
        <v>0</v>
      </c>
    </row>
    <row r="199" spans="2:11">
      <c r="B199" s="76" t="s">
        <v>2318</v>
      </c>
      <c r="C199" s="73">
        <v>7009</v>
      </c>
      <c r="D199" s="86" t="s">
        <v>133</v>
      </c>
      <c r="E199" s="95">
        <v>42916</v>
      </c>
      <c r="F199" s="83">
        <v>2017908.34</v>
      </c>
      <c r="G199" s="85">
        <v>98.380700000000004</v>
      </c>
      <c r="H199" s="83">
        <v>7176.6149500000001</v>
      </c>
      <c r="I199" s="84">
        <v>0.12540316151000519</v>
      </c>
      <c r="J199" s="84">
        <f t="shared" ref="J199:J204" si="9">IFERROR(H199/$H$11,0)</f>
        <v>7.2562000194263633E-4</v>
      </c>
      <c r="K199" s="84">
        <f>H199/'סכום נכסי הקרן'!$C$42</f>
        <v>1.1858444798119178E-4</v>
      </c>
    </row>
    <row r="200" spans="2:11">
      <c r="B200" s="76" t="s">
        <v>2319</v>
      </c>
      <c r="C200" s="73">
        <v>7987</v>
      </c>
      <c r="D200" s="86" t="s">
        <v>133</v>
      </c>
      <c r="E200" s="95">
        <v>42916</v>
      </c>
      <c r="F200" s="83">
        <v>2363769.87</v>
      </c>
      <c r="G200" s="85">
        <v>99.990200000000002</v>
      </c>
      <c r="H200" s="83">
        <v>8544.19067</v>
      </c>
      <c r="I200" s="84">
        <v>0.12540416552332417</v>
      </c>
      <c r="J200" s="84">
        <f t="shared" si="9"/>
        <v>8.6389414699804333E-4</v>
      </c>
      <c r="K200" s="84">
        <f>H200/'סכום נכסי הקרן'!$C$42</f>
        <v>1.4118189997750947E-4</v>
      </c>
    </row>
    <row r="201" spans="2:11">
      <c r="B201" s="76" t="s">
        <v>2320</v>
      </c>
      <c r="C201" s="73">
        <v>7988</v>
      </c>
      <c r="D201" s="86" t="s">
        <v>133</v>
      </c>
      <c r="E201" s="95">
        <v>42916</v>
      </c>
      <c r="F201" s="83">
        <v>2362209.9700000002</v>
      </c>
      <c r="G201" s="85">
        <v>0.81669999999999998</v>
      </c>
      <c r="H201" s="83">
        <v>69.741190000000003</v>
      </c>
      <c r="I201" s="84">
        <v>0.12540416552332417</v>
      </c>
      <c r="J201" s="84">
        <f t="shared" si="9"/>
        <v>7.0514584906470105E-6</v>
      </c>
      <c r="K201" s="84">
        <f>H201/'סכום נכסי הקרן'!$C$42</f>
        <v>1.1523845957071184E-6</v>
      </c>
    </row>
    <row r="202" spans="2:11">
      <c r="B202" s="76" t="s">
        <v>2321</v>
      </c>
      <c r="C202" s="73">
        <v>8271</v>
      </c>
      <c r="D202" s="86" t="s">
        <v>133</v>
      </c>
      <c r="E202" s="95">
        <v>42916</v>
      </c>
      <c r="F202" s="83">
        <v>1452687.9</v>
      </c>
      <c r="G202" s="85">
        <v>108.1523</v>
      </c>
      <c r="H202" s="83">
        <v>5679.5820999999996</v>
      </c>
      <c r="I202" s="84">
        <v>0.12540316199999998</v>
      </c>
      <c r="J202" s="84">
        <f t="shared" si="9"/>
        <v>5.7425658240663484E-4</v>
      </c>
      <c r="K202" s="84">
        <f>H202/'סכום נכסי הקרן'!$C$42</f>
        <v>9.3847881317968431E-5</v>
      </c>
    </row>
    <row r="203" spans="2:11">
      <c r="B203" s="76" t="s">
        <v>2322</v>
      </c>
      <c r="C203" s="73">
        <v>7999</v>
      </c>
      <c r="D203" s="86" t="s">
        <v>135</v>
      </c>
      <c r="E203" s="95">
        <v>44228</v>
      </c>
      <c r="F203" s="83">
        <v>15475773.109999999</v>
      </c>
      <c r="G203" s="85">
        <v>118.4289</v>
      </c>
      <c r="H203" s="83">
        <v>72068.527419999999</v>
      </c>
      <c r="I203" s="84">
        <v>2.9103911471698114E-2</v>
      </c>
      <c r="J203" s="84">
        <f t="shared" si="9"/>
        <v>7.2867731334120608E-3</v>
      </c>
      <c r="K203" s="84">
        <f>H203/'סכום נכסי הקרן'!$C$42</f>
        <v>1.1908408909297947E-3</v>
      </c>
    </row>
    <row r="204" spans="2:11">
      <c r="B204" s="76" t="s">
        <v>2323</v>
      </c>
      <c r="C204" s="73">
        <v>60834</v>
      </c>
      <c r="D204" s="86" t="s">
        <v>133</v>
      </c>
      <c r="E204" s="95">
        <v>42555</v>
      </c>
      <c r="F204" s="83">
        <v>543646.73</v>
      </c>
      <c r="G204" s="85">
        <v>100</v>
      </c>
      <c r="H204" s="83">
        <v>1965.2829099999999</v>
      </c>
      <c r="I204" s="84">
        <v>4.0999999999999995E-3</v>
      </c>
      <c r="J204" s="84">
        <f t="shared" si="9"/>
        <v>1.9870769142658684E-4</v>
      </c>
      <c r="K204" s="84">
        <f>H204/'סכום נכסי הקרן'!$C$42</f>
        <v>3.2473804242377555E-5</v>
      </c>
    </row>
    <row r="205" spans="2:11">
      <c r="B205" s="76" t="s">
        <v>2324</v>
      </c>
      <c r="C205" s="73">
        <v>4028</v>
      </c>
      <c r="D205" s="86" t="s">
        <v>133</v>
      </c>
      <c r="E205" s="95">
        <v>39321</v>
      </c>
      <c r="F205" s="83">
        <v>394776.73</v>
      </c>
      <c r="G205" s="150">
        <v>0</v>
      </c>
      <c r="H205" s="150">
        <v>0</v>
      </c>
      <c r="I205" s="84">
        <v>1.8721967687484928E-3</v>
      </c>
      <c r="J205" s="121">
        <v>0</v>
      </c>
      <c r="K205" s="121">
        <v>0</v>
      </c>
    </row>
    <row r="206" spans="2:11">
      <c r="B206" s="76" t="s">
        <v>2325</v>
      </c>
      <c r="C206" s="73">
        <v>87957</v>
      </c>
      <c r="D206" s="86" t="s">
        <v>135</v>
      </c>
      <c r="E206" s="95">
        <v>44895</v>
      </c>
      <c r="F206" s="83">
        <v>2774116.54</v>
      </c>
      <c r="G206" s="85">
        <v>100</v>
      </c>
      <c r="H206" s="83">
        <v>10908.38106</v>
      </c>
      <c r="I206" s="84">
        <v>4.6999999999999993E-3</v>
      </c>
      <c r="J206" s="84">
        <f t="shared" ref="J206:J237" si="10">IFERROR(H206/$H$11,0)</f>
        <v>1.1029349548631166E-3</v>
      </c>
      <c r="K206" s="84">
        <f>H206/'סכום נכסי הקרן'!$C$42</f>
        <v>1.8024714372736239E-4</v>
      </c>
    </row>
    <row r="207" spans="2:11">
      <c r="B207" s="76" t="s">
        <v>2326</v>
      </c>
      <c r="C207" s="73">
        <v>87958</v>
      </c>
      <c r="D207" s="86" t="s">
        <v>135</v>
      </c>
      <c r="E207" s="95">
        <v>44895</v>
      </c>
      <c r="F207" s="83">
        <v>2080587.4</v>
      </c>
      <c r="G207" s="85">
        <v>100</v>
      </c>
      <c r="H207" s="83">
        <v>8181.2857699999995</v>
      </c>
      <c r="I207" s="84">
        <v>4.4000000000000003E-3</v>
      </c>
      <c r="J207" s="84">
        <f t="shared" si="10"/>
        <v>8.272012136196136E-4</v>
      </c>
      <c r="K207" s="84">
        <f>H207/'סכום נכסי הקרן'!$C$42</f>
        <v>1.3518535738242854E-4</v>
      </c>
    </row>
    <row r="208" spans="2:11">
      <c r="B208" s="76" t="s">
        <v>2327</v>
      </c>
      <c r="C208" s="73">
        <v>7991</v>
      </c>
      <c r="D208" s="86" t="s">
        <v>133</v>
      </c>
      <c r="E208" s="95">
        <v>44105</v>
      </c>
      <c r="F208" s="83">
        <v>18014497.449999999</v>
      </c>
      <c r="G208" s="85">
        <v>110.7782</v>
      </c>
      <c r="H208" s="83">
        <v>72141.43170999999</v>
      </c>
      <c r="I208" s="84">
        <v>3.5597659569444446E-3</v>
      </c>
      <c r="J208" s="84">
        <f t="shared" si="10"/>
        <v>7.294144409622361E-3</v>
      </c>
      <c r="K208" s="84">
        <f>H208/'סכום נכסי הקרן'!$C$42</f>
        <v>1.1920455417359674E-3</v>
      </c>
    </row>
    <row r="209" spans="2:11">
      <c r="B209" s="76" t="s">
        <v>2328</v>
      </c>
      <c r="C209" s="73">
        <v>5087</v>
      </c>
      <c r="D209" s="86" t="s">
        <v>133</v>
      </c>
      <c r="E209" s="95">
        <v>39630</v>
      </c>
      <c r="F209" s="83">
        <v>4800000</v>
      </c>
      <c r="G209" s="85">
        <v>0.46</v>
      </c>
      <c r="H209" s="83">
        <v>79.819199999999995</v>
      </c>
      <c r="I209" s="84">
        <v>4.577497024626934E-3</v>
      </c>
      <c r="J209" s="84">
        <f t="shared" si="10"/>
        <v>8.0704354995469935E-6</v>
      </c>
      <c r="K209" s="84">
        <f>H209/'סכום נכסי הקרן'!$C$42</f>
        <v>1.3189109122122181E-6</v>
      </c>
    </row>
    <row r="210" spans="2:11">
      <c r="B210" s="76" t="s">
        <v>2329</v>
      </c>
      <c r="C210" s="73">
        <v>5223</v>
      </c>
      <c r="D210" s="86" t="s">
        <v>133</v>
      </c>
      <c r="E210" s="95">
        <v>40725</v>
      </c>
      <c r="F210" s="83">
        <v>5093397.0599999996</v>
      </c>
      <c r="G210" s="85">
        <v>4.6067999999999998</v>
      </c>
      <c r="H210" s="83">
        <v>848.23307</v>
      </c>
      <c r="I210" s="84">
        <v>3.1603746480491869E-3</v>
      </c>
      <c r="J210" s="84">
        <f t="shared" si="10"/>
        <v>8.5763955038608891E-5</v>
      </c>
      <c r="K210" s="84">
        <f>H210/'סכום נכסי הקרן'!$C$42</f>
        <v>1.4015974253340929E-5</v>
      </c>
    </row>
    <row r="211" spans="2:11">
      <c r="B211" s="76" t="s">
        <v>2330</v>
      </c>
      <c r="C211" s="73">
        <v>9229</v>
      </c>
      <c r="D211" s="86" t="s">
        <v>133</v>
      </c>
      <c r="E211" s="95">
        <v>44735</v>
      </c>
      <c r="F211" s="83">
        <v>2850989.48</v>
      </c>
      <c r="G211" s="85">
        <v>102.0635</v>
      </c>
      <c r="H211" s="83">
        <v>10518.998039999999</v>
      </c>
      <c r="I211" s="84">
        <v>1.8986615712333333E-2</v>
      </c>
      <c r="J211" s="84">
        <f t="shared" si="10"/>
        <v>1.0635648465742735E-3</v>
      </c>
      <c r="K211" s="84">
        <f>H211/'סכום נכסי הקרן'!$C$42</f>
        <v>1.7381308382563259E-4</v>
      </c>
    </row>
    <row r="212" spans="2:11">
      <c r="B212" s="76" t="s">
        <v>2331</v>
      </c>
      <c r="C212" s="73">
        <v>9385</v>
      </c>
      <c r="D212" s="86" t="s">
        <v>135</v>
      </c>
      <c r="E212" s="95">
        <v>44896</v>
      </c>
      <c r="F212" s="83">
        <v>9654418.3800000008</v>
      </c>
      <c r="G212" s="85">
        <v>100</v>
      </c>
      <c r="H212" s="83">
        <v>37963.103950000004</v>
      </c>
      <c r="I212" s="84">
        <v>2.3417812199999999E-2</v>
      </c>
      <c r="J212" s="84">
        <f t="shared" si="10"/>
        <v>3.8384095780347681E-3</v>
      </c>
      <c r="K212" s="84">
        <f>H212/'סכום נכסי הקרן'!$C$42</f>
        <v>6.2729208086653048E-4</v>
      </c>
    </row>
    <row r="213" spans="2:11">
      <c r="B213" s="76" t="s">
        <v>2332</v>
      </c>
      <c r="C213" s="73">
        <v>7027</v>
      </c>
      <c r="D213" s="86" t="s">
        <v>136</v>
      </c>
      <c r="E213" s="95">
        <v>43738</v>
      </c>
      <c r="F213" s="83">
        <v>20635907.98</v>
      </c>
      <c r="G213" s="85">
        <v>108.46040000000001</v>
      </c>
      <c r="H213" s="83">
        <v>99983.924870000003</v>
      </c>
      <c r="I213" s="84">
        <v>8.5982949916666666E-3</v>
      </c>
      <c r="J213" s="84">
        <f t="shared" si="10"/>
        <v>1.0109269657612299E-2</v>
      </c>
      <c r="K213" s="84">
        <f>H213/'סכום נכסי הקרן'!$C$42</f>
        <v>1.652107382144266E-3</v>
      </c>
    </row>
    <row r="214" spans="2:11">
      <c r="B214" s="76" t="s">
        <v>2333</v>
      </c>
      <c r="C214" s="73">
        <v>9246</v>
      </c>
      <c r="D214" s="86" t="s">
        <v>135</v>
      </c>
      <c r="E214" s="95">
        <v>44816</v>
      </c>
      <c r="F214" s="83">
        <v>7335204.8600000003</v>
      </c>
      <c r="G214" s="85">
        <v>86.131399999999999</v>
      </c>
      <c r="H214" s="83">
        <v>24843.303949999998</v>
      </c>
      <c r="I214" s="84">
        <v>4.5052710227272731E-3</v>
      </c>
      <c r="J214" s="84">
        <f t="shared" si="10"/>
        <v>2.5118803762016664E-3</v>
      </c>
      <c r="K214" s="84">
        <f>H214/'סכום נכסי הקרן'!$C$42</f>
        <v>4.1050404758579263E-4</v>
      </c>
    </row>
    <row r="215" spans="2:11">
      <c r="B215" s="76" t="s">
        <v>2334</v>
      </c>
      <c r="C215" s="73">
        <v>9245</v>
      </c>
      <c r="D215" s="86" t="s">
        <v>133</v>
      </c>
      <c r="E215" s="95">
        <v>44816</v>
      </c>
      <c r="F215" s="83">
        <v>684276.07</v>
      </c>
      <c r="G215" s="85">
        <v>100.9092</v>
      </c>
      <c r="H215" s="83">
        <v>2496.1484999999998</v>
      </c>
      <c r="I215" s="84">
        <v>4.8359500000000003E-3</v>
      </c>
      <c r="J215" s="84">
        <f t="shared" si="10"/>
        <v>2.5238295380736691E-4</v>
      </c>
      <c r="K215" s="84">
        <f>H215/'סכום נכסי הקרן'!$C$42</f>
        <v>4.1245683935095314E-5</v>
      </c>
    </row>
    <row r="216" spans="2:11">
      <c r="B216" s="76" t="s">
        <v>2335</v>
      </c>
      <c r="C216" s="73">
        <v>8412</v>
      </c>
      <c r="D216" s="86" t="s">
        <v>135</v>
      </c>
      <c r="E216" s="95">
        <v>44440</v>
      </c>
      <c r="F216" s="83">
        <v>2508197.92</v>
      </c>
      <c r="G216" s="85">
        <v>104.2872</v>
      </c>
      <c r="H216" s="83">
        <v>10285.57107</v>
      </c>
      <c r="I216" s="84">
        <v>8.5023657271186444E-3</v>
      </c>
      <c r="J216" s="84">
        <f t="shared" si="10"/>
        <v>1.0399632907425978E-3</v>
      </c>
      <c r="K216" s="84">
        <f>H216/'סכום נכסי הקרן'!$C$42</f>
        <v>1.6995599959104203E-4</v>
      </c>
    </row>
    <row r="217" spans="2:11">
      <c r="B217" s="76" t="s">
        <v>2336</v>
      </c>
      <c r="C217" s="73">
        <v>9495</v>
      </c>
      <c r="D217" s="86" t="s">
        <v>133</v>
      </c>
      <c r="E217" s="95">
        <v>44980</v>
      </c>
      <c r="F217" s="83">
        <v>5553839.1299999999</v>
      </c>
      <c r="G217" s="85">
        <v>100.6091</v>
      </c>
      <c r="H217" s="83">
        <v>20199.418229999999</v>
      </c>
      <c r="I217" s="84">
        <v>1.1982277333333333E-2</v>
      </c>
      <c r="J217" s="84">
        <f t="shared" si="10"/>
        <v>2.0423419672658798E-3</v>
      </c>
      <c r="K217" s="84">
        <f>H217/'סכום נכסי הקרן'!$C$42</f>
        <v>3.3376973364660894E-4</v>
      </c>
    </row>
    <row r="218" spans="2:11">
      <c r="B218" s="76" t="s">
        <v>2337</v>
      </c>
      <c r="C218" s="73">
        <v>7018</v>
      </c>
      <c r="D218" s="86" t="s">
        <v>133</v>
      </c>
      <c r="E218" s="95">
        <v>43525</v>
      </c>
      <c r="F218" s="83">
        <v>32878152.91</v>
      </c>
      <c r="G218" s="85">
        <v>109.30629999999999</v>
      </c>
      <c r="H218" s="83">
        <v>129915.48125</v>
      </c>
      <c r="I218" s="84">
        <v>2.0421434118181817E-3</v>
      </c>
      <c r="J218" s="84">
        <f t="shared" si="10"/>
        <v>1.3135617894200041E-2</v>
      </c>
      <c r="K218" s="84">
        <f>H218/'סכום נכסי הקרן'!$C$42</f>
        <v>2.1466883392207243E-3</v>
      </c>
    </row>
    <row r="219" spans="2:11">
      <c r="B219" s="76" t="s">
        <v>2338</v>
      </c>
      <c r="C219" s="73">
        <v>5270</v>
      </c>
      <c r="D219" s="86" t="s">
        <v>133</v>
      </c>
      <c r="E219" s="95">
        <v>42267</v>
      </c>
      <c r="F219" s="83">
        <v>4553589.17</v>
      </c>
      <c r="G219" s="85">
        <v>35.192900000000002</v>
      </c>
      <c r="H219" s="83">
        <v>5793.1823899999999</v>
      </c>
      <c r="I219" s="84">
        <v>3.4045284160085516E-2</v>
      </c>
      <c r="J219" s="84">
        <f t="shared" si="10"/>
        <v>5.857425884449669E-4</v>
      </c>
      <c r="K219" s="84">
        <f>H219/'סכום נכסי הקרן'!$C$42</f>
        <v>9.5724981841545126E-5</v>
      </c>
    </row>
    <row r="220" spans="2:11">
      <c r="B220" s="76" t="s">
        <v>2339</v>
      </c>
      <c r="C220" s="73">
        <v>8287</v>
      </c>
      <c r="D220" s="86" t="s">
        <v>133</v>
      </c>
      <c r="E220" s="95">
        <v>43800</v>
      </c>
      <c r="F220" s="83">
        <v>3968040.02</v>
      </c>
      <c r="G220" s="85">
        <v>211.86580000000001</v>
      </c>
      <c r="H220" s="83">
        <v>30391.014829999996</v>
      </c>
      <c r="I220" s="84">
        <v>3.026152931818182E-2</v>
      </c>
      <c r="J220" s="84">
        <f t="shared" si="10"/>
        <v>3.0728035980226703E-3</v>
      </c>
      <c r="K220" s="84">
        <f>H220/'סכום נכסי הקרן'!$C$42</f>
        <v>5.0217292446542116E-4</v>
      </c>
    </row>
    <row r="221" spans="2:11">
      <c r="B221" s="76" t="s">
        <v>2340</v>
      </c>
      <c r="C221" s="73">
        <v>1181106</v>
      </c>
      <c r="D221" s="86" t="s">
        <v>133</v>
      </c>
      <c r="E221" s="95">
        <v>44287</v>
      </c>
      <c r="F221" s="83">
        <v>5922354.4199999999</v>
      </c>
      <c r="G221" s="85">
        <v>122.61450000000001</v>
      </c>
      <c r="H221" s="83">
        <v>26250.919910000001</v>
      </c>
      <c r="I221" s="84">
        <v>4.1054580533333336E-2</v>
      </c>
      <c r="J221" s="84">
        <f t="shared" si="10"/>
        <v>2.6542029478800713E-3</v>
      </c>
      <c r="K221" s="84">
        <f>H221/'סכום נכסי הקרן'!$C$42</f>
        <v>4.3376311369830797E-4</v>
      </c>
    </row>
    <row r="222" spans="2:11">
      <c r="B222" s="76" t="s">
        <v>2341</v>
      </c>
      <c r="C222" s="73">
        <v>62171</v>
      </c>
      <c r="D222" s="86" t="s">
        <v>133</v>
      </c>
      <c r="E222" s="95">
        <v>42549</v>
      </c>
      <c r="F222" s="83">
        <v>1542172.67</v>
      </c>
      <c r="G222" s="85">
        <v>100</v>
      </c>
      <c r="H222" s="83">
        <v>5574.9542000000001</v>
      </c>
      <c r="I222" s="84">
        <v>2.9999999999999997E-4</v>
      </c>
      <c r="J222" s="84">
        <f t="shared" si="10"/>
        <v>5.6367776529993557E-4</v>
      </c>
      <c r="K222" s="84">
        <f>H222/'סכום נכסי הקרן'!$C$42</f>
        <v>9.2119038144498279E-5</v>
      </c>
    </row>
    <row r="223" spans="2:11">
      <c r="B223" s="76" t="s">
        <v>2342</v>
      </c>
      <c r="C223" s="73">
        <v>62172</v>
      </c>
      <c r="D223" s="86" t="s">
        <v>133</v>
      </c>
      <c r="E223" s="95">
        <v>42549</v>
      </c>
      <c r="F223" s="83">
        <v>3755241.9</v>
      </c>
      <c r="G223" s="85">
        <v>100</v>
      </c>
      <c r="H223" s="83">
        <v>13575.199470000001</v>
      </c>
      <c r="I223" s="84">
        <v>1.5E-3</v>
      </c>
      <c r="J223" s="84">
        <f t="shared" si="10"/>
        <v>1.3725741640622752E-3</v>
      </c>
      <c r="K223" s="84">
        <f>H223/'סכום נכסי הקרן'!$C$42</f>
        <v>2.2431293117997327E-4</v>
      </c>
    </row>
    <row r="224" spans="2:11">
      <c r="B224" s="76" t="s">
        <v>2343</v>
      </c>
      <c r="C224" s="73">
        <v>5059</v>
      </c>
      <c r="D224" s="86" t="s">
        <v>135</v>
      </c>
      <c r="E224" s="95">
        <v>38504</v>
      </c>
      <c r="F224" s="83">
        <v>2882100</v>
      </c>
      <c r="G224" s="85">
        <v>0.54859999999999998</v>
      </c>
      <c r="H224" s="83">
        <v>62.172800000000002</v>
      </c>
      <c r="I224" s="84">
        <v>6.2630480167014616E-3</v>
      </c>
      <c r="J224" s="84">
        <f t="shared" si="10"/>
        <v>6.2862265247739316E-6</v>
      </c>
      <c r="K224" s="84">
        <f>H224/'סכום נכסי הקרן'!$C$42</f>
        <v>1.0273265625662473E-6</v>
      </c>
    </row>
    <row r="225" spans="2:11">
      <c r="B225" s="76" t="s">
        <v>2344</v>
      </c>
      <c r="C225" s="73">
        <v>62173</v>
      </c>
      <c r="D225" s="86" t="s">
        <v>133</v>
      </c>
      <c r="E225" s="95">
        <v>42549</v>
      </c>
      <c r="F225" s="83">
        <v>10144684.560000001</v>
      </c>
      <c r="G225" s="85">
        <v>100</v>
      </c>
      <c r="H225" s="83">
        <v>36673.034700000004</v>
      </c>
      <c r="I225" s="84">
        <v>9.7000000000000003E-3</v>
      </c>
      <c r="J225" s="84">
        <f t="shared" si="10"/>
        <v>3.707972030777041E-3</v>
      </c>
      <c r="K225" s="84">
        <f>H225/'סכום נכסי הקרן'!$C$42</f>
        <v>6.0597532485626691E-4</v>
      </c>
    </row>
    <row r="226" spans="2:11">
      <c r="B226" s="76" t="s">
        <v>2345</v>
      </c>
      <c r="C226" s="73">
        <v>87956</v>
      </c>
      <c r="D226" s="86" t="s">
        <v>135</v>
      </c>
      <c r="E226" s="95">
        <v>44837</v>
      </c>
      <c r="F226" s="83">
        <v>1778279.83</v>
      </c>
      <c r="G226" s="85">
        <v>100</v>
      </c>
      <c r="H226" s="83">
        <v>6992.55195</v>
      </c>
      <c r="I226" s="84">
        <v>2.3E-3</v>
      </c>
      <c r="J226" s="84">
        <f t="shared" si="10"/>
        <v>7.0700958528407401E-4</v>
      </c>
      <c r="K226" s="84">
        <f>H226/'סכום נכסי הקרן'!$C$42</f>
        <v>1.155430406602149E-4</v>
      </c>
    </row>
    <row r="227" spans="2:11">
      <c r="B227" s="76" t="s">
        <v>2346</v>
      </c>
      <c r="C227" s="73">
        <v>4023</v>
      </c>
      <c r="D227" s="86" t="s">
        <v>135</v>
      </c>
      <c r="E227" s="95">
        <v>39205</v>
      </c>
      <c r="F227" s="83">
        <v>2534941</v>
      </c>
      <c r="G227" s="85">
        <v>2.2829000000000002</v>
      </c>
      <c r="H227" s="83">
        <v>227.55707999999998</v>
      </c>
      <c r="I227" s="84">
        <v>4.000000079240492E-2</v>
      </c>
      <c r="J227" s="84">
        <f t="shared" si="10"/>
        <v>2.3008057417328854E-5</v>
      </c>
      <c r="K227" s="84">
        <f>H227/'סכום נכסי הקרן'!$C$42</f>
        <v>3.7600917569099751E-6</v>
      </c>
    </row>
    <row r="228" spans="2:11">
      <c r="B228" s="76" t="s">
        <v>2347</v>
      </c>
      <c r="C228" s="73">
        <v>4030</v>
      </c>
      <c r="D228" s="86" t="s">
        <v>133</v>
      </c>
      <c r="E228" s="95">
        <v>39377</v>
      </c>
      <c r="F228" s="83">
        <v>600000</v>
      </c>
      <c r="G228" s="85">
        <v>1E-4</v>
      </c>
      <c r="H228" s="83">
        <v>2.170001E-3</v>
      </c>
      <c r="I228" s="84">
        <v>0</v>
      </c>
      <c r="J228" s="84">
        <f t="shared" si="10"/>
        <v>2.1940652254661131E-10</v>
      </c>
      <c r="K228" s="84">
        <f>H228/'סכום נכסי הקרן'!$C$42</f>
        <v>3.5856510694311968E-11</v>
      </c>
    </row>
    <row r="229" spans="2:11">
      <c r="B229" s="76" t="s">
        <v>2348</v>
      </c>
      <c r="C229" s="73">
        <v>8299</v>
      </c>
      <c r="D229" s="86" t="s">
        <v>136</v>
      </c>
      <c r="E229" s="95">
        <v>44286</v>
      </c>
      <c r="F229" s="83">
        <v>13281045.34</v>
      </c>
      <c r="G229" s="85">
        <v>99.282499999999999</v>
      </c>
      <c r="H229" s="83">
        <v>58903.399549999995</v>
      </c>
      <c r="I229" s="84">
        <v>5.1514372365591393E-2</v>
      </c>
      <c r="J229" s="84">
        <f t="shared" si="10"/>
        <v>5.9556608782388252E-3</v>
      </c>
      <c r="K229" s="84">
        <f>H229/'סכום נכסי הקרן'!$C$42</f>
        <v>9.7330387216222733E-4</v>
      </c>
    </row>
    <row r="230" spans="2:11">
      <c r="B230" s="76" t="s">
        <v>2349</v>
      </c>
      <c r="C230" s="73">
        <v>5326</v>
      </c>
      <c r="D230" s="86" t="s">
        <v>136</v>
      </c>
      <c r="E230" s="95">
        <v>43220</v>
      </c>
      <c r="F230" s="83">
        <v>28609904.949999999</v>
      </c>
      <c r="G230" s="85">
        <v>92.826999999999998</v>
      </c>
      <c r="H230" s="83">
        <v>118638.63101000001</v>
      </c>
      <c r="I230" s="84">
        <v>2.0833941007692307E-2</v>
      </c>
      <c r="J230" s="84">
        <f t="shared" si="10"/>
        <v>1.1995427407450351E-2</v>
      </c>
      <c r="K230" s="84">
        <f>H230/'סכום נכסי הקרן'!$C$42</f>
        <v>1.9603527102377357E-3</v>
      </c>
    </row>
    <row r="231" spans="2:11">
      <c r="B231" s="76" t="s">
        <v>2350</v>
      </c>
      <c r="C231" s="73">
        <v>7036</v>
      </c>
      <c r="D231" s="86" t="s">
        <v>133</v>
      </c>
      <c r="E231" s="95">
        <v>37987</v>
      </c>
      <c r="F231" s="83">
        <v>85500001.850000009</v>
      </c>
      <c r="G231" s="85">
        <v>126.0834</v>
      </c>
      <c r="H231" s="83">
        <v>389701.7332299999</v>
      </c>
      <c r="I231" s="84">
        <v>4.1995882805263155E-3</v>
      </c>
      <c r="J231" s="84">
        <f t="shared" si="10"/>
        <v>3.9402333048870246E-2</v>
      </c>
      <c r="K231" s="84">
        <f>H231/'סכום נכסי הקרן'!$C$42</f>
        <v>6.439326233100077E-3</v>
      </c>
    </row>
    <row r="232" spans="2:11">
      <c r="B232" s="76" t="s">
        <v>2351</v>
      </c>
      <c r="C232" s="73">
        <v>62174</v>
      </c>
      <c r="D232" s="86" t="s">
        <v>133</v>
      </c>
      <c r="E232" s="95">
        <v>42549</v>
      </c>
      <c r="F232" s="83">
        <v>2295187.5</v>
      </c>
      <c r="G232" s="85">
        <v>100</v>
      </c>
      <c r="H232" s="83">
        <v>8297.1028000000006</v>
      </c>
      <c r="I232" s="84">
        <v>4.5999999999999999E-3</v>
      </c>
      <c r="J232" s="84">
        <f t="shared" si="10"/>
        <v>8.3891135191170509E-4</v>
      </c>
      <c r="K232" s="84">
        <f>H232/'סכום נכסי הקרן'!$C$42</f>
        <v>1.3709908671931753E-4</v>
      </c>
    </row>
    <row r="233" spans="2:11">
      <c r="B233" s="76" t="s">
        <v>2352</v>
      </c>
      <c r="C233" s="73">
        <v>60837</v>
      </c>
      <c r="D233" s="86" t="s">
        <v>133</v>
      </c>
      <c r="E233" s="95">
        <v>42555</v>
      </c>
      <c r="F233" s="83">
        <v>1360388.67</v>
      </c>
      <c r="G233" s="85">
        <v>100</v>
      </c>
      <c r="H233" s="83">
        <v>4917.8050599999997</v>
      </c>
      <c r="I233" s="84">
        <v>2.0999999999999999E-3</v>
      </c>
      <c r="J233" s="84">
        <f t="shared" si="10"/>
        <v>4.9723410578001077E-4</v>
      </c>
      <c r="K233" s="84">
        <f>H233/'סכום נכסי הקרן'!$C$42</f>
        <v>8.126048316403148E-5</v>
      </c>
    </row>
    <row r="234" spans="2:11">
      <c r="B234" s="76" t="s">
        <v>2353</v>
      </c>
      <c r="C234" s="73">
        <v>5309</v>
      </c>
      <c r="D234" s="86" t="s">
        <v>133</v>
      </c>
      <c r="E234" s="95">
        <v>42795</v>
      </c>
      <c r="F234" s="83">
        <v>18177136</v>
      </c>
      <c r="G234" s="85">
        <v>123.2264</v>
      </c>
      <c r="H234" s="83">
        <v>80972.494609999994</v>
      </c>
      <c r="I234" s="84">
        <v>2.6982658E-2</v>
      </c>
      <c r="J234" s="84">
        <f t="shared" si="10"/>
        <v>8.1870439065716213E-3</v>
      </c>
      <c r="K234" s="84">
        <f>H234/'סכום נכסי הקרן'!$C$42</f>
        <v>1.3379676409958257E-3</v>
      </c>
    </row>
    <row r="235" spans="2:11">
      <c r="B235" s="76" t="s">
        <v>2354</v>
      </c>
      <c r="C235" s="73">
        <v>87344</v>
      </c>
      <c r="D235" s="86" t="s">
        <v>133</v>
      </c>
      <c r="E235" s="95">
        <v>44421</v>
      </c>
      <c r="F235" s="83">
        <v>835950.01</v>
      </c>
      <c r="G235" s="85">
        <v>100</v>
      </c>
      <c r="H235" s="83">
        <v>3021.9592799999996</v>
      </c>
      <c r="I235" s="84">
        <v>3.5999999999999999E-3</v>
      </c>
      <c r="J235" s="84">
        <f t="shared" si="10"/>
        <v>3.0554712965674262E-4</v>
      </c>
      <c r="K235" s="84">
        <f>H235/'סכום נכסי הקרן'!$C$42</f>
        <v>4.9934039312007358E-5</v>
      </c>
    </row>
    <row r="236" spans="2:11">
      <c r="B236" s="76" t="s">
        <v>2355</v>
      </c>
      <c r="C236" s="73">
        <v>7046</v>
      </c>
      <c r="D236" s="86" t="s">
        <v>133</v>
      </c>
      <c r="E236" s="95">
        <v>43795</v>
      </c>
      <c r="F236" s="83">
        <v>19271933.719999999</v>
      </c>
      <c r="G236" s="85">
        <v>146.42519999999999</v>
      </c>
      <c r="H236" s="83">
        <v>102011.56751000001</v>
      </c>
      <c r="I236" s="84">
        <v>2.2229266977777779E-3</v>
      </c>
      <c r="J236" s="84">
        <f t="shared" si="10"/>
        <v>1.0314282475859679E-2</v>
      </c>
      <c r="K236" s="84">
        <f>H236/'סכום נכסי הקרן'!$C$42</f>
        <v>1.6856116017300649E-3</v>
      </c>
    </row>
    <row r="237" spans="2:11">
      <c r="B237" s="76" t="s">
        <v>2356</v>
      </c>
      <c r="C237" s="73">
        <v>8315</v>
      </c>
      <c r="D237" s="86" t="s">
        <v>133</v>
      </c>
      <c r="E237" s="95">
        <v>44337</v>
      </c>
      <c r="F237" s="83">
        <v>18454690.789999999</v>
      </c>
      <c r="G237" s="85">
        <v>86.3249</v>
      </c>
      <c r="H237" s="83">
        <v>57590.54103</v>
      </c>
      <c r="I237" s="84">
        <v>3.6791648770657893E-3</v>
      </c>
      <c r="J237" s="84">
        <f t="shared" si="10"/>
        <v>5.8229191318207862E-3</v>
      </c>
      <c r="K237" s="84">
        <f>H237/'סכום נכסי הקרן'!$C$42</f>
        <v>9.516105524068455E-4</v>
      </c>
    </row>
    <row r="238" spans="2:11">
      <c r="B238" s="76" t="s">
        <v>2357</v>
      </c>
      <c r="C238" s="73">
        <v>62175</v>
      </c>
      <c r="D238" s="86" t="s">
        <v>133</v>
      </c>
      <c r="E238" s="95">
        <v>42549</v>
      </c>
      <c r="F238" s="83">
        <v>8842298</v>
      </c>
      <c r="G238" s="85">
        <v>100</v>
      </c>
      <c r="H238" s="83">
        <v>31964.90726</v>
      </c>
      <c r="I238" s="84">
        <v>7.000000000000001E-4</v>
      </c>
      <c r="J238" s="84">
        <f t="shared" ref="J238:J269" si="11">IFERROR(H238/$H$11,0)</f>
        <v>3.2319382089877054E-3</v>
      </c>
      <c r="K238" s="84">
        <f>H238/'סכום נכסי הקרן'!$C$42</f>
        <v>5.2817949807897795E-4</v>
      </c>
    </row>
    <row r="239" spans="2:11">
      <c r="B239" s="76" t="s">
        <v>2358</v>
      </c>
      <c r="C239" s="73">
        <v>62176</v>
      </c>
      <c r="D239" s="86" t="s">
        <v>133</v>
      </c>
      <c r="E239" s="95">
        <v>42549</v>
      </c>
      <c r="F239" s="83">
        <v>1726087.42</v>
      </c>
      <c r="G239" s="85">
        <v>100</v>
      </c>
      <c r="H239" s="83">
        <v>6239.80602</v>
      </c>
      <c r="I239" s="84">
        <v>1.1999999999999999E-3</v>
      </c>
      <c r="J239" s="84">
        <f t="shared" si="11"/>
        <v>6.3090023470662501E-4</v>
      </c>
      <c r="K239" s="84">
        <f>H239/'סכום נכסי הקרן'!$C$42</f>
        <v>1.03104870129812E-4</v>
      </c>
    </row>
    <row r="240" spans="2:11">
      <c r="B240" s="76" t="s">
        <v>2359</v>
      </c>
      <c r="C240" s="73">
        <v>8296</v>
      </c>
      <c r="D240" s="86" t="s">
        <v>133</v>
      </c>
      <c r="E240" s="95">
        <v>44085</v>
      </c>
      <c r="F240" s="83">
        <v>6191136.75</v>
      </c>
      <c r="G240" s="85">
        <v>117.959</v>
      </c>
      <c r="H240" s="83">
        <v>26400.35585</v>
      </c>
      <c r="I240" s="84">
        <v>2.3976816923076921E-3</v>
      </c>
      <c r="J240" s="84">
        <f t="shared" si="11"/>
        <v>2.6693122588614415E-3</v>
      </c>
      <c r="K240" s="84">
        <f>H240/'סכום נכסי הקרן'!$C$42</f>
        <v>4.3623235282802471E-4</v>
      </c>
    </row>
    <row r="241" spans="2:11">
      <c r="B241" s="76" t="s">
        <v>2360</v>
      </c>
      <c r="C241" s="73">
        <v>8333</v>
      </c>
      <c r="D241" s="86" t="s">
        <v>133</v>
      </c>
      <c r="E241" s="95">
        <v>44501</v>
      </c>
      <c r="F241" s="83">
        <v>1868887.42</v>
      </c>
      <c r="G241" s="85">
        <v>122.30200000000001</v>
      </c>
      <c r="H241" s="83">
        <v>8262.7573799999991</v>
      </c>
      <c r="I241" s="84">
        <v>6.7144392154999998E-3</v>
      </c>
      <c r="J241" s="84">
        <f t="shared" si="11"/>
        <v>8.354387225591826E-4</v>
      </c>
      <c r="K241" s="84">
        <f>H241/'סכום נכסי הקרן'!$C$42</f>
        <v>1.3653157227138378E-4</v>
      </c>
    </row>
    <row r="242" spans="2:11">
      <c r="B242" s="76" t="s">
        <v>2361</v>
      </c>
      <c r="C242" s="73">
        <v>87955</v>
      </c>
      <c r="D242" s="86" t="s">
        <v>135</v>
      </c>
      <c r="E242" s="95">
        <v>44827</v>
      </c>
      <c r="F242" s="83">
        <v>2080587.4</v>
      </c>
      <c r="G242" s="85">
        <v>100</v>
      </c>
      <c r="H242" s="83">
        <v>8181.2857699999995</v>
      </c>
      <c r="I242" s="84">
        <v>3.7000000000000002E-3</v>
      </c>
      <c r="J242" s="84">
        <f t="shared" si="11"/>
        <v>8.272012136196136E-4</v>
      </c>
      <c r="K242" s="84">
        <f>H242/'סכום נכסי הקרן'!$C$42</f>
        <v>1.3518535738242854E-4</v>
      </c>
    </row>
    <row r="243" spans="2:11">
      <c r="B243" s="76" t="s">
        <v>2362</v>
      </c>
      <c r="C243" s="73">
        <v>84031</v>
      </c>
      <c r="D243" s="86" t="s">
        <v>133</v>
      </c>
      <c r="E243" s="95">
        <v>44314</v>
      </c>
      <c r="F243" s="83">
        <v>1676883.13</v>
      </c>
      <c r="G243" s="85">
        <v>100</v>
      </c>
      <c r="H243" s="83">
        <v>6061.93253</v>
      </c>
      <c r="I243" s="84">
        <v>2.6699999999999998E-2</v>
      </c>
      <c r="J243" s="84">
        <f t="shared" si="11"/>
        <v>6.1291563290499936E-4</v>
      </c>
      <c r="K243" s="84">
        <f>H243/'סכום נכסי הקרן'!$C$42</f>
        <v>1.0016573660110875E-4</v>
      </c>
    </row>
    <row r="244" spans="2:11">
      <c r="B244" s="76" t="s">
        <v>2363</v>
      </c>
      <c r="C244" s="73">
        <v>6653</v>
      </c>
      <c r="D244" s="86" t="s">
        <v>133</v>
      </c>
      <c r="E244" s="95">
        <v>39264</v>
      </c>
      <c r="F244" s="83">
        <v>151928572.60999998</v>
      </c>
      <c r="G244" s="85">
        <v>89.065100000000001</v>
      </c>
      <c r="H244" s="83">
        <v>489164.93646</v>
      </c>
      <c r="I244" s="84">
        <v>2.0851779583529413E-2</v>
      </c>
      <c r="J244" s="84">
        <f t="shared" si="11"/>
        <v>4.9458953088234836E-2</v>
      </c>
      <c r="K244" s="84">
        <f>H244/'סכום נכסי הקרן'!$C$42</f>
        <v>8.0828293514428901E-3</v>
      </c>
    </row>
    <row r="245" spans="2:11">
      <c r="B245" s="76" t="s">
        <v>2364</v>
      </c>
      <c r="C245" s="73">
        <v>8410</v>
      </c>
      <c r="D245" s="86" t="s">
        <v>135</v>
      </c>
      <c r="E245" s="95">
        <v>44651</v>
      </c>
      <c r="F245" s="83">
        <v>2571631.0194870001</v>
      </c>
      <c r="G245" s="85">
        <v>112.15470000000001</v>
      </c>
      <c r="H245" s="83">
        <v>11341.271110922002</v>
      </c>
      <c r="I245" s="84">
        <v>8.5721034054386438E-3</v>
      </c>
      <c r="J245" s="84">
        <f t="shared" si="11"/>
        <v>1.1467040133648508E-3</v>
      </c>
      <c r="K245" s="84">
        <f>H245/'סכום נכסי הקרן'!$C$42</f>
        <v>1.8740010206256408E-4</v>
      </c>
    </row>
    <row r="246" spans="2:11">
      <c r="B246" s="76" t="s">
        <v>2365</v>
      </c>
      <c r="C246" s="73">
        <v>7001</v>
      </c>
      <c r="D246" s="86" t="s">
        <v>135</v>
      </c>
      <c r="E246" s="95">
        <v>43602</v>
      </c>
      <c r="F246" s="83">
        <v>8785765</v>
      </c>
      <c r="G246" s="85">
        <v>66.530100000000004</v>
      </c>
      <c r="H246" s="83">
        <v>22984.40987</v>
      </c>
      <c r="I246" s="84">
        <v>1.5180487783333333E-2</v>
      </c>
      <c r="J246" s="84">
        <f t="shared" si="11"/>
        <v>2.3239295476650519E-3</v>
      </c>
      <c r="K246" s="84">
        <f>H246/'סכום נכסי הקרן'!$C$42</f>
        <v>3.7978818364881143E-4</v>
      </c>
    </row>
    <row r="247" spans="2:11">
      <c r="B247" s="76" t="s">
        <v>2366</v>
      </c>
      <c r="C247" s="73">
        <v>8319</v>
      </c>
      <c r="D247" s="86" t="s">
        <v>135</v>
      </c>
      <c r="E247" s="95">
        <v>44377</v>
      </c>
      <c r="F247" s="83">
        <v>4209986.8600000003</v>
      </c>
      <c r="G247" s="85">
        <v>103.1515</v>
      </c>
      <c r="H247" s="83">
        <v>17076.225739999998</v>
      </c>
      <c r="I247" s="84">
        <v>4.7045267099285713E-3</v>
      </c>
      <c r="J247" s="84">
        <f t="shared" si="11"/>
        <v>1.7265592540438156E-3</v>
      </c>
      <c r="K247" s="84">
        <f>H247/'סכום נכסי הקרן'!$C$42</f>
        <v>2.8216294410223554E-4</v>
      </c>
    </row>
    <row r="248" spans="2:11">
      <c r="B248" s="76" t="s">
        <v>2367</v>
      </c>
      <c r="C248" s="73">
        <v>8411</v>
      </c>
      <c r="D248" s="86" t="s">
        <v>135</v>
      </c>
      <c r="E248" s="95">
        <v>44651</v>
      </c>
      <c r="F248" s="83">
        <v>3767439.2840169994</v>
      </c>
      <c r="G248" s="85">
        <v>101.33620000000001</v>
      </c>
      <c r="H248" s="83">
        <v>15012.273757681001</v>
      </c>
      <c r="I248" s="84">
        <v>1.2858155108157967E-2</v>
      </c>
      <c r="J248" s="84">
        <f t="shared" si="11"/>
        <v>1.5178752363204154E-3</v>
      </c>
      <c r="K248" s="84">
        <f>H248/'סכום נכסי הקרן'!$C$42</f>
        <v>2.4805875874629908E-4</v>
      </c>
    </row>
    <row r="249" spans="2:11">
      <c r="B249" s="76" t="s">
        <v>2368</v>
      </c>
      <c r="C249" s="73">
        <v>9384</v>
      </c>
      <c r="D249" s="86" t="s">
        <v>135</v>
      </c>
      <c r="E249" s="95">
        <v>44910</v>
      </c>
      <c r="F249" s="83">
        <v>501900.00109400006</v>
      </c>
      <c r="G249" s="85">
        <v>100</v>
      </c>
      <c r="H249" s="83">
        <v>1973.5711861050002</v>
      </c>
      <c r="I249" s="84">
        <v>5.0189999934221316E-3</v>
      </c>
      <c r="J249" s="84">
        <f t="shared" si="11"/>
        <v>1.995457103206354E-4</v>
      </c>
      <c r="K249" s="84">
        <f>H249/'סכום נכסי הקרן'!$C$42</f>
        <v>3.2610757479171619E-5</v>
      </c>
    </row>
    <row r="250" spans="2:11">
      <c r="B250" s="76" t="s">
        <v>2369</v>
      </c>
      <c r="C250" s="73">
        <v>5303</v>
      </c>
      <c r="D250" s="86" t="s">
        <v>135</v>
      </c>
      <c r="E250" s="95">
        <v>42788</v>
      </c>
      <c r="F250" s="83">
        <v>20629731.420000002</v>
      </c>
      <c r="G250" s="85">
        <v>76.059799999999996</v>
      </c>
      <c r="H250" s="83">
        <v>61699.884610000001</v>
      </c>
      <c r="I250" s="84">
        <v>2.6045127084840639E-2</v>
      </c>
      <c r="J250" s="84">
        <f t="shared" si="11"/>
        <v>6.2384105462657763E-3</v>
      </c>
      <c r="K250" s="84">
        <f>H250/'סכום נכסי הקרן'!$C$42</f>
        <v>1.0195122363336603E-3</v>
      </c>
    </row>
    <row r="251" spans="2:11">
      <c r="B251" s="76" t="s">
        <v>2370</v>
      </c>
      <c r="C251" s="73">
        <v>7011</v>
      </c>
      <c r="D251" s="86" t="s">
        <v>135</v>
      </c>
      <c r="E251" s="95">
        <v>43651</v>
      </c>
      <c r="F251" s="83">
        <v>23264110.120000001</v>
      </c>
      <c r="G251" s="85">
        <v>98.656800000000004</v>
      </c>
      <c r="H251" s="83">
        <v>90250.386079999997</v>
      </c>
      <c r="I251" s="84">
        <v>2.7153828433130588E-2</v>
      </c>
      <c r="J251" s="84">
        <f t="shared" si="11"/>
        <v>9.1251217710507475E-3</v>
      </c>
      <c r="K251" s="84">
        <f>H251/'סכום נכסי הקרן'!$C$42</f>
        <v>1.4912730149171838E-3</v>
      </c>
    </row>
    <row r="252" spans="2:11">
      <c r="B252" s="76" t="s">
        <v>2371</v>
      </c>
      <c r="C252" s="73">
        <v>62177</v>
      </c>
      <c r="D252" s="86" t="s">
        <v>133</v>
      </c>
      <c r="E252" s="95">
        <v>42549</v>
      </c>
      <c r="F252" s="83">
        <v>6077054.1799999997</v>
      </c>
      <c r="G252" s="85">
        <v>100</v>
      </c>
      <c r="H252" s="83">
        <v>21968.550879999999</v>
      </c>
      <c r="I252" s="84">
        <v>1.5E-3</v>
      </c>
      <c r="J252" s="84">
        <f t="shared" si="11"/>
        <v>2.2212171118672743E-3</v>
      </c>
      <c r="K252" s="84">
        <f>H252/'סכום נכסי הקרן'!$C$42</f>
        <v>3.6300240394693668E-4</v>
      </c>
    </row>
    <row r="253" spans="2:11">
      <c r="B253" s="76" t="s">
        <v>2372</v>
      </c>
      <c r="C253" s="73">
        <v>8406</v>
      </c>
      <c r="D253" s="86" t="s">
        <v>133</v>
      </c>
      <c r="E253" s="95">
        <v>44621</v>
      </c>
      <c r="F253" s="83">
        <v>10659840.970000001</v>
      </c>
      <c r="G253" s="85">
        <v>100</v>
      </c>
      <c r="H253" s="83">
        <v>38535.325109999998</v>
      </c>
      <c r="I253" s="84">
        <v>1.2540989000000001E-2</v>
      </c>
      <c r="J253" s="84">
        <f t="shared" si="11"/>
        <v>3.8962662586737111E-3</v>
      </c>
      <c r="K253" s="84">
        <f>H253/'סכום נכסי הקרן'!$C$42</f>
        <v>6.367473088332694E-4</v>
      </c>
    </row>
    <row r="254" spans="2:11">
      <c r="B254" s="76" t="s">
        <v>2373</v>
      </c>
      <c r="C254" s="73">
        <v>8502</v>
      </c>
      <c r="D254" s="86" t="s">
        <v>133</v>
      </c>
      <c r="E254" s="95">
        <v>44621</v>
      </c>
      <c r="F254" s="83">
        <v>15784689.076826001</v>
      </c>
      <c r="G254" s="85">
        <v>101.2145</v>
      </c>
      <c r="H254" s="83">
        <v>57754.664761096996</v>
      </c>
      <c r="I254" s="84">
        <v>1.3132116397684742E-2</v>
      </c>
      <c r="J254" s="84">
        <f t="shared" si="11"/>
        <v>5.8395135099373711E-3</v>
      </c>
      <c r="K254" s="84">
        <f>H254/'סכום נכסי הקרן'!$C$42</f>
        <v>9.5432248863142315E-4</v>
      </c>
    </row>
    <row r="255" spans="2:11">
      <c r="B255" s="76" t="s">
        <v>2374</v>
      </c>
      <c r="C255" s="73">
        <v>7017</v>
      </c>
      <c r="D255" s="86" t="s">
        <v>134</v>
      </c>
      <c r="E255" s="95">
        <v>43709</v>
      </c>
      <c r="F255" s="83">
        <v>46224434.859999999</v>
      </c>
      <c r="G255" s="85">
        <v>100.218141</v>
      </c>
      <c r="H255" s="83">
        <v>46325.250359999998</v>
      </c>
      <c r="I255" s="84">
        <v>2.8014808436000002E-2</v>
      </c>
      <c r="J255" s="84">
        <f t="shared" si="11"/>
        <v>4.6838974210559135E-3</v>
      </c>
      <c r="K255" s="84">
        <f>H255/'סכום נכסי הקרן'!$C$42</f>
        <v>7.6546593063782885E-4</v>
      </c>
    </row>
    <row r="256" spans="2:11">
      <c r="B256" s="76" t="s">
        <v>2375</v>
      </c>
      <c r="C256" s="73">
        <v>5258</v>
      </c>
      <c r="D256" s="86" t="s">
        <v>134</v>
      </c>
      <c r="E256" s="95">
        <v>41914</v>
      </c>
      <c r="F256" s="83">
        <v>48818446.689999998</v>
      </c>
      <c r="G256" s="85">
        <v>7.2278950000000002</v>
      </c>
      <c r="H256" s="83">
        <v>3528.5485099999996</v>
      </c>
      <c r="I256" s="84">
        <v>6.4567902074719158E-2</v>
      </c>
      <c r="J256" s="84">
        <f t="shared" si="11"/>
        <v>3.5676783476879811E-4</v>
      </c>
      <c r="K256" s="84">
        <f>H256/'סכום נכסי הקרן'!$C$42</f>
        <v>5.8304782985912695E-5</v>
      </c>
    </row>
    <row r="257" spans="2:11">
      <c r="B257" s="76" t="s">
        <v>2376</v>
      </c>
      <c r="C257" s="73">
        <v>5121</v>
      </c>
      <c r="D257" s="86" t="s">
        <v>134</v>
      </c>
      <c r="E257" s="95">
        <v>39845</v>
      </c>
      <c r="F257" s="83">
        <v>38610484.789999999</v>
      </c>
      <c r="G257" s="85">
        <v>1.3178460000000001</v>
      </c>
      <c r="H257" s="83">
        <v>508.80896999999999</v>
      </c>
      <c r="I257" s="84">
        <v>0.10322448979591836</v>
      </c>
      <c r="J257" s="84">
        <f t="shared" si="11"/>
        <v>5.1445140692664692E-5</v>
      </c>
      <c r="K257" s="84">
        <f>H257/'סכום נכסי הקרן'!$C$42</f>
        <v>8.40742205840774E-6</v>
      </c>
    </row>
    <row r="258" spans="2:11">
      <c r="B258" s="76" t="s">
        <v>2377</v>
      </c>
      <c r="C258" s="73">
        <v>6885</v>
      </c>
      <c r="D258" s="86" t="s">
        <v>135</v>
      </c>
      <c r="E258" s="95">
        <v>43602</v>
      </c>
      <c r="F258" s="83">
        <v>10883131.109999999</v>
      </c>
      <c r="G258" s="85">
        <v>92.123699999999999</v>
      </c>
      <c r="H258" s="83">
        <v>39424.01326</v>
      </c>
      <c r="I258" s="84">
        <v>1.7840740402193786E-2</v>
      </c>
      <c r="J258" s="84">
        <f t="shared" si="11"/>
        <v>3.9861205843721237E-3</v>
      </c>
      <c r="K258" s="84">
        <f>H258/'סכום נכסי הקרן'!$C$42</f>
        <v>6.5143175190697457E-4</v>
      </c>
    </row>
    <row r="259" spans="2:11">
      <c r="B259" s="76" t="s">
        <v>2378</v>
      </c>
      <c r="C259" s="73">
        <v>84034</v>
      </c>
      <c r="D259" s="86" t="s">
        <v>133</v>
      </c>
      <c r="E259" s="95">
        <v>44314</v>
      </c>
      <c r="F259" s="83">
        <v>1744050.61</v>
      </c>
      <c r="G259" s="85">
        <v>100</v>
      </c>
      <c r="H259" s="83">
        <v>6304.7429699999993</v>
      </c>
      <c r="I259" s="84">
        <v>2.7799999999999998E-2</v>
      </c>
      <c r="J259" s="84">
        <f t="shared" si="11"/>
        <v>6.3746594153546194E-4</v>
      </c>
      <c r="K259" s="84">
        <f>H259/'סכום נכסי הקרן'!$C$42</f>
        <v>1.0417787076074765E-4</v>
      </c>
    </row>
    <row r="260" spans="2:11">
      <c r="B260" s="76" t="s">
        <v>2379</v>
      </c>
      <c r="C260" s="73">
        <v>5317</v>
      </c>
      <c r="D260" s="86" t="s">
        <v>133</v>
      </c>
      <c r="E260" s="95">
        <v>43191</v>
      </c>
      <c r="F260" s="83">
        <v>17632509.98</v>
      </c>
      <c r="G260" s="85">
        <v>178.0078</v>
      </c>
      <c r="H260" s="83">
        <v>113464.88384000001</v>
      </c>
      <c r="I260" s="84">
        <v>1.35437795E-2</v>
      </c>
      <c r="J260" s="84">
        <f t="shared" si="11"/>
        <v>1.1472315263674808E-2</v>
      </c>
      <c r="K260" s="84">
        <f>H260/'סכום נכסי הקרן'!$C$42</f>
        <v>1.874863108744109E-3</v>
      </c>
    </row>
    <row r="261" spans="2:11">
      <c r="B261" s="76" t="s">
        <v>2380</v>
      </c>
      <c r="C261" s="73">
        <v>60838</v>
      </c>
      <c r="D261" s="86" t="s">
        <v>133</v>
      </c>
      <c r="E261" s="95">
        <v>42555</v>
      </c>
      <c r="F261" s="83">
        <v>2013581.38</v>
      </c>
      <c r="G261" s="85">
        <v>100</v>
      </c>
      <c r="H261" s="83">
        <v>7279.0966900000003</v>
      </c>
      <c r="I261" s="84">
        <v>5.9999999999999995E-4</v>
      </c>
      <c r="J261" s="84">
        <f t="shared" si="11"/>
        <v>7.3598182306526528E-4</v>
      </c>
      <c r="K261" s="84">
        <f>H261/'סכום נכסי הקרן'!$C$42</f>
        <v>1.2027782858621533E-4</v>
      </c>
    </row>
    <row r="262" spans="2:11">
      <c r="B262" s="76" t="s">
        <v>2381</v>
      </c>
      <c r="C262" s="73">
        <v>87345</v>
      </c>
      <c r="D262" s="86" t="s">
        <v>133</v>
      </c>
      <c r="E262" s="95">
        <v>44421</v>
      </c>
      <c r="F262" s="83">
        <v>788083.19999999995</v>
      </c>
      <c r="G262" s="85">
        <v>100</v>
      </c>
      <c r="H262" s="83">
        <v>2848.9207700000002</v>
      </c>
      <c r="I262" s="84">
        <v>3.5999999999999999E-3</v>
      </c>
      <c r="J262" s="84">
        <f t="shared" si="11"/>
        <v>2.8805138760604914E-4</v>
      </c>
      <c r="K262" s="84">
        <f>H262/'סכום נכסי הקרן'!$C$42</f>
        <v>4.7074797687536776E-5</v>
      </c>
    </row>
    <row r="263" spans="2:11">
      <c r="B263" s="76" t="s">
        <v>2382</v>
      </c>
      <c r="C263" s="73">
        <v>7077</v>
      </c>
      <c r="D263" s="86" t="s">
        <v>133</v>
      </c>
      <c r="E263" s="95">
        <v>44012</v>
      </c>
      <c r="F263" s="83">
        <v>31554608.57</v>
      </c>
      <c r="G263" s="85">
        <v>118.6538</v>
      </c>
      <c r="H263" s="83">
        <v>135348.28287</v>
      </c>
      <c r="I263" s="84">
        <v>1.5777304323999999E-2</v>
      </c>
      <c r="J263" s="84">
        <f t="shared" si="11"/>
        <v>1.3684922761400469E-2</v>
      </c>
      <c r="K263" s="84">
        <f>H263/'סכום נכסי הקרן'!$C$42</f>
        <v>2.2364584865098751E-3</v>
      </c>
    </row>
    <row r="264" spans="2:11">
      <c r="B264" s="76" t="s">
        <v>2383</v>
      </c>
      <c r="C264" s="73">
        <v>60839</v>
      </c>
      <c r="D264" s="86" t="s">
        <v>133</v>
      </c>
      <c r="E264" s="95">
        <v>42555</v>
      </c>
      <c r="F264" s="83">
        <v>3028436.67</v>
      </c>
      <c r="G264" s="85">
        <v>100</v>
      </c>
      <c r="H264" s="83">
        <v>10947.798560000001</v>
      </c>
      <c r="I264" s="84">
        <v>3.8E-3</v>
      </c>
      <c r="J264" s="84">
        <f t="shared" si="11"/>
        <v>1.1069204168986093E-3</v>
      </c>
      <c r="K264" s="84">
        <f>H264/'סכום נכסי הקרן'!$C$42</f>
        <v>1.8089846785591951E-4</v>
      </c>
    </row>
    <row r="265" spans="2:11">
      <c r="B265" s="76" t="s">
        <v>2384</v>
      </c>
      <c r="C265" s="73">
        <v>5278</v>
      </c>
      <c r="D265" s="86" t="s">
        <v>135</v>
      </c>
      <c r="E265" s="95">
        <v>42484</v>
      </c>
      <c r="F265" s="83">
        <v>12816516.609999999</v>
      </c>
      <c r="G265" s="85">
        <v>99.239599999999996</v>
      </c>
      <c r="H265" s="83">
        <v>50013.887020000002</v>
      </c>
      <c r="I265" s="84">
        <v>1.8980668057996485E-2</v>
      </c>
      <c r="J265" s="84">
        <f t="shared" si="11"/>
        <v>5.0568516005740551E-3</v>
      </c>
      <c r="K265" s="84">
        <f>H265/'סכום נכסי הקרן'!$C$42</f>
        <v>8.2641596699574817E-4</v>
      </c>
    </row>
    <row r="266" spans="2:11">
      <c r="B266" s="76" t="s">
        <v>2385</v>
      </c>
      <c r="C266" s="73">
        <v>9172</v>
      </c>
      <c r="D266" s="86" t="s">
        <v>135</v>
      </c>
      <c r="E266" s="95">
        <v>44743</v>
      </c>
      <c r="F266" s="83">
        <v>753077.90568299999</v>
      </c>
      <c r="G266" s="85">
        <v>91.522499999999994</v>
      </c>
      <c r="H266" s="83">
        <v>2710.212736122</v>
      </c>
      <c r="I266" s="84">
        <v>2.5636696312935556E-2</v>
      </c>
      <c r="J266" s="84">
        <f t="shared" si="11"/>
        <v>2.7402676394806488E-4</v>
      </c>
      <c r="K266" s="84">
        <f>H266/'סכום נכסי הקרן'!$C$42</f>
        <v>4.4782823582394197E-5</v>
      </c>
    </row>
    <row r="267" spans="2:11">
      <c r="B267" s="76" t="s">
        <v>2386</v>
      </c>
      <c r="C267" s="73">
        <v>84033</v>
      </c>
      <c r="D267" s="86" t="s">
        <v>133</v>
      </c>
      <c r="E267" s="95">
        <v>44314</v>
      </c>
      <c r="F267" s="83">
        <v>2012188.87</v>
      </c>
      <c r="G267" s="85">
        <v>100</v>
      </c>
      <c r="H267" s="83">
        <v>7274.0627699999995</v>
      </c>
      <c r="I267" s="84">
        <v>3.2099999999999997E-2</v>
      </c>
      <c r="J267" s="84">
        <f t="shared" si="11"/>
        <v>7.3547284869982584E-4</v>
      </c>
      <c r="K267" s="84">
        <f>H267/'סכום נכסי הקרן'!$C$42</f>
        <v>1.2019464945112998E-4</v>
      </c>
    </row>
    <row r="268" spans="2:11">
      <c r="B268" s="76" t="s">
        <v>2386</v>
      </c>
      <c r="C268" s="73">
        <v>84037</v>
      </c>
      <c r="D268" s="86" t="s">
        <v>133</v>
      </c>
      <c r="E268" s="95">
        <v>44314</v>
      </c>
      <c r="F268" s="83">
        <v>445283.68</v>
      </c>
      <c r="G268" s="85">
        <v>100</v>
      </c>
      <c r="H268" s="83">
        <v>1609.7005100000001</v>
      </c>
      <c r="I268" s="84">
        <v>4.0000000000000002E-4</v>
      </c>
      <c r="J268" s="84">
        <f t="shared" si="11"/>
        <v>1.6275512833432184E-4</v>
      </c>
      <c r="K268" s="84">
        <f>H268/'סכום נכסי הקרן'!$C$42</f>
        <v>2.6598256660459801E-5</v>
      </c>
    </row>
    <row r="269" spans="2:11">
      <c r="B269" s="76" t="s">
        <v>2387</v>
      </c>
      <c r="C269" s="73">
        <v>8275</v>
      </c>
      <c r="D269" s="86" t="s">
        <v>133</v>
      </c>
      <c r="E269" s="95">
        <v>44256</v>
      </c>
      <c r="F269" s="83">
        <v>2338368.92</v>
      </c>
      <c r="G269" s="85">
        <v>108.51009999999999</v>
      </c>
      <c r="H269" s="83">
        <v>9172.5797200000015</v>
      </c>
      <c r="I269" s="84">
        <v>3.8972815333333331E-3</v>
      </c>
      <c r="J269" s="84">
        <f t="shared" si="11"/>
        <v>9.2742990401698889E-4</v>
      </c>
      <c r="K269" s="84">
        <f>H269/'סכום נכסי הקרן'!$C$42</f>
        <v>1.5156523099510511E-4</v>
      </c>
    </row>
    <row r="270" spans="2:11">
      <c r="B270" s="76" t="s">
        <v>2388</v>
      </c>
      <c r="C270" s="73">
        <v>8335</v>
      </c>
      <c r="D270" s="86" t="s">
        <v>133</v>
      </c>
      <c r="E270" s="95">
        <v>44412</v>
      </c>
      <c r="F270" s="83">
        <v>10931358.68</v>
      </c>
      <c r="G270" s="85">
        <v>96.288700000000006</v>
      </c>
      <c r="H270" s="83">
        <v>38050.272360000003</v>
      </c>
      <c r="I270" s="84">
        <v>4.37254345424E-2</v>
      </c>
      <c r="J270" s="84">
        <f t="shared" ref="J270:J301" si="12">IFERROR(H270/$H$11,0)</f>
        <v>3.8472230844405334E-3</v>
      </c>
      <c r="K270" s="84">
        <f>H270/'סכום נכסי הקרן'!$C$42</f>
        <v>6.2873242814073501E-4</v>
      </c>
    </row>
    <row r="271" spans="2:11">
      <c r="B271" s="76" t="s">
        <v>2389</v>
      </c>
      <c r="C271" s="73">
        <v>6651</v>
      </c>
      <c r="D271" s="86" t="s">
        <v>135</v>
      </c>
      <c r="E271" s="95">
        <v>43465</v>
      </c>
      <c r="F271" s="83">
        <v>21114373.25</v>
      </c>
      <c r="G271" s="85">
        <v>103.6968</v>
      </c>
      <c r="H271" s="83">
        <v>86095.241389999996</v>
      </c>
      <c r="I271" s="84">
        <v>9.4436188218676553E-2</v>
      </c>
      <c r="J271" s="84">
        <f t="shared" si="12"/>
        <v>8.7049994544661398E-3</v>
      </c>
      <c r="K271" s="84">
        <f>H271/'סכום נכסי הקרן'!$C$42</f>
        <v>1.4226145258135388E-3</v>
      </c>
    </row>
    <row r="272" spans="2:11">
      <c r="B272" s="76" t="s">
        <v>2390</v>
      </c>
      <c r="C272" s="73">
        <v>8415</v>
      </c>
      <c r="D272" s="86" t="s">
        <v>135</v>
      </c>
      <c r="E272" s="95">
        <v>44440</v>
      </c>
      <c r="F272" s="83">
        <v>20368125.34</v>
      </c>
      <c r="G272" s="85">
        <v>113.59739999999999</v>
      </c>
      <c r="H272" s="83">
        <v>90981.909840000008</v>
      </c>
      <c r="I272" s="84">
        <v>3.3946875118833333E-2</v>
      </c>
      <c r="J272" s="84">
        <f t="shared" si="12"/>
        <v>9.1990853703033861E-3</v>
      </c>
      <c r="K272" s="84">
        <f>H272/'סכום נכסי הקרן'!$C$42</f>
        <v>1.5033605160398025E-3</v>
      </c>
    </row>
    <row r="273" spans="2:11">
      <c r="B273" s="76" t="s">
        <v>2391</v>
      </c>
      <c r="C273" s="73">
        <v>87341</v>
      </c>
      <c r="D273" s="86" t="s">
        <v>133</v>
      </c>
      <c r="E273" s="95">
        <v>44421</v>
      </c>
      <c r="F273" s="83">
        <v>696797.53</v>
      </c>
      <c r="G273" s="85">
        <v>100</v>
      </c>
      <c r="H273" s="83">
        <v>2518.9230699999998</v>
      </c>
      <c r="I273" s="84">
        <v>3.4999999999999996E-3</v>
      </c>
      <c r="J273" s="84">
        <f t="shared" si="12"/>
        <v>2.5468566666611412E-4</v>
      </c>
      <c r="K273" s="84">
        <f>H273/'סכום נכסי הקרן'!$C$42</f>
        <v>4.1622004781382188E-5</v>
      </c>
    </row>
    <row r="274" spans="2:11">
      <c r="B274" s="76" t="s">
        <v>2392</v>
      </c>
      <c r="C274" s="73">
        <v>8310</v>
      </c>
      <c r="D274" s="86" t="s">
        <v>133</v>
      </c>
      <c r="E274" s="95">
        <v>44377</v>
      </c>
      <c r="F274" s="83">
        <v>5332570.57</v>
      </c>
      <c r="G274" s="85">
        <v>36.096400000000003</v>
      </c>
      <c r="H274" s="83">
        <v>6958.39059</v>
      </c>
      <c r="I274" s="84">
        <v>1.3910906015384616E-2</v>
      </c>
      <c r="J274" s="84">
        <f t="shared" si="12"/>
        <v>7.0355556604488341E-4</v>
      </c>
      <c r="K274" s="84">
        <f>H274/'סכום נכסי הקרן'!$C$42</f>
        <v>1.1497856757003095E-4</v>
      </c>
    </row>
    <row r="275" spans="2:11">
      <c r="B275" s="76" t="s">
        <v>2393</v>
      </c>
      <c r="C275" s="73">
        <v>87951</v>
      </c>
      <c r="D275" s="86" t="s">
        <v>135</v>
      </c>
      <c r="E275" s="95">
        <v>44771</v>
      </c>
      <c r="F275" s="83">
        <v>1800783.3</v>
      </c>
      <c r="G275" s="85">
        <v>100</v>
      </c>
      <c r="H275" s="83">
        <v>7081.0400899999995</v>
      </c>
      <c r="I275" s="84">
        <v>6.8999999999999999E-3</v>
      </c>
      <c r="J275" s="84">
        <f t="shared" si="12"/>
        <v>7.1595652820438487E-4</v>
      </c>
      <c r="K275" s="84">
        <f>H275/'סכום נכסי הקרן'!$C$42</f>
        <v>1.1700519479665528E-4</v>
      </c>
    </row>
    <row r="276" spans="2:11">
      <c r="B276" s="76" t="s">
        <v>2394</v>
      </c>
      <c r="C276" s="73">
        <v>4029</v>
      </c>
      <c r="D276" s="86" t="s">
        <v>133</v>
      </c>
      <c r="E276" s="95">
        <v>39321</v>
      </c>
      <c r="F276" s="83">
        <v>929488.22</v>
      </c>
      <c r="G276" s="85">
        <v>7.4221000000000004</v>
      </c>
      <c r="H276" s="83">
        <v>249.38998999999998</v>
      </c>
      <c r="I276" s="84">
        <v>4.9041518102948137E-3</v>
      </c>
      <c r="J276" s="84">
        <f t="shared" si="12"/>
        <v>2.5215560022246148E-5</v>
      </c>
      <c r="K276" s="84">
        <f>H276/'סכום נכסי הקרן'!$C$42</f>
        <v>4.120852867574418E-6</v>
      </c>
    </row>
    <row r="277" spans="2:11">
      <c r="B277" s="76" t="s">
        <v>2395</v>
      </c>
      <c r="C277" s="73">
        <v>7085</v>
      </c>
      <c r="D277" s="86" t="s">
        <v>133</v>
      </c>
      <c r="E277" s="95">
        <v>43983</v>
      </c>
      <c r="F277" s="83">
        <v>31313116.079999998</v>
      </c>
      <c r="G277" s="85">
        <v>97.327799999999996</v>
      </c>
      <c r="H277" s="83">
        <v>110172.06667</v>
      </c>
      <c r="I277" s="84">
        <v>1.0437705393333333E-2</v>
      </c>
      <c r="J277" s="84">
        <f t="shared" si="12"/>
        <v>1.113938197716873E-2</v>
      </c>
      <c r="K277" s="84">
        <f>H277/'סכום נכסי הקרן'!$C$42</f>
        <v>1.8204534867805619E-3</v>
      </c>
    </row>
    <row r="278" spans="2:11">
      <c r="B278" s="76" t="s">
        <v>2396</v>
      </c>
      <c r="C278" s="73">
        <v>608311</v>
      </c>
      <c r="D278" s="86" t="s">
        <v>133</v>
      </c>
      <c r="E278" s="95">
        <v>42555</v>
      </c>
      <c r="F278" s="83">
        <v>2148971.5499999998</v>
      </c>
      <c r="G278" s="85">
        <v>100</v>
      </c>
      <c r="H278" s="83">
        <v>7768.5321399999993</v>
      </c>
      <c r="I278" s="84">
        <v>2.0999999999999999E-3</v>
      </c>
      <c r="J278" s="84">
        <f t="shared" si="12"/>
        <v>7.8546812749348245E-4</v>
      </c>
      <c r="K278" s="84">
        <f>H278/'סכום נכסי הקרן'!$C$42</f>
        <v>1.2836512783036331E-4</v>
      </c>
    </row>
    <row r="279" spans="2:11">
      <c r="B279" s="76" t="s">
        <v>2397</v>
      </c>
      <c r="C279" s="73">
        <v>8330</v>
      </c>
      <c r="D279" s="86" t="s">
        <v>133</v>
      </c>
      <c r="E279" s="95">
        <v>44002</v>
      </c>
      <c r="F279" s="83">
        <v>11090709.960000001</v>
      </c>
      <c r="G279" s="85">
        <v>109.64279999999999</v>
      </c>
      <c r="H279" s="83">
        <v>43958.99626</v>
      </c>
      <c r="I279" s="84">
        <v>3.605376452415384E-2</v>
      </c>
      <c r="J279" s="84">
        <f t="shared" si="12"/>
        <v>4.4446479536396953E-3</v>
      </c>
      <c r="K279" s="84">
        <f>H279/'סכום נכסי הקרן'!$C$42</f>
        <v>7.2636658670107053E-4</v>
      </c>
    </row>
    <row r="280" spans="2:11">
      <c r="B280" s="76" t="s">
        <v>2398</v>
      </c>
      <c r="C280" s="73">
        <v>5331</v>
      </c>
      <c r="D280" s="86" t="s">
        <v>133</v>
      </c>
      <c r="E280" s="95">
        <v>43251</v>
      </c>
      <c r="F280" s="83">
        <v>17844402.440000001</v>
      </c>
      <c r="G280" s="85">
        <v>146.6669</v>
      </c>
      <c r="H280" s="83">
        <v>94611.172279999999</v>
      </c>
      <c r="I280" s="84">
        <v>3.7042286828571427E-2</v>
      </c>
      <c r="J280" s="84">
        <f t="shared" si="12"/>
        <v>9.5660362847819636E-3</v>
      </c>
      <c r="K280" s="84">
        <f>H280/'סכום נכסי הקרן'!$C$42</f>
        <v>1.5633294688155498E-3</v>
      </c>
    </row>
    <row r="281" spans="2:11">
      <c r="B281" s="76" t="s">
        <v>2399</v>
      </c>
      <c r="C281" s="73">
        <v>62178</v>
      </c>
      <c r="D281" s="86" t="s">
        <v>133</v>
      </c>
      <c r="E281" s="95">
        <v>42549</v>
      </c>
      <c r="F281" s="83">
        <v>1639376.79</v>
      </c>
      <c r="G281" s="85">
        <v>100</v>
      </c>
      <c r="H281" s="83">
        <v>5926.3470900000002</v>
      </c>
      <c r="I281" s="84">
        <v>3.4000000000000002E-3</v>
      </c>
      <c r="J281" s="84">
        <f t="shared" si="12"/>
        <v>5.9920673143520637E-4</v>
      </c>
      <c r="K281" s="84">
        <f>H281/'סכום נכסי הקרן'!$C$42</f>
        <v>9.7925359394207477E-5</v>
      </c>
    </row>
    <row r="282" spans="2:11">
      <c r="B282" s="76" t="s">
        <v>2400</v>
      </c>
      <c r="C282" s="73">
        <v>5320</v>
      </c>
      <c r="D282" s="86" t="s">
        <v>133</v>
      </c>
      <c r="E282" s="95">
        <v>42948</v>
      </c>
      <c r="F282" s="83">
        <v>12511510.949999999</v>
      </c>
      <c r="G282" s="85">
        <v>128.4571</v>
      </c>
      <c r="H282" s="83">
        <v>58100.005729999997</v>
      </c>
      <c r="I282" s="84">
        <v>8.1262675359999991E-3</v>
      </c>
      <c r="J282" s="84">
        <f t="shared" si="12"/>
        <v>5.874430572685216E-3</v>
      </c>
      <c r="K282" s="84">
        <f>H282/'סכום נכסי הקרן'!$C$42</f>
        <v>9.6002880957074739E-4</v>
      </c>
    </row>
    <row r="283" spans="2:11">
      <c r="B283" s="76" t="s">
        <v>2401</v>
      </c>
      <c r="C283" s="73">
        <v>5287</v>
      </c>
      <c r="D283" s="86" t="s">
        <v>135</v>
      </c>
      <c r="E283" s="95">
        <v>42735</v>
      </c>
      <c r="F283" s="83">
        <v>17185022.390000001</v>
      </c>
      <c r="G283" s="85">
        <v>38.488599999999998</v>
      </c>
      <c r="H283" s="83">
        <v>26008.650309999997</v>
      </c>
      <c r="I283" s="84">
        <v>1.1175129787136863E-2</v>
      </c>
      <c r="J283" s="84">
        <f t="shared" si="12"/>
        <v>2.6297073230141109E-3</v>
      </c>
      <c r="K283" s="84">
        <f>H283/'סכום נכסי הקרן'!$C$42</f>
        <v>4.2975991623281975E-4</v>
      </c>
    </row>
    <row r="284" spans="2:11">
      <c r="B284" s="76" t="s">
        <v>2402</v>
      </c>
      <c r="C284" s="73">
        <v>7028</v>
      </c>
      <c r="D284" s="86" t="s">
        <v>135</v>
      </c>
      <c r="E284" s="95">
        <v>43754</v>
      </c>
      <c r="F284" s="83">
        <v>26660552.760000002</v>
      </c>
      <c r="G284" s="85">
        <v>104.396</v>
      </c>
      <c r="H284" s="83">
        <v>109443.15570999999</v>
      </c>
      <c r="I284" s="84">
        <v>2.9121698113207545E-3</v>
      </c>
      <c r="J284" s="84">
        <f t="shared" si="12"/>
        <v>1.1065682555380577E-2</v>
      </c>
      <c r="K284" s="84">
        <f>H284/'סכום נכסי הקרן'!$C$42</f>
        <v>1.8084091588597721E-3</v>
      </c>
    </row>
    <row r="285" spans="2:11">
      <c r="B285" s="76" t="s">
        <v>2403</v>
      </c>
      <c r="C285" s="73">
        <v>8416</v>
      </c>
      <c r="D285" s="86" t="s">
        <v>135</v>
      </c>
      <c r="E285" s="95">
        <v>44713</v>
      </c>
      <c r="F285" s="83">
        <v>3136682.69</v>
      </c>
      <c r="G285" s="85">
        <v>103.69289999999999</v>
      </c>
      <c r="H285" s="83">
        <v>12789.54833</v>
      </c>
      <c r="I285" s="84">
        <v>7.7563982035928143E-4</v>
      </c>
      <c r="J285" s="84">
        <f t="shared" si="12"/>
        <v>1.2931378022531417E-3</v>
      </c>
      <c r="K285" s="84">
        <f>H285/'סכום נכסי הקרן'!$C$42</f>
        <v>2.1133104384286677E-4</v>
      </c>
    </row>
    <row r="286" spans="2:11">
      <c r="B286" s="76" t="s">
        <v>2404</v>
      </c>
      <c r="C286" s="73">
        <v>5335</v>
      </c>
      <c r="D286" s="86" t="s">
        <v>133</v>
      </c>
      <c r="E286" s="95">
        <v>43306</v>
      </c>
      <c r="F286" s="83">
        <v>15700347.529999999</v>
      </c>
      <c r="G286" s="85">
        <v>135.316</v>
      </c>
      <c r="H286" s="83">
        <v>76800.972410000002</v>
      </c>
      <c r="I286" s="84">
        <v>1.9207111466666666E-2</v>
      </c>
      <c r="J286" s="84">
        <f t="shared" si="12"/>
        <v>7.7652656771477705E-3</v>
      </c>
      <c r="K286" s="84">
        <f>H286/'סכום נכסי הקרן'!$C$42</f>
        <v>1.2690385343383358E-3</v>
      </c>
    </row>
    <row r="287" spans="2:11">
      <c r="B287" s="76" t="s">
        <v>2405</v>
      </c>
      <c r="C287" s="73">
        <v>8339</v>
      </c>
      <c r="D287" s="86" t="s">
        <v>133</v>
      </c>
      <c r="E287" s="95">
        <v>44539</v>
      </c>
      <c r="F287" s="83">
        <v>2349874.4116460001</v>
      </c>
      <c r="G287" s="85">
        <v>99.008600000000001</v>
      </c>
      <c r="H287" s="83">
        <v>8410.578582438</v>
      </c>
      <c r="I287" s="84">
        <v>5.739325541024156E-3</v>
      </c>
      <c r="J287" s="84">
        <f t="shared" si="12"/>
        <v>8.5038476912117976E-4</v>
      </c>
      <c r="K287" s="84">
        <f>H287/'סכום נכסי הקרן'!$C$42</f>
        <v>1.3897412991355272E-4</v>
      </c>
    </row>
    <row r="288" spans="2:11">
      <c r="B288" s="76" t="s">
        <v>2406</v>
      </c>
      <c r="C288" s="73">
        <v>7013</v>
      </c>
      <c r="D288" s="86" t="s">
        <v>135</v>
      </c>
      <c r="E288" s="95">
        <v>43507</v>
      </c>
      <c r="F288" s="83">
        <v>18930006.280000001</v>
      </c>
      <c r="G288" s="85">
        <v>96.519499999999994</v>
      </c>
      <c r="H288" s="83">
        <v>71845.805840000001</v>
      </c>
      <c r="I288" s="84">
        <v>1.5841407110471391E-2</v>
      </c>
      <c r="J288" s="84">
        <f t="shared" si="12"/>
        <v>7.2642539883223181E-3</v>
      </c>
      <c r="K288" s="84">
        <f>H288/'סכום נכסי הקרן'!$C$42</f>
        <v>1.187160699669457E-3</v>
      </c>
    </row>
    <row r="289" spans="2:11">
      <c r="B289" s="76" t="s">
        <v>2407</v>
      </c>
      <c r="C289" s="73">
        <v>608312</v>
      </c>
      <c r="D289" s="86" t="s">
        <v>133</v>
      </c>
      <c r="E289" s="95">
        <v>42555</v>
      </c>
      <c r="F289" s="83">
        <v>1070480.3</v>
      </c>
      <c r="G289" s="85">
        <v>100</v>
      </c>
      <c r="H289" s="83">
        <v>3869.7862799999998</v>
      </c>
      <c r="I289" s="84">
        <v>9.2499999999999999E-2</v>
      </c>
      <c r="J289" s="84">
        <f t="shared" si="12"/>
        <v>3.912700273840367E-4</v>
      </c>
      <c r="K289" s="84">
        <f>H289/'סכום נכסי הקרן'!$C$42</f>
        <v>6.3943303774293976E-5</v>
      </c>
    </row>
    <row r="290" spans="2:11">
      <c r="B290" s="76" t="s">
        <v>2408</v>
      </c>
      <c r="C290" s="73">
        <v>608314</v>
      </c>
      <c r="D290" s="86" t="s">
        <v>133</v>
      </c>
      <c r="E290" s="95">
        <v>42555</v>
      </c>
      <c r="F290" s="83">
        <v>709614.03</v>
      </c>
      <c r="G290" s="85">
        <v>100</v>
      </c>
      <c r="H290" s="83">
        <v>2565.2547300000001</v>
      </c>
      <c r="I290" s="84">
        <v>1.5700000000000002E-2</v>
      </c>
      <c r="J290" s="84">
        <f t="shared" si="12"/>
        <v>2.5937021215914017E-4</v>
      </c>
      <c r="K290" s="84">
        <f>H290/'סכום נכסי הקרן'!$C$42</f>
        <v>4.2387576623180986E-5</v>
      </c>
    </row>
    <row r="291" spans="2:11">
      <c r="B291" s="76" t="s">
        <v>2409</v>
      </c>
      <c r="C291" s="73">
        <v>608315</v>
      </c>
      <c r="D291" s="86" t="s">
        <v>133</v>
      </c>
      <c r="E291" s="95">
        <v>42555</v>
      </c>
      <c r="F291" s="83">
        <v>547743.19999999995</v>
      </c>
      <c r="G291" s="85">
        <v>100</v>
      </c>
      <c r="H291" s="83">
        <v>1980.0916499999998</v>
      </c>
      <c r="I291" s="84">
        <v>1.1000000000000001E-3</v>
      </c>
      <c r="J291" s="84">
        <f t="shared" si="12"/>
        <v>2.0020498757838441E-4</v>
      </c>
      <c r="K291" s="84">
        <f>H291/'סכום נכסי הקרן'!$C$42</f>
        <v>3.2718499864259428E-5</v>
      </c>
    </row>
    <row r="292" spans="2:11">
      <c r="B292" s="76" t="s">
        <v>2410</v>
      </c>
      <c r="C292" s="73">
        <v>608316</v>
      </c>
      <c r="D292" s="86" t="s">
        <v>133</v>
      </c>
      <c r="E292" s="95">
        <v>42555</v>
      </c>
      <c r="F292" s="83">
        <v>2116026.0299999998</v>
      </c>
      <c r="G292" s="85">
        <v>100</v>
      </c>
      <c r="H292" s="83">
        <v>7649.4341100000001</v>
      </c>
      <c r="I292" s="84">
        <v>5.9999999999999995E-4</v>
      </c>
      <c r="J292" s="84">
        <f t="shared" si="12"/>
        <v>7.7342625073653539E-4</v>
      </c>
      <c r="K292" s="84">
        <f>H292/'סכום נכסי הקרן'!$C$42</f>
        <v>1.2639718413523762E-4</v>
      </c>
    </row>
    <row r="293" spans="2:11">
      <c r="B293" s="76" t="s">
        <v>2411</v>
      </c>
      <c r="C293" s="73">
        <v>608317</v>
      </c>
      <c r="D293" s="86" t="s">
        <v>133</v>
      </c>
      <c r="E293" s="95">
        <v>42555</v>
      </c>
      <c r="F293" s="83">
        <v>49924.51</v>
      </c>
      <c r="G293" s="85">
        <v>100</v>
      </c>
      <c r="H293" s="83">
        <v>180.47711999999999</v>
      </c>
      <c r="I293" s="84">
        <v>8.3000000000000001E-3</v>
      </c>
      <c r="J293" s="84">
        <f t="shared" si="12"/>
        <v>1.8247852097039344E-5</v>
      </c>
      <c r="K293" s="84">
        <f>H293/'סכום נכסי הקרן'!$C$42</f>
        <v>2.9821552079278414E-6</v>
      </c>
    </row>
    <row r="294" spans="2:11">
      <c r="B294" s="76" t="s">
        <v>2412</v>
      </c>
      <c r="C294" s="73">
        <v>8112</v>
      </c>
      <c r="D294" s="86" t="s">
        <v>133</v>
      </c>
      <c r="E294" s="95">
        <v>44440</v>
      </c>
      <c r="F294" s="83">
        <v>3130072.74</v>
      </c>
      <c r="G294" s="85">
        <v>73.055599999999998</v>
      </c>
      <c r="H294" s="83">
        <v>8266.3967099999991</v>
      </c>
      <c r="I294" s="84">
        <v>1.9562954626249998E-3</v>
      </c>
      <c r="J294" s="84">
        <f t="shared" si="12"/>
        <v>8.3580669139408155E-4</v>
      </c>
      <c r="K294" s="84">
        <f>H294/'סכום נכסי הקרן'!$C$42</f>
        <v>1.3659170757780305E-4</v>
      </c>
    </row>
    <row r="295" spans="2:11">
      <c r="B295" s="76" t="s">
        <v>2413</v>
      </c>
      <c r="C295" s="73">
        <v>8317</v>
      </c>
      <c r="D295" s="86" t="s">
        <v>133</v>
      </c>
      <c r="E295" s="95">
        <v>44378</v>
      </c>
      <c r="F295" s="83">
        <v>3010252.87</v>
      </c>
      <c r="G295" s="85">
        <v>103.96210000000001</v>
      </c>
      <c r="H295" s="83">
        <v>11313.222390000001</v>
      </c>
      <c r="I295" s="84">
        <v>6.4736620965591396E-4</v>
      </c>
      <c r="J295" s="84">
        <f t="shared" si="12"/>
        <v>1.1438680366443901E-3</v>
      </c>
      <c r="K295" s="84">
        <f>H295/'סכום נכסי הקרן'!$C$42</f>
        <v>1.8693663257029127E-4</v>
      </c>
    </row>
    <row r="296" spans="2:11">
      <c r="B296" s="76" t="s">
        <v>2414</v>
      </c>
      <c r="C296" s="73">
        <v>9377</v>
      </c>
      <c r="D296" s="86" t="s">
        <v>133</v>
      </c>
      <c r="E296" s="95">
        <v>44502</v>
      </c>
      <c r="F296" s="83">
        <v>6107415.3799999999</v>
      </c>
      <c r="G296" s="85">
        <v>100.6054</v>
      </c>
      <c r="H296" s="83">
        <v>22211.968699999998</v>
      </c>
      <c r="I296" s="84">
        <v>3.4805445883966855E-2</v>
      </c>
      <c r="J296" s="84">
        <f t="shared" si="12"/>
        <v>2.2458288320517704E-3</v>
      </c>
      <c r="K296" s="84">
        <f>H296/'סכום נכסי הקרן'!$C$42</f>
        <v>3.6702457428972274E-4</v>
      </c>
    </row>
    <row r="297" spans="2:11">
      <c r="B297" s="76" t="s">
        <v>2415</v>
      </c>
      <c r="C297" s="73">
        <v>84036</v>
      </c>
      <c r="D297" s="86" t="s">
        <v>133</v>
      </c>
      <c r="E297" s="95">
        <v>44314</v>
      </c>
      <c r="F297" s="83">
        <v>1341577.3999999999</v>
      </c>
      <c r="G297" s="85">
        <v>100</v>
      </c>
      <c r="H297" s="83">
        <v>4849.8022899999996</v>
      </c>
      <c r="I297" s="84">
        <v>2.1400000000000002E-2</v>
      </c>
      <c r="J297" s="84">
        <f t="shared" si="12"/>
        <v>4.9035841711017277E-4</v>
      </c>
      <c r="K297" s="84">
        <f>H297/'סכום נכסי הקרן'!$C$42</f>
        <v>8.0136823751087517E-5</v>
      </c>
    </row>
    <row r="298" spans="2:11">
      <c r="B298" s="76" t="s">
        <v>2416</v>
      </c>
      <c r="C298" s="73">
        <v>5268</v>
      </c>
      <c r="D298" s="86" t="s">
        <v>135</v>
      </c>
      <c r="E298" s="95">
        <v>42185</v>
      </c>
      <c r="F298" s="83">
        <v>11956086.119999999</v>
      </c>
      <c r="G298" s="85">
        <v>129.48159999999999</v>
      </c>
      <c r="H298" s="83">
        <v>60874.119229999997</v>
      </c>
      <c r="I298" s="84">
        <v>3.9035591848450061E-3</v>
      </c>
      <c r="J298" s="84">
        <f t="shared" si="12"/>
        <v>6.1549182757713473E-3</v>
      </c>
      <c r="K298" s="84">
        <f>H298/'סכום נכסי הקרן'!$C$42</f>
        <v>1.005867512124334E-3</v>
      </c>
    </row>
    <row r="299" spans="2:11">
      <c r="B299" s="76" t="s">
        <v>2417</v>
      </c>
      <c r="C299" s="73">
        <v>4022</v>
      </c>
      <c r="D299" s="86" t="s">
        <v>133</v>
      </c>
      <c r="E299" s="95">
        <v>39134</v>
      </c>
      <c r="F299" s="83">
        <v>338203.28</v>
      </c>
      <c r="G299" s="85">
        <v>1E-4</v>
      </c>
      <c r="H299" s="83">
        <v>1.23E-3</v>
      </c>
      <c r="I299" s="84">
        <v>0</v>
      </c>
      <c r="J299" s="84">
        <f t="shared" si="12"/>
        <v>1.2436400846466518E-10</v>
      </c>
      <c r="K299" s="84">
        <f>H299/'סכום נכסי הקרן'!$C$42</f>
        <v>2.032418794000727E-11</v>
      </c>
    </row>
    <row r="300" spans="2:11">
      <c r="B300" s="76" t="s">
        <v>2418</v>
      </c>
      <c r="C300" s="73">
        <v>7043</v>
      </c>
      <c r="D300" s="86" t="s">
        <v>135</v>
      </c>
      <c r="E300" s="95">
        <v>43860</v>
      </c>
      <c r="F300" s="83">
        <v>36721964.140000001</v>
      </c>
      <c r="G300" s="85">
        <v>93.8172</v>
      </c>
      <c r="H300" s="83">
        <v>135470.26119999998</v>
      </c>
      <c r="I300" s="84">
        <v>1.2104744595000001E-2</v>
      </c>
      <c r="J300" s="84">
        <f t="shared" si="12"/>
        <v>1.3697255862266017E-2</v>
      </c>
      <c r="K300" s="84">
        <f>H300/'סכום נכסי הקרן'!$C$42</f>
        <v>2.2384740235046135E-3</v>
      </c>
    </row>
    <row r="301" spans="2:11">
      <c r="B301" s="76" t="s">
        <v>2419</v>
      </c>
      <c r="C301" s="73">
        <v>5304</v>
      </c>
      <c r="D301" s="86" t="s">
        <v>135</v>
      </c>
      <c r="E301" s="95">
        <v>42928</v>
      </c>
      <c r="F301" s="83">
        <v>24197269.75</v>
      </c>
      <c r="G301" s="85">
        <v>56.3155</v>
      </c>
      <c r="H301" s="83">
        <v>53583.35585</v>
      </c>
      <c r="I301" s="84">
        <v>4.5327203999999998E-3</v>
      </c>
      <c r="J301" s="84">
        <f t="shared" si="12"/>
        <v>5.4177568459305419E-3</v>
      </c>
      <c r="K301" s="84">
        <f>H301/'סכום נכסי הקרן'!$C$42</f>
        <v>8.8539690630218542E-4</v>
      </c>
    </row>
    <row r="302" spans="2:11">
      <c r="B302" s="76" t="s">
        <v>2420</v>
      </c>
      <c r="C302" s="73">
        <v>5233</v>
      </c>
      <c r="D302" s="86" t="s">
        <v>133</v>
      </c>
      <c r="E302" s="95">
        <v>40544</v>
      </c>
      <c r="F302" s="83">
        <v>7414011.75</v>
      </c>
      <c r="G302" s="85">
        <v>4.3999999999999997E-2</v>
      </c>
      <c r="H302" s="83">
        <v>11.79274</v>
      </c>
      <c r="I302" s="84">
        <v>8.5047411179368822E-3</v>
      </c>
      <c r="J302" s="84">
        <f t="shared" ref="J302:J307" si="13">IFERROR(H302/$H$11,0)</f>
        <v>1.1923515586842242E-6</v>
      </c>
      <c r="K302" s="84">
        <f>H302/'סכום נכסי הקרן'!$C$42</f>
        <v>1.9486005210377346E-7</v>
      </c>
    </row>
    <row r="303" spans="2:11">
      <c r="B303" s="76" t="s">
        <v>2421</v>
      </c>
      <c r="C303" s="73">
        <v>5267</v>
      </c>
      <c r="D303" s="86" t="s">
        <v>135</v>
      </c>
      <c r="E303" s="95">
        <v>42153</v>
      </c>
      <c r="F303" s="83">
        <v>9619543.4399999995</v>
      </c>
      <c r="G303" s="85">
        <v>10.2654</v>
      </c>
      <c r="H303" s="83">
        <v>3882.9869800000001</v>
      </c>
      <c r="I303" s="84">
        <v>1.0688340847734817E-2</v>
      </c>
      <c r="J303" s="84">
        <f t="shared" si="13"/>
        <v>3.9260473629992252E-4</v>
      </c>
      <c r="K303" s="84">
        <f>H303/'סכום נכסי הקרן'!$C$42</f>
        <v>6.4161428577334359E-5</v>
      </c>
    </row>
    <row r="304" spans="2:11">
      <c r="B304" s="76" t="s">
        <v>2422</v>
      </c>
      <c r="C304" s="73">
        <v>5284</v>
      </c>
      <c r="D304" s="86" t="s">
        <v>135</v>
      </c>
      <c r="E304" s="95">
        <v>42531</v>
      </c>
      <c r="F304" s="83">
        <v>20680505.420000002</v>
      </c>
      <c r="G304" s="85">
        <v>43.691699999999997</v>
      </c>
      <c r="H304" s="83">
        <v>35530.039469999996</v>
      </c>
      <c r="I304" s="84">
        <v>1.8516791250000001E-2</v>
      </c>
      <c r="J304" s="84">
        <f t="shared" si="13"/>
        <v>3.5924049832495673E-3</v>
      </c>
      <c r="K304" s="84">
        <f>H304/'סכום נכסי הקרן'!$C$42</f>
        <v>5.8708878024728154E-4</v>
      </c>
    </row>
    <row r="305" spans="2:11">
      <c r="B305" s="76" t="s">
        <v>2423</v>
      </c>
      <c r="C305" s="73">
        <v>85891</v>
      </c>
      <c r="D305" s="86" t="s">
        <v>133</v>
      </c>
      <c r="E305" s="95">
        <v>44395</v>
      </c>
      <c r="F305" s="83">
        <v>28656961.010000002</v>
      </c>
      <c r="G305" s="85">
        <v>100</v>
      </c>
      <c r="H305" s="83">
        <v>103594.91404</v>
      </c>
      <c r="I305" s="84">
        <v>1.6200000000000003E-2</v>
      </c>
      <c r="J305" s="84">
        <f t="shared" si="13"/>
        <v>1.0474372980948636E-2</v>
      </c>
      <c r="K305" s="84">
        <f>H305/'סכום נכסי הקרן'!$C$42</f>
        <v>1.711774392339722E-3</v>
      </c>
    </row>
    <row r="306" spans="2:11">
      <c r="B306" s="76" t="s">
        <v>2424</v>
      </c>
      <c r="C306" s="73">
        <v>7041</v>
      </c>
      <c r="D306" s="86" t="s">
        <v>133</v>
      </c>
      <c r="E306" s="95">
        <v>43516</v>
      </c>
      <c r="F306" s="83">
        <v>16646314.23</v>
      </c>
      <c r="G306" s="85">
        <v>81.263800000000003</v>
      </c>
      <c r="H306" s="83">
        <v>48901.650409999995</v>
      </c>
      <c r="I306" s="84">
        <v>1.0849494692E-2</v>
      </c>
      <c r="J306" s="84">
        <f t="shared" si="13"/>
        <v>4.9443945248173471E-3</v>
      </c>
      <c r="K306" s="84">
        <f>H306/'סכום נכסי הקרן'!$C$42</f>
        <v>8.0803766951981584E-4</v>
      </c>
    </row>
    <row r="307" spans="2:11">
      <c r="B307" s="76" t="s">
        <v>2425</v>
      </c>
      <c r="C307" s="73">
        <v>7054</v>
      </c>
      <c r="D307" s="86" t="s">
        <v>133</v>
      </c>
      <c r="E307" s="95">
        <v>43973</v>
      </c>
      <c r="F307" s="83">
        <v>6032783.3200000003</v>
      </c>
      <c r="G307" s="85">
        <v>105.3861</v>
      </c>
      <c r="H307" s="83">
        <v>22983.139940000001</v>
      </c>
      <c r="I307" s="84">
        <v>1.8927003107692308E-2</v>
      </c>
      <c r="J307" s="84">
        <f t="shared" si="13"/>
        <v>2.3238011463762149E-3</v>
      </c>
      <c r="K307" s="84">
        <f>H307/'סכום נכסי הקרן'!$C$42</f>
        <v>3.7976719966833128E-4</v>
      </c>
    </row>
    <row r="308" spans="2:11">
      <c r="B308" s="76" t="s">
        <v>2426</v>
      </c>
      <c r="C308" s="73">
        <v>7071</v>
      </c>
      <c r="D308" s="86" t="s">
        <v>133</v>
      </c>
      <c r="E308" s="95">
        <v>44055</v>
      </c>
      <c r="F308" s="83">
        <v>8063462.54</v>
      </c>
      <c r="G308" s="150">
        <v>0</v>
      </c>
      <c r="H308" s="150">
        <v>0</v>
      </c>
      <c r="I308" s="84">
        <v>2.5037295446153844E-2</v>
      </c>
      <c r="J308" s="121">
        <v>0</v>
      </c>
      <c r="K308" s="121">
        <v>0</v>
      </c>
    </row>
    <row r="309" spans="2:11">
      <c r="B309" s="76" t="s">
        <v>2427</v>
      </c>
      <c r="C309" s="73">
        <v>83111</v>
      </c>
      <c r="D309" s="86" t="s">
        <v>133</v>
      </c>
      <c r="E309" s="95">
        <v>44256</v>
      </c>
      <c r="F309" s="83">
        <v>3412123.48</v>
      </c>
      <c r="G309" s="85">
        <v>100</v>
      </c>
      <c r="H309" s="83">
        <v>12334.82639</v>
      </c>
      <c r="I309" s="84">
        <v>2.8000000000000004E-3</v>
      </c>
      <c r="J309" s="84">
        <f t="shared" ref="J309:J330" si="14">IFERROR(H309/$H$11,0)</f>
        <v>1.2471613443708418E-3</v>
      </c>
      <c r="K309" s="84">
        <f>H309/'סכום נכסי הקרן'!$C$42</f>
        <v>2.0381734126644017E-4</v>
      </c>
    </row>
    <row r="310" spans="2:11">
      <c r="B310" s="76" t="s">
        <v>2428</v>
      </c>
      <c r="C310" s="73">
        <v>62179</v>
      </c>
      <c r="D310" s="86" t="s">
        <v>133</v>
      </c>
      <c r="E310" s="95">
        <v>42549</v>
      </c>
      <c r="F310" s="83">
        <v>4080702.37</v>
      </c>
      <c r="G310" s="85">
        <v>100</v>
      </c>
      <c r="H310" s="83">
        <v>14751.739079999999</v>
      </c>
      <c r="I310" s="84">
        <v>2E-3</v>
      </c>
      <c r="J310" s="84">
        <f t="shared" si="14"/>
        <v>1.4915328486289855E-3</v>
      </c>
      <c r="K310" s="84">
        <f>H310/'סכום נכסי הקרן'!$C$42</f>
        <v>2.4375375406818694E-4</v>
      </c>
    </row>
    <row r="311" spans="2:11">
      <c r="B311" s="76" t="s">
        <v>2429</v>
      </c>
      <c r="C311" s="73">
        <v>6646</v>
      </c>
      <c r="D311" s="86" t="s">
        <v>135</v>
      </c>
      <c r="E311" s="95">
        <v>42947</v>
      </c>
      <c r="F311" s="83">
        <v>24905326.149999999</v>
      </c>
      <c r="G311" s="85">
        <v>86.511499999999998</v>
      </c>
      <c r="H311" s="83">
        <v>84723.068069999994</v>
      </c>
      <c r="I311" s="84">
        <v>1.9432938268792711E-2</v>
      </c>
      <c r="J311" s="84">
        <f t="shared" si="14"/>
        <v>8.5662604509023441E-3</v>
      </c>
      <c r="K311" s="84">
        <f>H311/'סכום נכסי הקרן'!$C$42</f>
        <v>1.3999411043160235E-3</v>
      </c>
    </row>
    <row r="312" spans="2:11">
      <c r="B312" s="76" t="s">
        <v>2430</v>
      </c>
      <c r="C312" s="73">
        <v>621710</v>
      </c>
      <c r="D312" s="86" t="s">
        <v>133</v>
      </c>
      <c r="E312" s="95">
        <v>42549</v>
      </c>
      <c r="F312" s="83">
        <v>4586457.34</v>
      </c>
      <c r="G312" s="85">
        <v>100</v>
      </c>
      <c r="H312" s="83">
        <v>16580.043279999998</v>
      </c>
      <c r="I312" s="84">
        <v>1.5E-3</v>
      </c>
      <c r="J312" s="84">
        <f t="shared" si="14"/>
        <v>1.6763907665190527E-3</v>
      </c>
      <c r="K312" s="84">
        <f>H312/'סכום נכסי הקרן'!$C$42</f>
        <v>2.739641590863208E-4</v>
      </c>
    </row>
    <row r="313" spans="2:11">
      <c r="B313" s="76" t="s">
        <v>2431</v>
      </c>
      <c r="C313" s="73">
        <v>5276</v>
      </c>
      <c r="D313" s="86" t="s">
        <v>133</v>
      </c>
      <c r="E313" s="95">
        <v>42423</v>
      </c>
      <c r="F313" s="83">
        <v>16581764.99</v>
      </c>
      <c r="G313" s="85">
        <v>97.907300000000006</v>
      </c>
      <c r="H313" s="83">
        <v>58688.651579999998</v>
      </c>
      <c r="I313" s="84">
        <v>2.1066666666666668E-3</v>
      </c>
      <c r="J313" s="84">
        <f t="shared" si="14"/>
        <v>5.9339479364836625E-3</v>
      </c>
      <c r="K313" s="84">
        <f>H313/'סכום נכסי הקרן'!$C$42</f>
        <v>9.697554346809143E-4</v>
      </c>
    </row>
    <row r="314" spans="2:11">
      <c r="B314" s="76" t="s">
        <v>2432</v>
      </c>
      <c r="C314" s="73">
        <v>6647</v>
      </c>
      <c r="D314" s="86" t="s">
        <v>133</v>
      </c>
      <c r="E314" s="95">
        <v>43454</v>
      </c>
      <c r="F314" s="83">
        <v>34609009.909999996</v>
      </c>
      <c r="G314" s="85">
        <v>122.6987</v>
      </c>
      <c r="H314" s="83">
        <v>153510.27098</v>
      </c>
      <c r="I314" s="84">
        <v>2.5233726321739129E-3</v>
      </c>
      <c r="J314" s="84">
        <f t="shared" si="14"/>
        <v>1.5521262308593306E-2</v>
      </c>
      <c r="K314" s="84">
        <f>H314/'סכום נכסי הקרן'!$C$42</f>
        <v>2.5365622748934669E-3</v>
      </c>
    </row>
    <row r="315" spans="2:11">
      <c r="B315" s="76" t="s">
        <v>2433</v>
      </c>
      <c r="C315" s="73">
        <v>8000</v>
      </c>
      <c r="D315" s="86" t="s">
        <v>133</v>
      </c>
      <c r="E315" s="95">
        <v>44228</v>
      </c>
      <c r="F315" s="83">
        <v>17284142.210000001</v>
      </c>
      <c r="G315" s="85">
        <v>96.393000000000001</v>
      </c>
      <c r="H315" s="83">
        <v>60228.442069999997</v>
      </c>
      <c r="I315" s="84">
        <v>1.1249414848484849E-3</v>
      </c>
      <c r="J315" s="84">
        <f t="shared" si="14"/>
        <v>6.0896345361033137E-3</v>
      </c>
      <c r="K315" s="84">
        <f>H315/'סכום נכסי הקרן'!$C$42</f>
        <v>9.9519851704432563E-4</v>
      </c>
    </row>
    <row r="316" spans="2:11">
      <c r="B316" s="76" t="s">
        <v>2434</v>
      </c>
      <c r="C316" s="73">
        <v>8312</v>
      </c>
      <c r="D316" s="86" t="s">
        <v>135</v>
      </c>
      <c r="E316" s="95">
        <v>44377</v>
      </c>
      <c r="F316" s="83">
        <v>26936058.289999999</v>
      </c>
      <c r="G316" s="85">
        <v>89.034099999999995</v>
      </c>
      <c r="H316" s="83">
        <v>94303.10990000001</v>
      </c>
      <c r="I316" s="84">
        <v>2.4659945254545457E-2</v>
      </c>
      <c r="J316" s="84">
        <f t="shared" si="14"/>
        <v>9.5348884210145132E-3</v>
      </c>
      <c r="K316" s="84">
        <f>H316/'סכום נכסי הקרן'!$C$42</f>
        <v>1.5582391292152525E-3</v>
      </c>
    </row>
    <row r="317" spans="2:11">
      <c r="B317" s="76" t="s">
        <v>2435</v>
      </c>
      <c r="C317" s="73">
        <v>5337</v>
      </c>
      <c r="D317" s="86" t="s">
        <v>133</v>
      </c>
      <c r="E317" s="95">
        <v>42985</v>
      </c>
      <c r="F317" s="83">
        <v>17577752.670000002</v>
      </c>
      <c r="G317" s="85">
        <v>105.8724</v>
      </c>
      <c r="H317" s="83">
        <v>67275.108819999994</v>
      </c>
      <c r="I317" s="84">
        <v>4.1007092333333337E-3</v>
      </c>
      <c r="J317" s="84">
        <f t="shared" si="14"/>
        <v>6.8021156119932929E-3</v>
      </c>
      <c r="K317" s="84">
        <f>H317/'סכום נכסי הקרן'!$C$42</f>
        <v>1.1116357360505045E-3</v>
      </c>
    </row>
    <row r="318" spans="2:11">
      <c r="B318" s="76" t="s">
        <v>2436</v>
      </c>
      <c r="C318" s="73">
        <v>5269</v>
      </c>
      <c r="D318" s="86" t="s">
        <v>135</v>
      </c>
      <c r="E318" s="95">
        <v>41730</v>
      </c>
      <c r="F318" s="83">
        <v>10037631.699999999</v>
      </c>
      <c r="G318" s="85">
        <v>95.610399999999998</v>
      </c>
      <c r="H318" s="83">
        <v>37737.401330000001</v>
      </c>
      <c r="I318" s="84">
        <v>2.2184807348717441E-2</v>
      </c>
      <c r="J318" s="84">
        <f t="shared" si="14"/>
        <v>3.8155890231208025E-3</v>
      </c>
      <c r="K318" s="84">
        <f>H318/'סכום נכסי הקרן'!$C$42</f>
        <v>6.2356263170601652E-4</v>
      </c>
    </row>
    <row r="319" spans="2:11">
      <c r="B319" s="76" t="s">
        <v>2437</v>
      </c>
      <c r="C319" s="73">
        <v>7049</v>
      </c>
      <c r="D319" s="86" t="s">
        <v>135</v>
      </c>
      <c r="E319" s="95">
        <v>43922</v>
      </c>
      <c r="F319" s="83">
        <v>5320034.8099999996</v>
      </c>
      <c r="G319" s="85">
        <v>102.9158</v>
      </c>
      <c r="H319" s="83">
        <v>21529.409920000002</v>
      </c>
      <c r="I319" s="84">
        <v>1.6078771666666665E-2</v>
      </c>
      <c r="J319" s="84">
        <f t="shared" si="14"/>
        <v>2.1768160305122982E-3</v>
      </c>
      <c r="K319" s="84">
        <f>H319/'סכום נכסי הקרן'!$C$42</f>
        <v>3.5574615727767232E-4</v>
      </c>
    </row>
    <row r="320" spans="2:11">
      <c r="B320" s="76" t="s">
        <v>2438</v>
      </c>
      <c r="C320" s="73">
        <v>608318</v>
      </c>
      <c r="D320" s="86" t="s">
        <v>133</v>
      </c>
      <c r="E320" s="95">
        <v>42555</v>
      </c>
      <c r="F320" s="83">
        <v>745480.85</v>
      </c>
      <c r="G320" s="85">
        <v>100</v>
      </c>
      <c r="H320" s="83">
        <v>2694.91327</v>
      </c>
      <c r="I320" s="84">
        <v>4.3E-3</v>
      </c>
      <c r="J320" s="84">
        <f t="shared" si="14"/>
        <v>2.7247985099334838E-4</v>
      </c>
      <c r="K320" s="84">
        <f>H320/'סכום נכסי הקרן'!$C$42</f>
        <v>4.4530019334552489E-5</v>
      </c>
    </row>
    <row r="321" spans="2:11">
      <c r="B321" s="76" t="s">
        <v>2439</v>
      </c>
      <c r="C321" s="73">
        <v>5227</v>
      </c>
      <c r="D321" s="86" t="s">
        <v>133</v>
      </c>
      <c r="E321" s="95">
        <v>40969</v>
      </c>
      <c r="F321" s="83">
        <v>2408104.17</v>
      </c>
      <c r="G321" s="85">
        <v>55.798000000000002</v>
      </c>
      <c r="H321" s="83">
        <v>4857.3813600000003</v>
      </c>
      <c r="I321" s="84">
        <v>3.0266343825665859E-3</v>
      </c>
      <c r="J321" s="84">
        <f t="shared" si="14"/>
        <v>4.9112472891963159E-4</v>
      </c>
      <c r="K321" s="84">
        <f>H321/'סכום נכסי הקרן'!$C$42</f>
        <v>8.0262058257665143E-5</v>
      </c>
    </row>
    <row r="322" spans="2:11">
      <c r="B322" s="76" t="s">
        <v>2440</v>
      </c>
      <c r="C322" s="73">
        <v>7005</v>
      </c>
      <c r="D322" s="86" t="s">
        <v>133</v>
      </c>
      <c r="E322" s="95">
        <v>43621</v>
      </c>
      <c r="F322" s="83">
        <v>7712153.0899999999</v>
      </c>
      <c r="G322" s="85">
        <v>87.2577</v>
      </c>
      <c r="H322" s="83">
        <v>24326.952390000002</v>
      </c>
      <c r="I322" s="84">
        <v>3.9448353505882354E-3</v>
      </c>
      <c r="J322" s="84">
        <f t="shared" si="14"/>
        <v>2.4596726121540384E-3</v>
      </c>
      <c r="K322" s="84">
        <f>H322/'סכום נכסי הקרן'!$C$42</f>
        <v>4.0197199380647894E-4</v>
      </c>
    </row>
    <row r="323" spans="2:11">
      <c r="B323" s="76" t="s">
        <v>2441</v>
      </c>
      <c r="C323" s="73">
        <v>5286</v>
      </c>
      <c r="D323" s="86" t="s">
        <v>133</v>
      </c>
      <c r="E323" s="95">
        <v>42705</v>
      </c>
      <c r="F323" s="83">
        <v>13269443.380000001</v>
      </c>
      <c r="G323" s="85">
        <v>107.5104</v>
      </c>
      <c r="H323" s="83">
        <v>51571.704450000005</v>
      </c>
      <c r="I323" s="84">
        <v>6.318782552380952E-3</v>
      </c>
      <c r="J323" s="84">
        <f t="shared" si="14"/>
        <v>5.2143608851683019E-3</v>
      </c>
      <c r="K323" s="84">
        <f>H323/'סכום נכסי הקרן'!$C$42</f>
        <v>8.5215692164903201E-4</v>
      </c>
    </row>
    <row r="324" spans="2:11">
      <c r="B324" s="76" t="s">
        <v>2442</v>
      </c>
      <c r="C324" s="73">
        <v>608320</v>
      </c>
      <c r="D324" s="86" t="s">
        <v>133</v>
      </c>
      <c r="E324" s="95">
        <v>42555</v>
      </c>
      <c r="F324" s="83">
        <v>1223274.53</v>
      </c>
      <c r="G324" s="85">
        <v>100</v>
      </c>
      <c r="H324" s="83">
        <v>4422.1374100000003</v>
      </c>
      <c r="I324" s="84">
        <v>1.8E-3</v>
      </c>
      <c r="J324" s="84">
        <f t="shared" si="14"/>
        <v>4.4711767015378259E-4</v>
      </c>
      <c r="K324" s="84">
        <f>H324/'סכום נכסי הקרן'!$C$42</f>
        <v>7.3070204729574795E-5</v>
      </c>
    </row>
    <row r="325" spans="2:11">
      <c r="B325" s="76" t="s">
        <v>2443</v>
      </c>
      <c r="C325" s="73">
        <v>8273</v>
      </c>
      <c r="D325" s="86" t="s">
        <v>133</v>
      </c>
      <c r="E325" s="95">
        <v>43922</v>
      </c>
      <c r="F325" s="83">
        <v>28282889.780000001</v>
      </c>
      <c r="G325" s="85">
        <v>70.557599999999994</v>
      </c>
      <c r="H325" s="83">
        <v>72139.957590000005</v>
      </c>
      <c r="I325" s="84">
        <v>8.2918326275000006E-3</v>
      </c>
      <c r="J325" s="84">
        <f t="shared" si="14"/>
        <v>7.2939953628970312E-3</v>
      </c>
      <c r="K325" s="84">
        <f>H325/'סכום נכסי הקרן'!$C$42</f>
        <v>1.1920211837750522E-3</v>
      </c>
    </row>
    <row r="326" spans="2:11">
      <c r="B326" s="76" t="s">
        <v>2444</v>
      </c>
      <c r="C326" s="73">
        <v>8321</v>
      </c>
      <c r="D326" s="86" t="s">
        <v>133</v>
      </c>
      <c r="E326" s="95">
        <v>44217</v>
      </c>
      <c r="F326" s="83">
        <v>14226265.640000001</v>
      </c>
      <c r="G326" s="85">
        <v>91.584900000000005</v>
      </c>
      <c r="H326" s="83">
        <v>47100.236840000005</v>
      </c>
      <c r="I326" s="84">
        <v>4.0153504791400001E-2</v>
      </c>
      <c r="J326" s="84">
        <f t="shared" si="14"/>
        <v>4.7622554902906466E-3</v>
      </c>
      <c r="K326" s="84">
        <f>H326/'סכום נכסי הקרן'!$C$42</f>
        <v>7.7827159801220679E-4</v>
      </c>
    </row>
    <row r="327" spans="2:11">
      <c r="B327" s="76" t="s">
        <v>2445</v>
      </c>
      <c r="C327" s="73">
        <v>8509</v>
      </c>
      <c r="D327" s="86" t="s">
        <v>133</v>
      </c>
      <c r="E327" s="95">
        <v>44531</v>
      </c>
      <c r="F327" s="83">
        <v>17556392.949999999</v>
      </c>
      <c r="G327" s="85">
        <v>74.951899999999995</v>
      </c>
      <c r="H327" s="83">
        <v>47569.243069999997</v>
      </c>
      <c r="I327" s="84">
        <v>9.5416974700571425E-3</v>
      </c>
      <c r="J327" s="84">
        <f t="shared" si="14"/>
        <v>4.8096762177359314E-3</v>
      </c>
      <c r="K327" s="84">
        <f>H327/'סכום נכסי הקרן'!$C$42</f>
        <v>7.8602133034029952E-4</v>
      </c>
    </row>
    <row r="328" spans="2:11">
      <c r="B328" s="76" t="s">
        <v>2446</v>
      </c>
      <c r="C328" s="73">
        <v>9409</v>
      </c>
      <c r="D328" s="86" t="s">
        <v>133</v>
      </c>
      <c r="E328" s="95">
        <v>44931</v>
      </c>
      <c r="F328" s="83">
        <v>3961326.42</v>
      </c>
      <c r="G328" s="85">
        <v>77.922300000000007</v>
      </c>
      <c r="H328" s="83">
        <v>11158.625330000001</v>
      </c>
      <c r="I328" s="84">
        <v>1.380796375589184E-2</v>
      </c>
      <c r="J328" s="84">
        <f t="shared" si="14"/>
        <v>1.1282368902391442E-3</v>
      </c>
      <c r="K328" s="84">
        <f>H328/'סכום נכסי הקרן'!$C$42</f>
        <v>1.8438211248702899E-4</v>
      </c>
    </row>
    <row r="329" spans="2:11">
      <c r="B329" s="76" t="s">
        <v>2447</v>
      </c>
      <c r="C329" s="73">
        <v>608321</v>
      </c>
      <c r="D329" s="86" t="s">
        <v>133</v>
      </c>
      <c r="E329" s="95">
        <v>42555</v>
      </c>
      <c r="F329" s="83">
        <v>1618780.85</v>
      </c>
      <c r="G329" s="85">
        <v>100</v>
      </c>
      <c r="H329" s="83">
        <v>5851.8927800000001</v>
      </c>
      <c r="I329" s="84">
        <v>1.8E-3</v>
      </c>
      <c r="J329" s="84">
        <f t="shared" si="14"/>
        <v>5.9167873433027085E-4</v>
      </c>
      <c r="K329" s="84">
        <f>H329/'סכום נכסי הקרן'!$C$42</f>
        <v>9.6695096476009454E-5</v>
      </c>
    </row>
    <row r="330" spans="2:11">
      <c r="B330" s="76" t="s">
        <v>2448</v>
      </c>
      <c r="C330" s="73">
        <v>6658</v>
      </c>
      <c r="D330" s="86" t="s">
        <v>133</v>
      </c>
      <c r="E330" s="95">
        <v>43356</v>
      </c>
      <c r="F330" s="83">
        <v>19031899.59</v>
      </c>
      <c r="G330" s="85">
        <v>54.564500000000002</v>
      </c>
      <c r="H330" s="83">
        <v>37540.548969999996</v>
      </c>
      <c r="I330" s="84">
        <v>2.4355060731836065E-2</v>
      </c>
      <c r="J330" s="84">
        <f t="shared" si="14"/>
        <v>3.7956854877018351E-3</v>
      </c>
      <c r="K330" s="84">
        <f>H330/'סכום נכסי הקרן'!$C$42</f>
        <v>6.2030989645311084E-4</v>
      </c>
    </row>
    <row r="331" spans="2:11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</row>
    <row r="332" spans="2:11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</row>
    <row r="333" spans="2:11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</row>
    <row r="334" spans="2:11">
      <c r="B334" s="142" t="s">
        <v>113</v>
      </c>
      <c r="C334" s="135"/>
      <c r="D334" s="135"/>
      <c r="E334" s="135"/>
      <c r="F334" s="135"/>
      <c r="G334" s="135"/>
      <c r="H334" s="135"/>
      <c r="I334" s="135"/>
      <c r="J334" s="135"/>
      <c r="K334" s="135"/>
    </row>
    <row r="335" spans="2:11">
      <c r="B335" s="142" t="s">
        <v>207</v>
      </c>
      <c r="C335" s="135"/>
      <c r="D335" s="135"/>
      <c r="E335" s="135"/>
      <c r="F335" s="135"/>
      <c r="G335" s="135"/>
      <c r="H335" s="135"/>
      <c r="I335" s="135"/>
      <c r="J335" s="135"/>
      <c r="K335" s="135"/>
    </row>
    <row r="336" spans="2:11">
      <c r="B336" s="142" t="s">
        <v>215</v>
      </c>
      <c r="C336" s="135"/>
      <c r="D336" s="135"/>
      <c r="E336" s="135"/>
      <c r="F336" s="135"/>
      <c r="G336" s="135"/>
      <c r="H336" s="135"/>
      <c r="I336" s="135"/>
      <c r="J336" s="135"/>
      <c r="K336" s="135"/>
    </row>
    <row r="337" spans="2:11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</row>
    <row r="338" spans="2:11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</row>
    <row r="339" spans="2:11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</row>
    <row r="340" spans="2:11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2:11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</row>
    <row r="342" spans="2:11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</row>
    <row r="343" spans="2:11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</row>
    <row r="344" spans="2:11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</row>
    <row r="345" spans="2:11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</row>
    <row r="346" spans="2:11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</row>
    <row r="347" spans="2:11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</row>
    <row r="348" spans="2:11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</row>
    <row r="349" spans="2:11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</row>
    <row r="350" spans="2:11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</row>
    <row r="351" spans="2:11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</row>
    <row r="352" spans="2:11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</row>
    <row r="353" spans="2:1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</row>
    <row r="354" spans="2:1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</row>
    <row r="355" spans="2:1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</row>
    <row r="356" spans="2:11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</row>
    <row r="357" spans="2:1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</row>
    <row r="358" spans="2:1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</row>
    <row r="359" spans="2:1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</row>
    <row r="360" spans="2:11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1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1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1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1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2:1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spans="2:1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</row>
    <row r="367" spans="2:1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</row>
    <row r="368" spans="2:1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</row>
    <row r="369" spans="2:1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</row>
    <row r="370" spans="2:1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</row>
    <row r="371" spans="2:1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</row>
    <row r="372" spans="2:1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</row>
    <row r="373" spans="2:1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</row>
    <row r="374" spans="2:1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</row>
    <row r="375" spans="2:1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</row>
    <row r="376" spans="2:1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</row>
    <row r="377" spans="2:1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</row>
    <row r="378" spans="2:1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</row>
    <row r="379" spans="2:1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</row>
    <row r="380" spans="2:1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</row>
    <row r="381" spans="2:1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</row>
    <row r="382" spans="2:1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</row>
    <row r="383" spans="2:1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</row>
    <row r="384" spans="2:1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</row>
    <row r="385" spans="2:1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</row>
    <row r="386" spans="2:1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</row>
    <row r="387" spans="2:1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</row>
    <row r="388" spans="2:1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2:1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2:1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</row>
    <row r="391" spans="2:1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</row>
    <row r="392" spans="2:1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</row>
    <row r="393" spans="2:1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</row>
    <row r="394" spans="2:1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2:1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</row>
    <row r="396" spans="2:1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</row>
    <row r="397" spans="2:1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</row>
    <row r="398" spans="2:1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</row>
    <row r="399" spans="2:1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</row>
    <row r="400" spans="2:1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</row>
    <row r="401" spans="2:1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</row>
    <row r="402" spans="2:1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</row>
    <row r="403" spans="2:1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</row>
    <row r="404" spans="2:1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</row>
    <row r="405" spans="2:1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</row>
    <row r="406" spans="2:1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</row>
    <row r="407" spans="2:1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</row>
    <row r="408" spans="2:1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</row>
    <row r="409" spans="2:1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</row>
    <row r="410" spans="2:1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</row>
    <row r="411" spans="2:1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</row>
    <row r="412" spans="2:1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</row>
    <row r="413" spans="2:1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</row>
    <row r="414" spans="2:1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</row>
    <row r="415" spans="2:1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</row>
    <row r="416" spans="2:1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</row>
    <row r="417" spans="2:1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</row>
    <row r="418" spans="2:1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</row>
    <row r="419" spans="2:1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</row>
    <row r="420" spans="2:1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1" spans="2:1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</row>
    <row r="422" spans="2:1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</row>
    <row r="423" spans="2:1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</row>
    <row r="424" spans="2:1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</row>
    <row r="425" spans="2:1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</row>
    <row r="426" spans="2:1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</row>
    <row r="427" spans="2:1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</row>
    <row r="428" spans="2:1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</row>
    <row r="429" spans="2:1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</row>
    <row r="430" spans="2:1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</row>
    <row r="433" spans="2:1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</row>
    <row r="434" spans="2:1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</row>
    <row r="435" spans="2:1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</row>
    <row r="436" spans="2:1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</row>
    <row r="437" spans="2:1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</row>
    <row r="438" spans="2:1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</row>
    <row r="439" spans="2:1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</row>
    <row r="440" spans="2:1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</row>
    <row r="441" spans="2:1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</row>
    <row r="442" spans="2:1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</row>
    <row r="443" spans="2:1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</row>
    <row r="444" spans="2:1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</row>
    <row r="445" spans="2:1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</row>
    <row r="446" spans="2:1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</row>
    <row r="447" spans="2:1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</row>
    <row r="448" spans="2:1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2:1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</row>
    <row r="450" spans="2:1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</row>
    <row r="451" spans="2:1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</row>
    <row r="452" spans="2:1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</row>
    <row r="453" spans="2:1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</row>
    <row r="454" spans="2:1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</row>
    <row r="455" spans="2:1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</row>
    <row r="457" spans="2:1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</row>
    <row r="461" spans="2:11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</row>
    <row r="462" spans="2:11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</row>
    <row r="463" spans="2:11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</row>
    <row r="464" spans="2:11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</row>
    <row r="465" spans="2:11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</row>
    <row r="466" spans="2:11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</row>
    <row r="467" spans="2:11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</row>
    <row r="468" spans="2:11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</row>
    <row r="469" spans="2:11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</row>
    <row r="470" spans="2:11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</row>
    <row r="471" spans="2:11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</row>
    <row r="472" spans="2:11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</row>
    <row r="473" spans="2:11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</row>
    <row r="474" spans="2:11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</row>
    <row r="475" spans="2:11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</row>
    <row r="476" spans="2:11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</row>
    <row r="477" spans="2:11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</row>
    <row r="478" spans="2:11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</row>
    <row r="479" spans="2:11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</row>
    <row r="480" spans="2:11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</row>
    <row r="481" spans="2:11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</row>
    <row r="482" spans="2:11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</row>
    <row r="483" spans="2:11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</row>
    <row r="484" spans="2:11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</row>
    <row r="485" spans="2:11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</row>
    <row r="486" spans="2:11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</row>
    <row r="487" spans="2:11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</row>
    <row r="488" spans="2:11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</row>
    <row r="489" spans="2:11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</row>
    <row r="490" spans="2:11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</row>
    <row r="491" spans="2:11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</row>
    <row r="492" spans="2:11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</row>
    <row r="493" spans="2:11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</row>
    <row r="494" spans="2:11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</row>
    <row r="495" spans="2:11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</row>
    <row r="496" spans="2:11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</row>
    <row r="497" spans="2:11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</row>
    <row r="498" spans="2:11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</row>
    <row r="499" spans="2:11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</row>
    <row r="500" spans="2:11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autoFilter ref="B13:K13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48.42578125" style="2" bestFit="1" customWidth="1"/>
    <col min="4" max="4" width="18.1406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2102</v>
      </c>
    </row>
    <row r="6" spans="2:12" ht="26.25" customHeight="1">
      <c r="B6" s="174" t="s">
        <v>176</v>
      </c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2:12" ht="26.25" customHeight="1">
      <c r="B7" s="174" t="s">
        <v>100</v>
      </c>
      <c r="C7" s="175"/>
      <c r="D7" s="175"/>
      <c r="E7" s="175"/>
      <c r="F7" s="175"/>
      <c r="G7" s="175"/>
      <c r="H7" s="175"/>
      <c r="I7" s="175"/>
      <c r="J7" s="175"/>
      <c r="K7" s="175"/>
      <c r="L7" s="176"/>
    </row>
    <row r="8" spans="2:12" s="3" customFormat="1" ht="78.75">
      <c r="B8" s="21" t="s">
        <v>117</v>
      </c>
      <c r="C8" s="29" t="s">
        <v>47</v>
      </c>
      <c r="D8" s="29" t="s">
        <v>66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6" t="s">
        <v>50</v>
      </c>
      <c r="C11" s="112"/>
      <c r="D11" s="112"/>
      <c r="E11" s="112"/>
      <c r="F11" s="112"/>
      <c r="G11" s="113"/>
      <c r="H11" s="114"/>
      <c r="I11" s="113">
        <v>100.34335263199999</v>
      </c>
      <c r="J11" s="112"/>
      <c r="K11" s="115">
        <f>IFERROR(I11/$I$11,0)</f>
        <v>1</v>
      </c>
      <c r="L11" s="115">
        <f>I11/'סכום נכסי הקרן'!$C$42</f>
        <v>1.6580464694497488E-6</v>
      </c>
    </row>
    <row r="12" spans="2:12" s="88" customFormat="1" ht="21" customHeight="1">
      <c r="B12" s="111" t="s">
        <v>2449</v>
      </c>
      <c r="C12" s="112"/>
      <c r="D12" s="112"/>
      <c r="E12" s="112"/>
      <c r="F12" s="112"/>
      <c r="G12" s="113"/>
      <c r="H12" s="114"/>
      <c r="I12" s="113">
        <v>67.094032631999994</v>
      </c>
      <c r="J12" s="112"/>
      <c r="K12" s="115">
        <f t="shared" ref="K12:K18" si="0">IFERROR(I12/$I$11,0)</f>
        <v>0.66864451776951461</v>
      </c>
      <c r="L12" s="115">
        <f>I12/'סכום נכסי הקרן'!$C$42</f>
        <v>1.1086436820046736E-6</v>
      </c>
    </row>
    <row r="13" spans="2:12">
      <c r="B13" s="72" t="s">
        <v>2450</v>
      </c>
      <c r="C13" s="73">
        <v>8944</v>
      </c>
      <c r="D13" s="86" t="s">
        <v>493</v>
      </c>
      <c r="E13" s="86" t="s">
        <v>134</v>
      </c>
      <c r="F13" s="95">
        <v>44607</v>
      </c>
      <c r="G13" s="83">
        <v>394455.04995000007</v>
      </c>
      <c r="H13" s="85">
        <v>17.0045</v>
      </c>
      <c r="I13" s="83">
        <v>67.075108968999999</v>
      </c>
      <c r="J13" s="84">
        <v>2.3680555630514175E-3</v>
      </c>
      <c r="K13" s="84">
        <f t="shared" si="0"/>
        <v>0.66845592866516812</v>
      </c>
      <c r="L13" s="84">
        <f>I13/'סכום נכסי הקרן'!$C$42</f>
        <v>1.1083309925060353E-6</v>
      </c>
    </row>
    <row r="14" spans="2:12">
      <c r="B14" s="72" t="s">
        <v>2451</v>
      </c>
      <c r="C14" s="73" t="s">
        <v>2452</v>
      </c>
      <c r="D14" s="86" t="s">
        <v>1098</v>
      </c>
      <c r="E14" s="86" t="s">
        <v>134</v>
      </c>
      <c r="F14" s="95">
        <v>44628</v>
      </c>
      <c r="G14" s="83">
        <v>699839.60475000006</v>
      </c>
      <c r="H14" s="85">
        <v>1E-4</v>
      </c>
      <c r="I14" s="83">
        <v>6.9984000000000008E-4</v>
      </c>
      <c r="J14" s="84">
        <v>7.6943040706161257E-3</v>
      </c>
      <c r="K14" s="84">
        <f t="shared" si="0"/>
        <v>6.9744530319472067E-6</v>
      </c>
      <c r="L14" s="84">
        <f>I14/'סכום נכסי הקרן'!$C$42</f>
        <v>1.1563967225963163E-11</v>
      </c>
    </row>
    <row r="15" spans="2:12">
      <c r="B15" s="72" t="s">
        <v>2453</v>
      </c>
      <c r="C15" s="73">
        <v>8731</v>
      </c>
      <c r="D15" s="86" t="s">
        <v>157</v>
      </c>
      <c r="E15" s="86" t="s">
        <v>134</v>
      </c>
      <c r="F15" s="95">
        <v>44537</v>
      </c>
      <c r="G15" s="83">
        <v>83980.752569999997</v>
      </c>
      <c r="H15" s="85">
        <v>2.1700000000000001E-2</v>
      </c>
      <c r="I15" s="83">
        <v>1.8223823E-2</v>
      </c>
      <c r="J15" s="84">
        <v>1.2834527254099049E-2</v>
      </c>
      <c r="K15" s="84">
        <f t="shared" si="0"/>
        <v>1.8161465131461368E-4</v>
      </c>
      <c r="L15" s="84">
        <f>I15/'סכום נכסי הקרן'!$C$42</f>
        <v>3.0112553141254238E-10</v>
      </c>
    </row>
    <row r="16" spans="2:12" s="88" customFormat="1">
      <c r="B16" s="111" t="s">
        <v>203</v>
      </c>
      <c r="C16" s="112"/>
      <c r="D16" s="112"/>
      <c r="E16" s="112"/>
      <c r="F16" s="112"/>
      <c r="G16" s="113"/>
      <c r="H16" s="114"/>
      <c r="I16" s="113">
        <v>33.249319999999997</v>
      </c>
      <c r="J16" s="112"/>
      <c r="K16" s="115">
        <f t="shared" si="0"/>
        <v>0.33135548223048533</v>
      </c>
      <c r="L16" s="115">
        <f>I16/'סכום נכסי הקרן'!$C$42</f>
        <v>5.4940278744507519E-7</v>
      </c>
    </row>
    <row r="17" spans="2:12">
      <c r="B17" s="72" t="s">
        <v>2454</v>
      </c>
      <c r="C17" s="73" t="s">
        <v>2455</v>
      </c>
      <c r="D17" s="86" t="s">
        <v>807</v>
      </c>
      <c r="E17" s="86" t="s">
        <v>133</v>
      </c>
      <c r="F17" s="151">
        <v>43375</v>
      </c>
      <c r="G17" s="83">
        <v>250</v>
      </c>
      <c r="H17" s="152">
        <v>0</v>
      </c>
      <c r="I17" s="153">
        <v>0</v>
      </c>
      <c r="J17" s="145"/>
      <c r="K17" s="145">
        <v>0</v>
      </c>
      <c r="L17" s="145">
        <v>0</v>
      </c>
    </row>
    <row r="18" spans="2:12">
      <c r="B18" s="72" t="s">
        <v>2456</v>
      </c>
      <c r="C18" s="73">
        <v>9122</v>
      </c>
      <c r="D18" s="86" t="s">
        <v>1186</v>
      </c>
      <c r="E18" s="86" t="s">
        <v>133</v>
      </c>
      <c r="F18" s="95">
        <v>44742</v>
      </c>
      <c r="G18" s="83">
        <v>55240.82</v>
      </c>
      <c r="H18" s="85">
        <v>16.649999999999999</v>
      </c>
      <c r="I18" s="83">
        <v>33.249319999999997</v>
      </c>
      <c r="J18" s="84">
        <v>6.6408371908483121E-3</v>
      </c>
      <c r="K18" s="84">
        <f t="shared" si="0"/>
        <v>0.33135548223048533</v>
      </c>
      <c r="L18" s="84">
        <f>I18/'סכום נכסי הקרן'!$C$42</f>
        <v>5.4940278744507519E-7</v>
      </c>
    </row>
    <row r="19" spans="2:12">
      <c r="B19" s="89"/>
      <c r="C19" s="73"/>
      <c r="D19" s="73"/>
      <c r="E19" s="73"/>
      <c r="F19" s="73"/>
      <c r="G19" s="83"/>
      <c r="H19" s="85"/>
      <c r="I19" s="73"/>
      <c r="J19" s="73"/>
      <c r="K19" s="84"/>
      <c r="L19" s="73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137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137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137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2:12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2:12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2:12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2:12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2:12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2:12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2:12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2:12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2:12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2:12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2:12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2:12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2:12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2:12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2:12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2:12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2:12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2:12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2:12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2:12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2:12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2:12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2:12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2:12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2:12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2:12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2:12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2:12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2:12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2:12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2:12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2:12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2:12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2:12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2:12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2:12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2:12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2:12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2:12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2:12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2:12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2:12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2:12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2:12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2:12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2:12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2:12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2:12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2:12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2:12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2:12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2:12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2:12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2:12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2:12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2:12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2:12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2:12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2:12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2:12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2:12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2:12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2:12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2:12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2:12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2:12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2:12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2:12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2:12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2:12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2:12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2:12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2:12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2:12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2:12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2:12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2:12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2:12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2:12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2:12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2:12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2:12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2:12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2:12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2:12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2:12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2:12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2:12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2:12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2:12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2:12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2:12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2:12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2:12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2:12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2:12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2:12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2:12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2:12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2:12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2:12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2:12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2:12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2:12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2:12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2:12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2:12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2:12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2:12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2:12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2:12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2:12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2:12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2:12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2:12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2:12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2:12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2:12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2:12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2:12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2:12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2:12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2:12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2:12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2:12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2:12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2:12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2:12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2:12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2:12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2:12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2:12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2:12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2:12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2:12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2:12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2:12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2:12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2:12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2:12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2:12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2:12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2:12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2:12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2:12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2:12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2:12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2:12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2:12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2:12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2:12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2:12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2:12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2:12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2:12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2:12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2:12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2:12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2:12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2:12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2:12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2:12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2:12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2:12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2:12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2:12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2:12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2:12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2:12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2:12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2:12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2:12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2:12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2:12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2:12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2:12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2:12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2:12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2:12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2:12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2:12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2:12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2:12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2:12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2:12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2:12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2:12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2:12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2:12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2:12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2:12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2:12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2:12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2:12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2:12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2:12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2:12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2:12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2:12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2:12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2:12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2:12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2:12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2:12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2:12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2:12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2:12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2:12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2:12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2:12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2:12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2:12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2:12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2:12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2:12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2:12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2:12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2:12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2:12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2:12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</row>
    <row r="441" spans="2:12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</row>
    <row r="442" spans="2:12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</row>
    <row r="443" spans="2:12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</row>
    <row r="444" spans="2:12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</row>
    <row r="445" spans="2:12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</row>
    <row r="446" spans="2:12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</row>
    <row r="447" spans="2:12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</row>
    <row r="448" spans="2:12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</row>
    <row r="449" spans="2:12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</row>
    <row r="450" spans="2:12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</row>
    <row r="451" spans="2:12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</row>
    <row r="452" spans="2:12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</row>
    <row r="453" spans="2:12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</row>
    <row r="454" spans="2:12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</row>
    <row r="455" spans="2:12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</row>
    <row r="456" spans="2:12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</row>
    <row r="457" spans="2:12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</row>
    <row r="458" spans="2:12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</row>
    <row r="459" spans="2:12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</row>
    <row r="460" spans="2:12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</row>
    <row r="461" spans="2:12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</row>
    <row r="462" spans="2:12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</row>
    <row r="463" spans="2:12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</row>
    <row r="464" spans="2:12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</row>
    <row r="465" spans="2:12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</row>
    <row r="466" spans="2:12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</row>
    <row r="467" spans="2:12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</row>
    <row r="468" spans="2:12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</row>
    <row r="469" spans="2:12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</row>
    <row r="470" spans="2:12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</row>
    <row r="471" spans="2:12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</row>
    <row r="472" spans="2:12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</row>
    <row r="473" spans="2:12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</row>
    <row r="474" spans="2:12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</row>
    <row r="475" spans="2:12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</row>
    <row r="476" spans="2:12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</row>
    <row r="477" spans="2:12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</row>
    <row r="478" spans="2:12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</row>
    <row r="479" spans="2:12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</row>
    <row r="480" spans="2:12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</row>
    <row r="481" spans="2:12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</row>
    <row r="482" spans="2:12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</row>
    <row r="483" spans="2:12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</row>
    <row r="484" spans="2:12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</row>
    <row r="485" spans="2:12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</row>
    <row r="486" spans="2:12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</row>
    <row r="487" spans="2:12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</row>
    <row r="488" spans="2:12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</row>
    <row r="489" spans="2:12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</row>
    <row r="490" spans="2:12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</row>
    <row r="491" spans="2:12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</row>
    <row r="492" spans="2:12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</row>
    <row r="493" spans="2:12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</row>
    <row r="494" spans="2:12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</row>
    <row r="495" spans="2:12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</row>
    <row r="496" spans="2:12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</row>
    <row r="497" spans="2:12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</row>
    <row r="498" spans="2:12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</row>
    <row r="499" spans="2:12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</row>
    <row r="500" spans="2:12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</row>
    <row r="501" spans="2:12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</row>
    <row r="502" spans="2:12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</row>
    <row r="503" spans="2:12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</row>
    <row r="504" spans="2:12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</row>
    <row r="505" spans="2:12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</row>
    <row r="506" spans="2:12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</row>
    <row r="507" spans="2:12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</row>
    <row r="508" spans="2:12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</row>
    <row r="509" spans="2:12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</row>
    <row r="510" spans="2:12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</row>
    <row r="511" spans="2:12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</row>
    <row r="512" spans="2:12">
      <c r="B512" s="134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</row>
    <row r="513" spans="2:12">
      <c r="B513" s="134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</row>
    <row r="514" spans="2:12">
      <c r="B514" s="134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</row>
    <row r="515" spans="2:12">
      <c r="B515" s="134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</row>
    <row r="516" spans="2:12">
      <c r="B516" s="134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</row>
    <row r="517" spans="2:12">
      <c r="B517" s="134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</row>
    <row r="518" spans="2:12"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</row>
    <row r="519" spans="2:12">
      <c r="B519" s="134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</row>
    <row r="520" spans="2:12">
      <c r="B520" s="134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</row>
    <row r="521" spans="2:12">
      <c r="B521" s="134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</row>
    <row r="522" spans="2:12"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</row>
    <row r="523" spans="2:12">
      <c r="B523" s="134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</row>
    <row r="524" spans="2:12">
      <c r="B524" s="134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</row>
    <row r="525" spans="2:12">
      <c r="B525" s="134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</row>
    <row r="526" spans="2:12">
      <c r="B526" s="134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</row>
    <row r="527" spans="2:12">
      <c r="B527" s="134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</row>
    <row r="528" spans="2:12">
      <c r="B528" s="134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</row>
    <row r="529" spans="2:12">
      <c r="B529" s="134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</row>
    <row r="530" spans="2:12"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</row>
    <row r="531" spans="2:12">
      <c r="B531" s="134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</row>
    <row r="532" spans="2:12">
      <c r="B532" s="134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</row>
    <row r="533" spans="2:12"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</row>
    <row r="534" spans="2:12"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</row>
    <row r="535" spans="2:12">
      <c r="B535" s="134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</row>
    <row r="536" spans="2:12">
      <c r="B536" s="134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</row>
    <row r="537" spans="2:12">
      <c r="B537" s="134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</row>
    <row r="538" spans="2:12">
      <c r="B538" s="134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</row>
    <row r="539" spans="2:12">
      <c r="B539" s="134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</row>
    <row r="540" spans="2:12">
      <c r="B540" s="134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</row>
    <row r="541" spans="2:12">
      <c r="B541" s="134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</row>
    <row r="542" spans="2:12">
      <c r="B542" s="134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</row>
    <row r="543" spans="2:12">
      <c r="B543" s="134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</row>
    <row r="544" spans="2:12">
      <c r="B544" s="134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</row>
    <row r="545" spans="2:12">
      <c r="B545" s="134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</row>
    <row r="546" spans="2:12">
      <c r="B546" s="134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</row>
    <row r="547" spans="2:12">
      <c r="B547" s="134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</row>
    <row r="548" spans="2:12">
      <c r="B548" s="134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</row>
    <row r="549" spans="2:12">
      <c r="B549" s="134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</row>
    <row r="550" spans="2:12">
      <c r="B550" s="134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</row>
    <row r="551" spans="2:12">
      <c r="B551" s="134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</row>
    <row r="552" spans="2:12">
      <c r="B552" s="134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</row>
    <row r="553" spans="2:12">
      <c r="B553" s="134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</row>
    <row r="554" spans="2:12">
      <c r="B554" s="134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</row>
    <row r="555" spans="2:12">
      <c r="B555" s="134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</row>
    <row r="556" spans="2:12">
      <c r="B556" s="134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</row>
    <row r="557" spans="2:12">
      <c r="B557" s="134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</row>
    <row r="558" spans="2:12">
      <c r="B558" s="134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</row>
    <row r="559" spans="2:12">
      <c r="B559" s="134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</row>
    <row r="560" spans="2:12">
      <c r="B560" s="134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</row>
    <row r="561" spans="2:12">
      <c r="B561" s="134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</row>
    <row r="562" spans="2:12">
      <c r="B562" s="134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</row>
    <row r="563" spans="2:12">
      <c r="B563" s="134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</row>
    <row r="564" spans="2:12">
      <c r="B564" s="134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</row>
    <row r="565" spans="2:12">
      <c r="B565" s="134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</row>
    <row r="566" spans="2:12">
      <c r="B566" s="134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</row>
    <row r="567" spans="2:12">
      <c r="B567" s="134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</row>
    <row r="568" spans="2:12">
      <c r="B568" s="134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</row>
    <row r="569" spans="2:12">
      <c r="B569" s="134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</row>
    <row r="570" spans="2:12">
      <c r="B570" s="134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2102</v>
      </c>
    </row>
    <row r="6" spans="2:12" ht="26.25" customHeight="1">
      <c r="B6" s="174" t="s">
        <v>176</v>
      </c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2:12" ht="26.25" customHeight="1">
      <c r="B7" s="174" t="s">
        <v>101</v>
      </c>
      <c r="C7" s="175"/>
      <c r="D7" s="175"/>
      <c r="E7" s="175"/>
      <c r="F7" s="175"/>
      <c r="G7" s="175"/>
      <c r="H7" s="175"/>
      <c r="I7" s="175"/>
      <c r="J7" s="175"/>
      <c r="K7" s="175"/>
      <c r="L7" s="176"/>
    </row>
    <row r="8" spans="2:12" s="3" customFormat="1" ht="78.75">
      <c r="B8" s="21" t="s">
        <v>117</v>
      </c>
      <c r="C8" s="29" t="s">
        <v>47</v>
      </c>
      <c r="D8" s="29" t="s">
        <v>66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39" t="s">
        <v>52</v>
      </c>
      <c r="C11" s="89"/>
      <c r="D11" s="89"/>
      <c r="E11" s="89"/>
      <c r="F11" s="89"/>
      <c r="G11" s="89"/>
      <c r="H11" s="89"/>
      <c r="I11" s="140">
        <v>0</v>
      </c>
      <c r="J11" s="89"/>
      <c r="K11" s="141">
        <v>0</v>
      </c>
      <c r="L11" s="141">
        <v>0</v>
      </c>
    </row>
    <row r="12" spans="2:12" ht="19.5" customHeight="1">
      <c r="B12" s="142" t="s">
        <v>224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>
      <c r="B13" s="142" t="s">
        <v>113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>
      <c r="B14" s="142" t="s">
        <v>207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>
      <c r="B15" s="142" t="s">
        <v>215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2" s="6" customForma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 s="6" customFormat="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 s="6" customForma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2:12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2:12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2:12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2:12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2:12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2:12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2:12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2:12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2:12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2:12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2:12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2:12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2:12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2:12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2:12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2:12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2:12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2:12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2:12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2:12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2:12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2:12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2:12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2:12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2:12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2:12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2:12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2:12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2:12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2:12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2:12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2:12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2:12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2:12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2:12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2:12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2:12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2:12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2:12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2:12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2:12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2:12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2:12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2:12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2:12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2:12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2:12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2:12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2:12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2:12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2:12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2:12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2:12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2:12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2:12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2:12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2:12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2:12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2:12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2:12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2:12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2:12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2:12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2:12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2:12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2:12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2:12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2:12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2:12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2:12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2:12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2:12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2:12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2:12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2:12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2:12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2:12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2:12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2:12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2:12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2:12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2:12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2:12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2:12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2:12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2:12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2:12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2:12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2:12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2:12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2:12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2:12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2:12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2:12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2:12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2:12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2:12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2:12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2:12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2:12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2:12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2:12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2:12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2:12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2:12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2:12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2:12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2:12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2:12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2:12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2:12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2:12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2:12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2:12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2:12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2:12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2:12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2:12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2:12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2:12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2:12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2:12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2:12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2:12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2:12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2:12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2:12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2:12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2:12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2:12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2:12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2:12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2:12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2:12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2:12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2:12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2:12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2:12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2:12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2:12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2:12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2:12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2:12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2:12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2:12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2:12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2:12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2:12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2:12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2:12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2:12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2:12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2:12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2:12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2:12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2:12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2:12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2:12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2:12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2:12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2:12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2:12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2:12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2:12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2:12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2:12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2:12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2:12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2:12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2:12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2:12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2:12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2:12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2:12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2:12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2:12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2:12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2:12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2:12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2:12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2:12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2:12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2:12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2:12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2:12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2:12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2:12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2:12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2:12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2:12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2:12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2:12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2:12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2:12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2:12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2:12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2:12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2:12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2:12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2:12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2:12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2:12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2:12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2:12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2:12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2:12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2:12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2:12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2:12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2:12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2:12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2:12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2:12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2:12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2:12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2:12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2:12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2:12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2:12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2:12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</row>
    <row r="441" spans="2:12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</row>
    <row r="442" spans="2:12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</row>
    <row r="443" spans="2:12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</row>
    <row r="444" spans="2:12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</row>
    <row r="445" spans="2:12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</row>
    <row r="446" spans="2:12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</row>
    <row r="447" spans="2:12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</row>
    <row r="448" spans="2:12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</row>
    <row r="449" spans="2:12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</row>
    <row r="450" spans="2:12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</row>
    <row r="451" spans="2:12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</row>
    <row r="452" spans="2:12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</row>
    <row r="453" spans="2:12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</row>
    <row r="454" spans="2:12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</row>
    <row r="455" spans="2:12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</row>
    <row r="456" spans="2:12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</row>
    <row r="457" spans="2:12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</row>
    <row r="458" spans="2:12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</row>
    <row r="459" spans="2:12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</row>
    <row r="460" spans="2:12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</row>
    <row r="461" spans="2:12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</row>
    <row r="462" spans="2:12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</row>
    <row r="463" spans="2:12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</row>
    <row r="464" spans="2:12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</row>
    <row r="465" spans="2:12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</row>
    <row r="466" spans="2:12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</row>
    <row r="467" spans="2:12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</row>
    <row r="468" spans="2:12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</row>
    <row r="469" spans="2:12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</row>
    <row r="470" spans="2:12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</row>
    <row r="471" spans="2:12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</row>
    <row r="472" spans="2:12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</row>
    <row r="473" spans="2:12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</row>
    <row r="474" spans="2:12">
      <c r="B474" s="134"/>
      <c r="C474" s="134"/>
      <c r="D474" s="134"/>
      <c r="E474" s="135"/>
      <c r="F474" s="135"/>
      <c r="G474" s="135"/>
      <c r="H474" s="135"/>
      <c r="I474" s="135"/>
      <c r="J474" s="135"/>
      <c r="K474" s="135"/>
      <c r="L474" s="135"/>
    </row>
    <row r="475" spans="2:12">
      <c r="B475" s="134"/>
      <c r="C475" s="134"/>
      <c r="D475" s="134"/>
      <c r="E475" s="135"/>
      <c r="F475" s="135"/>
      <c r="G475" s="135"/>
      <c r="H475" s="135"/>
      <c r="I475" s="135"/>
      <c r="J475" s="135"/>
      <c r="K475" s="135"/>
      <c r="L475" s="135"/>
    </row>
    <row r="476" spans="2:12">
      <c r="B476" s="134"/>
      <c r="C476" s="134"/>
      <c r="D476" s="134"/>
      <c r="E476" s="135"/>
      <c r="F476" s="135"/>
      <c r="G476" s="135"/>
      <c r="H476" s="135"/>
      <c r="I476" s="135"/>
      <c r="J476" s="135"/>
      <c r="K476" s="135"/>
      <c r="L476" s="135"/>
    </row>
    <row r="477" spans="2:12">
      <c r="B477" s="134"/>
      <c r="C477" s="134"/>
      <c r="D477" s="134"/>
      <c r="E477" s="135"/>
      <c r="F477" s="135"/>
      <c r="G477" s="135"/>
      <c r="H477" s="135"/>
      <c r="I477" s="135"/>
      <c r="J477" s="135"/>
      <c r="K477" s="135"/>
      <c r="L477" s="135"/>
    </row>
    <row r="478" spans="2:12">
      <c r="B478" s="134"/>
      <c r="C478" s="134"/>
      <c r="D478" s="134"/>
      <c r="E478" s="135"/>
      <c r="F478" s="135"/>
      <c r="G478" s="135"/>
      <c r="H478" s="135"/>
      <c r="I478" s="135"/>
      <c r="J478" s="135"/>
      <c r="K478" s="135"/>
      <c r="L478" s="135"/>
    </row>
    <row r="479" spans="2:12">
      <c r="B479" s="134"/>
      <c r="C479" s="134"/>
      <c r="D479" s="134"/>
      <c r="E479" s="135"/>
      <c r="F479" s="135"/>
      <c r="G479" s="135"/>
      <c r="H479" s="135"/>
      <c r="I479" s="135"/>
      <c r="J479" s="135"/>
      <c r="K479" s="135"/>
      <c r="L479" s="135"/>
    </row>
    <row r="480" spans="2:12">
      <c r="B480" s="134"/>
      <c r="C480" s="134"/>
      <c r="D480" s="134"/>
      <c r="E480" s="135"/>
      <c r="F480" s="135"/>
      <c r="G480" s="135"/>
      <c r="H480" s="135"/>
      <c r="I480" s="135"/>
      <c r="J480" s="135"/>
      <c r="K480" s="135"/>
      <c r="L480" s="135"/>
    </row>
    <row r="481" spans="2:12">
      <c r="B481" s="134"/>
      <c r="C481" s="134"/>
      <c r="D481" s="134"/>
      <c r="E481" s="135"/>
      <c r="F481" s="135"/>
      <c r="G481" s="135"/>
      <c r="H481" s="135"/>
      <c r="I481" s="135"/>
      <c r="J481" s="135"/>
      <c r="K481" s="135"/>
      <c r="L481" s="135"/>
    </row>
    <row r="482" spans="2:12">
      <c r="B482" s="134"/>
      <c r="C482" s="134"/>
      <c r="D482" s="134"/>
      <c r="E482" s="135"/>
      <c r="F482" s="135"/>
      <c r="G482" s="135"/>
      <c r="H482" s="135"/>
      <c r="I482" s="135"/>
      <c r="J482" s="135"/>
      <c r="K482" s="135"/>
      <c r="L482" s="135"/>
    </row>
    <row r="483" spans="2:12">
      <c r="B483" s="134"/>
      <c r="C483" s="134"/>
      <c r="D483" s="134"/>
      <c r="E483" s="135"/>
      <c r="F483" s="135"/>
      <c r="G483" s="135"/>
      <c r="H483" s="135"/>
      <c r="I483" s="135"/>
      <c r="J483" s="135"/>
      <c r="K483" s="135"/>
      <c r="L483" s="135"/>
    </row>
    <row r="484" spans="2:12">
      <c r="B484" s="134"/>
      <c r="C484" s="134"/>
      <c r="D484" s="134"/>
      <c r="E484" s="135"/>
      <c r="F484" s="135"/>
      <c r="G484" s="135"/>
      <c r="H484" s="135"/>
      <c r="I484" s="135"/>
      <c r="J484" s="135"/>
      <c r="K484" s="135"/>
      <c r="L484" s="135"/>
    </row>
    <row r="485" spans="2:12">
      <c r="B485" s="134"/>
      <c r="C485" s="134"/>
      <c r="D485" s="134"/>
      <c r="E485" s="135"/>
      <c r="F485" s="135"/>
      <c r="G485" s="135"/>
      <c r="H485" s="135"/>
      <c r="I485" s="135"/>
      <c r="J485" s="135"/>
      <c r="K485" s="135"/>
      <c r="L485" s="135"/>
    </row>
    <row r="486" spans="2:12">
      <c r="B486" s="134"/>
      <c r="C486" s="134"/>
      <c r="D486" s="134"/>
      <c r="E486" s="135"/>
      <c r="F486" s="135"/>
      <c r="G486" s="135"/>
      <c r="H486" s="135"/>
      <c r="I486" s="135"/>
      <c r="J486" s="135"/>
      <c r="K486" s="135"/>
      <c r="L486" s="135"/>
    </row>
    <row r="487" spans="2:12">
      <c r="B487" s="134"/>
      <c r="C487" s="134"/>
      <c r="D487" s="134"/>
      <c r="E487" s="135"/>
      <c r="F487" s="135"/>
      <c r="G487" s="135"/>
      <c r="H487" s="135"/>
      <c r="I487" s="135"/>
      <c r="J487" s="135"/>
      <c r="K487" s="135"/>
      <c r="L487" s="135"/>
    </row>
    <row r="488" spans="2:12">
      <c r="B488" s="134"/>
      <c r="C488" s="134"/>
      <c r="D488" s="134"/>
      <c r="E488" s="135"/>
      <c r="F488" s="135"/>
      <c r="G488" s="135"/>
      <c r="H488" s="135"/>
      <c r="I488" s="135"/>
      <c r="J488" s="135"/>
      <c r="K488" s="135"/>
      <c r="L488" s="135"/>
    </row>
    <row r="489" spans="2:12">
      <c r="B489" s="134"/>
      <c r="C489" s="134"/>
      <c r="D489" s="134"/>
      <c r="E489" s="135"/>
      <c r="F489" s="135"/>
      <c r="G489" s="135"/>
      <c r="H489" s="135"/>
      <c r="I489" s="135"/>
      <c r="J489" s="135"/>
      <c r="K489" s="135"/>
      <c r="L489" s="135"/>
    </row>
    <row r="490" spans="2:12">
      <c r="B490" s="134"/>
      <c r="C490" s="134"/>
      <c r="D490" s="134"/>
      <c r="E490" s="135"/>
      <c r="F490" s="135"/>
      <c r="G490" s="135"/>
      <c r="H490" s="135"/>
      <c r="I490" s="135"/>
      <c r="J490" s="135"/>
      <c r="K490" s="135"/>
      <c r="L490" s="135"/>
    </row>
    <row r="491" spans="2:12">
      <c r="B491" s="134"/>
      <c r="C491" s="134"/>
      <c r="D491" s="134"/>
      <c r="E491" s="135"/>
      <c r="F491" s="135"/>
      <c r="G491" s="135"/>
      <c r="H491" s="135"/>
      <c r="I491" s="135"/>
      <c r="J491" s="135"/>
      <c r="K491" s="135"/>
      <c r="L491" s="135"/>
    </row>
    <row r="492" spans="2:12">
      <c r="B492" s="134"/>
      <c r="C492" s="134"/>
      <c r="D492" s="134"/>
      <c r="E492" s="135"/>
      <c r="F492" s="135"/>
      <c r="G492" s="135"/>
      <c r="H492" s="135"/>
      <c r="I492" s="135"/>
      <c r="J492" s="135"/>
      <c r="K492" s="135"/>
      <c r="L492" s="135"/>
    </row>
    <row r="493" spans="2:12">
      <c r="B493" s="134"/>
      <c r="C493" s="134"/>
      <c r="D493" s="134"/>
      <c r="E493" s="135"/>
      <c r="F493" s="135"/>
      <c r="G493" s="135"/>
      <c r="H493" s="135"/>
      <c r="I493" s="135"/>
      <c r="J493" s="135"/>
      <c r="K493" s="135"/>
      <c r="L493" s="135"/>
    </row>
    <row r="494" spans="2:12">
      <c r="B494" s="134"/>
      <c r="C494" s="134"/>
      <c r="D494" s="134"/>
      <c r="E494" s="135"/>
      <c r="F494" s="135"/>
      <c r="G494" s="135"/>
      <c r="H494" s="135"/>
      <c r="I494" s="135"/>
      <c r="J494" s="135"/>
      <c r="K494" s="135"/>
      <c r="L494" s="135"/>
    </row>
    <row r="495" spans="2:12">
      <c r="B495" s="134"/>
      <c r="C495" s="134"/>
      <c r="D495" s="134"/>
      <c r="E495" s="135"/>
      <c r="F495" s="135"/>
      <c r="G495" s="135"/>
      <c r="H495" s="135"/>
      <c r="I495" s="135"/>
      <c r="J495" s="135"/>
      <c r="K495" s="135"/>
      <c r="L495" s="135"/>
    </row>
    <row r="496" spans="2:12">
      <c r="B496" s="134"/>
      <c r="C496" s="134"/>
      <c r="D496" s="134"/>
      <c r="E496" s="135"/>
      <c r="F496" s="135"/>
      <c r="G496" s="135"/>
      <c r="H496" s="135"/>
      <c r="I496" s="135"/>
      <c r="J496" s="135"/>
      <c r="K496" s="135"/>
      <c r="L496" s="135"/>
    </row>
    <row r="497" spans="2:12">
      <c r="B497" s="134"/>
      <c r="C497" s="134"/>
      <c r="D497" s="134"/>
      <c r="E497" s="135"/>
      <c r="F497" s="135"/>
      <c r="G497" s="135"/>
      <c r="H497" s="135"/>
      <c r="I497" s="135"/>
      <c r="J497" s="135"/>
      <c r="K497" s="135"/>
      <c r="L497" s="135"/>
    </row>
    <row r="498" spans="2:12">
      <c r="B498" s="134"/>
      <c r="C498" s="134"/>
      <c r="D498" s="134"/>
      <c r="E498" s="135"/>
      <c r="F498" s="135"/>
      <c r="G498" s="135"/>
      <c r="H498" s="135"/>
      <c r="I498" s="135"/>
      <c r="J498" s="135"/>
      <c r="K498" s="135"/>
      <c r="L498" s="135"/>
    </row>
    <row r="499" spans="2:12">
      <c r="B499" s="134"/>
      <c r="C499" s="134"/>
      <c r="D499" s="134"/>
      <c r="E499" s="135"/>
      <c r="F499" s="135"/>
      <c r="G499" s="135"/>
      <c r="H499" s="135"/>
      <c r="I499" s="135"/>
      <c r="J499" s="135"/>
      <c r="K499" s="135"/>
      <c r="L499" s="135"/>
    </row>
    <row r="500" spans="2:12">
      <c r="B500" s="134"/>
      <c r="C500" s="134"/>
      <c r="D500" s="134"/>
      <c r="E500" s="135"/>
      <c r="F500" s="135"/>
      <c r="G500" s="135"/>
      <c r="H500" s="135"/>
      <c r="I500" s="135"/>
      <c r="J500" s="135"/>
      <c r="K500" s="135"/>
      <c r="L500" s="135"/>
    </row>
    <row r="501" spans="2:12">
      <c r="B501" s="134"/>
      <c r="C501" s="134"/>
      <c r="D501" s="134"/>
      <c r="E501" s="135"/>
      <c r="F501" s="135"/>
      <c r="G501" s="135"/>
      <c r="H501" s="135"/>
      <c r="I501" s="135"/>
      <c r="J501" s="135"/>
      <c r="K501" s="135"/>
      <c r="L501" s="135"/>
    </row>
    <row r="502" spans="2:12">
      <c r="B502" s="134"/>
      <c r="C502" s="134"/>
      <c r="D502" s="134"/>
      <c r="E502" s="135"/>
      <c r="F502" s="135"/>
      <c r="G502" s="135"/>
      <c r="H502" s="135"/>
      <c r="I502" s="135"/>
      <c r="J502" s="135"/>
      <c r="K502" s="135"/>
      <c r="L502" s="135"/>
    </row>
    <row r="503" spans="2:12">
      <c r="B503" s="134"/>
      <c r="C503" s="134"/>
      <c r="D503" s="134"/>
      <c r="E503" s="135"/>
      <c r="F503" s="135"/>
      <c r="G503" s="135"/>
      <c r="H503" s="135"/>
      <c r="I503" s="135"/>
      <c r="J503" s="135"/>
      <c r="K503" s="135"/>
      <c r="L503" s="135"/>
    </row>
    <row r="504" spans="2:12">
      <c r="B504" s="134"/>
      <c r="C504" s="134"/>
      <c r="D504" s="134"/>
      <c r="E504" s="135"/>
      <c r="F504" s="135"/>
      <c r="G504" s="135"/>
      <c r="H504" s="135"/>
      <c r="I504" s="135"/>
      <c r="J504" s="135"/>
      <c r="K504" s="135"/>
      <c r="L504" s="135"/>
    </row>
    <row r="505" spans="2:12">
      <c r="B505" s="134"/>
      <c r="C505" s="134"/>
      <c r="D505" s="134"/>
      <c r="E505" s="135"/>
      <c r="F505" s="135"/>
      <c r="G505" s="135"/>
      <c r="H505" s="135"/>
      <c r="I505" s="135"/>
      <c r="J505" s="135"/>
      <c r="K505" s="135"/>
      <c r="L505" s="135"/>
    </row>
    <row r="506" spans="2:12">
      <c r="B506" s="134"/>
      <c r="C506" s="134"/>
      <c r="D506" s="134"/>
      <c r="E506" s="135"/>
      <c r="F506" s="135"/>
      <c r="G506" s="135"/>
      <c r="H506" s="135"/>
      <c r="I506" s="135"/>
      <c r="J506" s="135"/>
      <c r="K506" s="135"/>
      <c r="L506" s="135"/>
    </row>
    <row r="507" spans="2:12">
      <c r="B507" s="134"/>
      <c r="C507" s="134"/>
      <c r="D507" s="134"/>
      <c r="E507" s="135"/>
      <c r="F507" s="135"/>
      <c r="G507" s="135"/>
      <c r="H507" s="135"/>
      <c r="I507" s="135"/>
      <c r="J507" s="135"/>
      <c r="K507" s="135"/>
      <c r="L507" s="135"/>
    </row>
    <row r="508" spans="2:12">
      <c r="B508" s="134"/>
      <c r="C508" s="134"/>
      <c r="D508" s="134"/>
      <c r="E508" s="135"/>
      <c r="F508" s="135"/>
      <c r="G508" s="135"/>
      <c r="H508" s="135"/>
      <c r="I508" s="135"/>
      <c r="J508" s="135"/>
      <c r="K508" s="135"/>
      <c r="L508" s="135"/>
    </row>
    <row r="509" spans="2:12">
      <c r="B509" s="134"/>
      <c r="C509" s="134"/>
      <c r="D509" s="134"/>
      <c r="E509" s="135"/>
      <c r="F509" s="135"/>
      <c r="G509" s="135"/>
      <c r="H509" s="135"/>
      <c r="I509" s="135"/>
      <c r="J509" s="135"/>
      <c r="K509" s="135"/>
      <c r="L509" s="135"/>
    </row>
    <row r="510" spans="2:12">
      <c r="B510" s="134"/>
      <c r="C510" s="134"/>
      <c r="D510" s="134"/>
      <c r="E510" s="135"/>
      <c r="F510" s="135"/>
      <c r="G510" s="135"/>
      <c r="H510" s="135"/>
      <c r="I510" s="135"/>
      <c r="J510" s="135"/>
      <c r="K510" s="135"/>
      <c r="L510" s="135"/>
    </row>
    <row r="511" spans="2:12">
      <c r="B511" s="134"/>
      <c r="C511" s="134"/>
      <c r="D511" s="134"/>
      <c r="E511" s="135"/>
      <c r="F511" s="135"/>
      <c r="G511" s="135"/>
      <c r="H511" s="135"/>
      <c r="I511" s="135"/>
      <c r="J511" s="135"/>
      <c r="K511" s="135"/>
      <c r="L511" s="135"/>
    </row>
    <row r="512" spans="2:12">
      <c r="B512" s="134"/>
      <c r="C512" s="134"/>
      <c r="D512" s="134"/>
      <c r="E512" s="135"/>
      <c r="F512" s="135"/>
      <c r="G512" s="135"/>
      <c r="H512" s="135"/>
      <c r="I512" s="135"/>
      <c r="J512" s="135"/>
      <c r="K512" s="135"/>
      <c r="L512" s="135"/>
    </row>
    <row r="513" spans="2:12">
      <c r="B513" s="134"/>
      <c r="C513" s="134"/>
      <c r="D513" s="134"/>
      <c r="E513" s="135"/>
      <c r="F513" s="135"/>
      <c r="G513" s="135"/>
      <c r="H513" s="135"/>
      <c r="I513" s="135"/>
      <c r="J513" s="135"/>
      <c r="K513" s="135"/>
      <c r="L513" s="135"/>
    </row>
    <row r="514" spans="2:12">
      <c r="B514" s="134"/>
      <c r="C514" s="134"/>
      <c r="D514" s="134"/>
      <c r="E514" s="135"/>
      <c r="F514" s="135"/>
      <c r="G514" s="135"/>
      <c r="H514" s="135"/>
      <c r="I514" s="135"/>
      <c r="J514" s="135"/>
      <c r="K514" s="135"/>
      <c r="L514" s="135"/>
    </row>
    <row r="515" spans="2:12">
      <c r="B515" s="134"/>
      <c r="C515" s="134"/>
      <c r="D515" s="134"/>
      <c r="E515" s="135"/>
      <c r="F515" s="135"/>
      <c r="G515" s="135"/>
      <c r="H515" s="135"/>
      <c r="I515" s="135"/>
      <c r="J515" s="135"/>
      <c r="K515" s="135"/>
      <c r="L515" s="135"/>
    </row>
    <row r="516" spans="2:12">
      <c r="B516" s="134"/>
      <c r="C516" s="134"/>
      <c r="D516" s="134"/>
      <c r="E516" s="135"/>
      <c r="F516" s="135"/>
      <c r="G516" s="135"/>
      <c r="H516" s="135"/>
      <c r="I516" s="135"/>
      <c r="J516" s="135"/>
      <c r="K516" s="135"/>
      <c r="L516" s="135"/>
    </row>
    <row r="517" spans="2:12">
      <c r="B517" s="134"/>
      <c r="C517" s="134"/>
      <c r="D517" s="134"/>
      <c r="E517" s="135"/>
      <c r="F517" s="135"/>
      <c r="G517" s="135"/>
      <c r="H517" s="135"/>
      <c r="I517" s="135"/>
      <c r="J517" s="135"/>
      <c r="K517" s="135"/>
      <c r="L517" s="135"/>
    </row>
    <row r="518" spans="2:12">
      <c r="B518" s="134"/>
      <c r="C518" s="134"/>
      <c r="D518" s="134"/>
      <c r="E518" s="135"/>
      <c r="F518" s="135"/>
      <c r="G518" s="135"/>
      <c r="H518" s="135"/>
      <c r="I518" s="135"/>
      <c r="J518" s="135"/>
      <c r="K518" s="135"/>
      <c r="L518" s="135"/>
    </row>
    <row r="519" spans="2:12">
      <c r="B519" s="134"/>
      <c r="C519" s="134"/>
      <c r="D519" s="134"/>
      <c r="E519" s="135"/>
      <c r="F519" s="135"/>
      <c r="G519" s="135"/>
      <c r="H519" s="135"/>
      <c r="I519" s="135"/>
      <c r="J519" s="135"/>
      <c r="K519" s="135"/>
      <c r="L519" s="135"/>
    </row>
    <row r="520" spans="2:12">
      <c r="B520" s="134"/>
      <c r="C520" s="134"/>
      <c r="D520" s="134"/>
      <c r="E520" s="135"/>
      <c r="F520" s="135"/>
      <c r="G520" s="135"/>
      <c r="H520" s="135"/>
      <c r="I520" s="135"/>
      <c r="J520" s="135"/>
      <c r="K520" s="135"/>
      <c r="L520" s="135"/>
    </row>
    <row r="521" spans="2:12">
      <c r="B521" s="134"/>
      <c r="C521" s="134"/>
      <c r="D521" s="134"/>
      <c r="E521" s="135"/>
      <c r="F521" s="135"/>
      <c r="G521" s="135"/>
      <c r="H521" s="135"/>
      <c r="I521" s="135"/>
      <c r="J521" s="135"/>
      <c r="K521" s="135"/>
      <c r="L521" s="135"/>
    </row>
    <row r="522" spans="2:12">
      <c r="B522" s="134"/>
      <c r="C522" s="134"/>
      <c r="D522" s="134"/>
      <c r="E522" s="135"/>
      <c r="F522" s="135"/>
      <c r="G522" s="135"/>
      <c r="H522" s="135"/>
      <c r="I522" s="135"/>
      <c r="J522" s="135"/>
      <c r="K522" s="135"/>
      <c r="L522" s="135"/>
    </row>
    <row r="523" spans="2:12">
      <c r="B523" s="134"/>
      <c r="C523" s="134"/>
      <c r="D523" s="134"/>
      <c r="E523" s="135"/>
      <c r="F523" s="135"/>
      <c r="G523" s="135"/>
      <c r="H523" s="135"/>
      <c r="I523" s="135"/>
      <c r="J523" s="135"/>
      <c r="K523" s="135"/>
      <c r="L523" s="135"/>
    </row>
    <row r="524" spans="2:12">
      <c r="B524" s="134"/>
      <c r="C524" s="134"/>
      <c r="D524" s="134"/>
      <c r="E524" s="135"/>
      <c r="F524" s="135"/>
      <c r="G524" s="135"/>
      <c r="H524" s="135"/>
      <c r="I524" s="135"/>
      <c r="J524" s="135"/>
      <c r="K524" s="135"/>
      <c r="L524" s="135"/>
    </row>
    <row r="525" spans="2:12">
      <c r="B525" s="134"/>
      <c r="C525" s="134"/>
      <c r="D525" s="134"/>
      <c r="E525" s="135"/>
      <c r="F525" s="135"/>
      <c r="G525" s="135"/>
      <c r="H525" s="135"/>
      <c r="I525" s="135"/>
      <c r="J525" s="135"/>
      <c r="K525" s="135"/>
      <c r="L525" s="135"/>
    </row>
    <row r="526" spans="2:12">
      <c r="B526" s="134"/>
      <c r="C526" s="134"/>
      <c r="D526" s="134"/>
      <c r="E526" s="135"/>
      <c r="F526" s="135"/>
      <c r="G526" s="135"/>
      <c r="H526" s="135"/>
      <c r="I526" s="135"/>
      <c r="J526" s="135"/>
      <c r="K526" s="135"/>
      <c r="L526" s="135"/>
    </row>
    <row r="527" spans="2:12">
      <c r="B527" s="134"/>
      <c r="C527" s="134"/>
      <c r="D527" s="134"/>
      <c r="E527" s="135"/>
      <c r="F527" s="135"/>
      <c r="G527" s="135"/>
      <c r="H527" s="135"/>
      <c r="I527" s="135"/>
      <c r="J527" s="135"/>
      <c r="K527" s="135"/>
      <c r="L527" s="135"/>
    </row>
    <row r="528" spans="2:12">
      <c r="B528" s="134"/>
      <c r="C528" s="134"/>
      <c r="D528" s="134"/>
      <c r="E528" s="135"/>
      <c r="F528" s="135"/>
      <c r="G528" s="135"/>
      <c r="H528" s="135"/>
      <c r="I528" s="135"/>
      <c r="J528" s="135"/>
      <c r="K528" s="135"/>
      <c r="L528" s="135"/>
    </row>
    <row r="529" spans="2:12">
      <c r="B529" s="134"/>
      <c r="C529" s="134"/>
      <c r="D529" s="134"/>
      <c r="E529" s="135"/>
      <c r="F529" s="135"/>
      <c r="G529" s="135"/>
      <c r="H529" s="135"/>
      <c r="I529" s="135"/>
      <c r="J529" s="135"/>
      <c r="K529" s="135"/>
      <c r="L529" s="135"/>
    </row>
    <row r="530" spans="2:12">
      <c r="B530" s="134"/>
      <c r="C530" s="134"/>
      <c r="D530" s="134"/>
      <c r="E530" s="135"/>
      <c r="F530" s="135"/>
      <c r="G530" s="135"/>
      <c r="H530" s="135"/>
      <c r="I530" s="135"/>
      <c r="J530" s="135"/>
      <c r="K530" s="135"/>
      <c r="L530" s="13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8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2102</v>
      </c>
    </row>
    <row r="6" spans="2:12" ht="26.25" customHeight="1">
      <c r="B6" s="174" t="s">
        <v>174</v>
      </c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67</v>
      </c>
      <c r="G7" s="49" t="s">
        <v>104</v>
      </c>
      <c r="H7" s="49" t="s">
        <v>16</v>
      </c>
      <c r="I7" s="49" t="s">
        <v>18</v>
      </c>
      <c r="J7" s="49" t="s">
        <v>62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46</v>
      </c>
      <c r="C10" s="69"/>
      <c r="D10" s="69"/>
      <c r="E10" s="69"/>
      <c r="F10" s="69"/>
      <c r="G10" s="69"/>
      <c r="H10" s="69"/>
      <c r="I10" s="69"/>
      <c r="J10" s="77">
        <f>J11+J61</f>
        <v>6761489.6184095629</v>
      </c>
      <c r="K10" s="78">
        <f>IFERROR(J10/$J$10,0)</f>
        <v>1</v>
      </c>
      <c r="L10" s="78">
        <f>J10/'סכום נכסי הקרן'!$C$42</f>
        <v>0.11172502907232845</v>
      </c>
    </row>
    <row r="11" spans="2:12">
      <c r="B11" s="70" t="s">
        <v>202</v>
      </c>
      <c r="C11" s="71"/>
      <c r="D11" s="71"/>
      <c r="E11" s="71"/>
      <c r="F11" s="71"/>
      <c r="G11" s="71"/>
      <c r="H11" s="71"/>
      <c r="I11" s="71"/>
      <c r="J11" s="80">
        <f>J12+J23</f>
        <v>6490684.8137286026</v>
      </c>
      <c r="K11" s="78">
        <f>IFERROR(J11/$J$10,0)</f>
        <v>0.95994894321162039</v>
      </c>
      <c r="L11" s="78">
        <f>J11/'סכום נכסי הקרן'!$C$42</f>
        <v>0.10725032358826928</v>
      </c>
    </row>
    <row r="12" spans="2:12">
      <c r="B12" s="90" t="s">
        <v>44</v>
      </c>
      <c r="C12" s="71"/>
      <c r="D12" s="71"/>
      <c r="E12" s="71"/>
      <c r="F12" s="71"/>
      <c r="G12" s="71"/>
      <c r="H12" s="71"/>
      <c r="I12" s="71"/>
      <c r="J12" s="80">
        <f>SUM(J13:J21)</f>
        <v>3108292.9471953143</v>
      </c>
      <c r="K12" s="78">
        <f>IFERROR(J12/$J$10,0)</f>
        <v>0.45970534935561236</v>
      </c>
      <c r="L12" s="78">
        <f>J12/'סכום נכסי הקרן'!$C$42</f>
        <v>5.1360593521460704E-2</v>
      </c>
    </row>
    <row r="13" spans="2:12">
      <c r="B13" s="76" t="s">
        <v>3206</v>
      </c>
      <c r="C13" s="73" t="s">
        <v>3207</v>
      </c>
      <c r="D13" s="73">
        <v>11</v>
      </c>
      <c r="E13" s="73" t="s">
        <v>299</v>
      </c>
      <c r="F13" s="73" t="s">
        <v>300</v>
      </c>
      <c r="G13" s="86" t="s">
        <v>134</v>
      </c>
      <c r="H13" s="87">
        <v>0</v>
      </c>
      <c r="I13" s="87">
        <v>0</v>
      </c>
      <c r="J13" s="83">
        <v>-657.88936999999999</v>
      </c>
      <c r="K13" s="84">
        <v>-9.7299472028879408E-5</v>
      </c>
      <c r="L13" s="84">
        <v>-1.0870960262006925E-5</v>
      </c>
    </row>
    <row r="14" spans="2:12">
      <c r="B14" s="76" t="s">
        <v>3206</v>
      </c>
      <c r="C14" s="73" t="s">
        <v>3208</v>
      </c>
      <c r="D14" s="73">
        <v>11</v>
      </c>
      <c r="E14" s="73" t="s">
        <v>299</v>
      </c>
      <c r="F14" s="73" t="s">
        <v>300</v>
      </c>
      <c r="G14" s="86" t="s">
        <v>134</v>
      </c>
      <c r="H14" s="87">
        <v>0</v>
      </c>
      <c r="I14" s="87">
        <v>0</v>
      </c>
      <c r="J14" s="83">
        <v>360037.581806081</v>
      </c>
      <c r="K14" s="84">
        <v>5.3248263640870444E-2</v>
      </c>
      <c r="L14" s="84">
        <v>5.9492589835324046E-3</v>
      </c>
    </row>
    <row r="15" spans="2:12">
      <c r="B15" s="76" t="s">
        <v>3209</v>
      </c>
      <c r="C15" s="73" t="s">
        <v>3210</v>
      </c>
      <c r="D15" s="73">
        <v>12</v>
      </c>
      <c r="E15" s="73" t="s">
        <v>299</v>
      </c>
      <c r="F15" s="73" t="s">
        <v>300</v>
      </c>
      <c r="G15" s="86" t="s">
        <v>134</v>
      </c>
      <c r="H15" s="87">
        <v>0</v>
      </c>
      <c r="I15" s="87">
        <v>0</v>
      </c>
      <c r="J15" s="83">
        <v>217286.89397041302</v>
      </c>
      <c r="K15" s="84">
        <v>3.2135950246644493E-2</v>
      </c>
      <c r="L15" s="84">
        <v>3.5904474179409103E-3</v>
      </c>
    </row>
    <row r="16" spans="2:12">
      <c r="B16" s="76" t="s">
        <v>3209</v>
      </c>
      <c r="C16" s="73" t="s">
        <v>3211</v>
      </c>
      <c r="D16" s="73">
        <v>12</v>
      </c>
      <c r="E16" s="73" t="s">
        <v>299</v>
      </c>
      <c r="F16" s="73" t="s">
        <v>300</v>
      </c>
      <c r="G16" s="86" t="s">
        <v>134</v>
      </c>
      <c r="H16" s="87">
        <v>0</v>
      </c>
      <c r="I16" s="87">
        <v>0</v>
      </c>
      <c r="J16" s="83">
        <v>977266.80241</v>
      </c>
      <c r="K16" s="84">
        <v>0.14453424578944668</v>
      </c>
      <c r="L16" s="84">
        <v>1.614835116484354E-2</v>
      </c>
    </row>
    <row r="17" spans="2:12">
      <c r="B17" s="76" t="s">
        <v>3212</v>
      </c>
      <c r="C17" s="73" t="s">
        <v>3213</v>
      </c>
      <c r="D17" s="73">
        <v>10</v>
      </c>
      <c r="E17" s="73" t="s">
        <v>299</v>
      </c>
      <c r="F17" s="73" t="s">
        <v>300</v>
      </c>
      <c r="G17" s="86" t="s">
        <v>134</v>
      </c>
      <c r="H17" s="87">
        <v>0</v>
      </c>
      <c r="I17" s="87">
        <v>0</v>
      </c>
      <c r="J17" s="83">
        <v>9527.4343875710001</v>
      </c>
      <c r="K17" s="84">
        <v>1.4090732849209107E-3</v>
      </c>
      <c r="L17" s="84">
        <v>1.5743127241311502E-4</v>
      </c>
    </row>
    <row r="18" spans="2:12">
      <c r="B18" s="76" t="s">
        <v>3212</v>
      </c>
      <c r="C18" s="73" t="s">
        <v>3214</v>
      </c>
      <c r="D18" s="73">
        <v>10</v>
      </c>
      <c r="E18" s="73" t="s">
        <v>299</v>
      </c>
      <c r="F18" s="73" t="s">
        <v>300</v>
      </c>
      <c r="G18" s="86" t="s">
        <v>134</v>
      </c>
      <c r="H18" s="87">
        <v>0</v>
      </c>
      <c r="I18" s="87">
        <v>0</v>
      </c>
      <c r="J18" s="83">
        <v>929706.05189999996</v>
      </c>
      <c r="K18" s="84">
        <v>0.13750018181920762</v>
      </c>
      <c r="L18" s="84">
        <v>1.5362457590023453E-2</v>
      </c>
    </row>
    <row r="19" spans="2:12">
      <c r="B19" s="76" t="s">
        <v>3212</v>
      </c>
      <c r="C19" s="73" t="s">
        <v>3215</v>
      </c>
      <c r="D19" s="73">
        <v>10</v>
      </c>
      <c r="E19" s="73" t="s">
        <v>299</v>
      </c>
      <c r="F19" s="73" t="s">
        <v>300</v>
      </c>
      <c r="G19" s="86" t="s">
        <v>134</v>
      </c>
      <c r="H19" s="87">
        <v>0</v>
      </c>
      <c r="I19" s="87">
        <v>0</v>
      </c>
      <c r="J19" s="83">
        <v>310185.65845447592</v>
      </c>
      <c r="K19" s="84">
        <v>4.5875343446498955E-2</v>
      </c>
      <c r="L19" s="84">
        <v>5.1255060815210626E-3</v>
      </c>
    </row>
    <row r="20" spans="2:12">
      <c r="B20" s="76" t="s">
        <v>3216</v>
      </c>
      <c r="C20" s="73" t="s">
        <v>3217</v>
      </c>
      <c r="D20" s="73">
        <v>20</v>
      </c>
      <c r="E20" s="73" t="s">
        <v>299</v>
      </c>
      <c r="F20" s="73" t="s">
        <v>300</v>
      </c>
      <c r="G20" s="86" t="s">
        <v>134</v>
      </c>
      <c r="H20" s="87">
        <v>0</v>
      </c>
      <c r="I20" s="87">
        <v>0</v>
      </c>
      <c r="J20" s="83">
        <v>304923.73937677301</v>
      </c>
      <c r="K20" s="84">
        <v>4.5097124536959222E-2</v>
      </c>
      <c r="L20" s="84">
        <v>5.0385581601773803E-3</v>
      </c>
    </row>
    <row r="21" spans="2:12">
      <c r="B21" s="76" t="s">
        <v>3218</v>
      </c>
      <c r="C21" s="73" t="s">
        <v>3219</v>
      </c>
      <c r="D21" s="73">
        <v>26</v>
      </c>
      <c r="E21" s="73" t="s">
        <v>299</v>
      </c>
      <c r="F21" s="73" t="s">
        <v>300</v>
      </c>
      <c r="G21" s="86" t="s">
        <v>134</v>
      </c>
      <c r="H21" s="87">
        <v>0</v>
      </c>
      <c r="I21" s="87">
        <v>0</v>
      </c>
      <c r="J21" s="83">
        <v>16.674259999999997</v>
      </c>
      <c r="K21" s="84">
        <v>2.4660630927541244E-6</v>
      </c>
      <c r="L21" s="84">
        <v>2.7552537877055466E-7</v>
      </c>
    </row>
    <row r="22" spans="2:12">
      <c r="B22" s="72"/>
      <c r="C22" s="73"/>
      <c r="D22" s="73"/>
      <c r="E22" s="73"/>
      <c r="F22" s="73"/>
      <c r="G22" s="73"/>
      <c r="H22" s="73"/>
      <c r="I22" s="73"/>
      <c r="J22" s="73"/>
      <c r="K22" s="84"/>
      <c r="L22" s="73"/>
    </row>
    <row r="23" spans="2:12">
      <c r="B23" s="90" t="s">
        <v>45</v>
      </c>
      <c r="C23" s="71"/>
      <c r="D23" s="71"/>
      <c r="E23" s="71"/>
      <c r="F23" s="71"/>
      <c r="G23" s="71"/>
      <c r="H23" s="71"/>
      <c r="I23" s="71"/>
      <c r="J23" s="80">
        <f>SUM(J24:J59)</f>
        <v>3382391.8665332878</v>
      </c>
      <c r="K23" s="78">
        <f>IFERROR(J23/$J$10,0)</f>
        <v>0.50024359385600803</v>
      </c>
      <c r="L23" s="78">
        <f>J23/'סכום נכסי הקרן'!$C$42</f>
        <v>5.5889730066808564E-2</v>
      </c>
    </row>
    <row r="24" spans="2:12">
      <c r="B24" s="76" t="s">
        <v>3206</v>
      </c>
      <c r="C24" s="73" t="s">
        <v>3220</v>
      </c>
      <c r="D24" s="73">
        <v>11</v>
      </c>
      <c r="E24" s="73" t="s">
        <v>299</v>
      </c>
      <c r="F24" s="73" t="s">
        <v>300</v>
      </c>
      <c r="G24" s="86" t="s">
        <v>135</v>
      </c>
      <c r="H24" s="87">
        <v>0</v>
      </c>
      <c r="I24" s="87">
        <v>0</v>
      </c>
      <c r="J24" s="83">
        <v>1403.2449558740002</v>
      </c>
      <c r="K24" s="84">
        <v>2.0753488285382756E-4</v>
      </c>
      <c r="L24" s="84">
        <v>2.3187211784814092E-5</v>
      </c>
    </row>
    <row r="25" spans="2:12">
      <c r="B25" s="76" t="s">
        <v>3206</v>
      </c>
      <c r="C25" s="73" t="s">
        <v>3221</v>
      </c>
      <c r="D25" s="73">
        <v>11</v>
      </c>
      <c r="E25" s="73" t="s">
        <v>299</v>
      </c>
      <c r="F25" s="73" t="s">
        <v>300</v>
      </c>
      <c r="G25" s="86" t="s">
        <v>137</v>
      </c>
      <c r="H25" s="87">
        <v>0</v>
      </c>
      <c r="I25" s="87">
        <v>0</v>
      </c>
      <c r="J25" s="83">
        <v>8.7925299999999998E-3</v>
      </c>
      <c r="K25" s="84">
        <v>1.3003835687420868E-9</v>
      </c>
      <c r="L25" s="84">
        <v>1.4528771643248127E-10</v>
      </c>
    </row>
    <row r="26" spans="2:12">
      <c r="B26" s="76" t="s">
        <v>3206</v>
      </c>
      <c r="C26" s="73" t="s">
        <v>3222</v>
      </c>
      <c r="D26" s="73">
        <v>11</v>
      </c>
      <c r="E26" s="73" t="s">
        <v>299</v>
      </c>
      <c r="F26" s="73" t="s">
        <v>300</v>
      </c>
      <c r="G26" s="86" t="s">
        <v>136</v>
      </c>
      <c r="H26" s="87">
        <v>0</v>
      </c>
      <c r="I26" s="87">
        <v>0</v>
      </c>
      <c r="J26" s="83">
        <v>0.17652215100000002</v>
      </c>
      <c r="K26" s="84">
        <v>2.6106991352819898E-8</v>
      </c>
      <c r="L26" s="84">
        <v>2.9168510336091707E-9</v>
      </c>
    </row>
    <row r="27" spans="2:12">
      <c r="B27" s="76" t="s">
        <v>3206</v>
      </c>
      <c r="C27" s="73" t="s">
        <v>3223</v>
      </c>
      <c r="D27" s="73">
        <v>11</v>
      </c>
      <c r="E27" s="73" t="s">
        <v>299</v>
      </c>
      <c r="F27" s="73" t="s">
        <v>300</v>
      </c>
      <c r="G27" s="86" t="s">
        <v>133</v>
      </c>
      <c r="H27" s="87">
        <v>0</v>
      </c>
      <c r="I27" s="87">
        <v>0</v>
      </c>
      <c r="J27" s="83">
        <v>168578.97209145999</v>
      </c>
      <c r="K27" s="84">
        <v>2.4932223756207302E-2</v>
      </c>
      <c r="L27" s="84">
        <v>2.7855979898508409E-3</v>
      </c>
    </row>
    <row r="28" spans="2:12">
      <c r="B28" s="76" t="s">
        <v>3209</v>
      </c>
      <c r="C28" s="73" t="s">
        <v>3224</v>
      </c>
      <c r="D28" s="73">
        <v>12</v>
      </c>
      <c r="E28" s="73" t="s">
        <v>299</v>
      </c>
      <c r="F28" s="73" t="s">
        <v>300</v>
      </c>
      <c r="G28" s="86" t="s">
        <v>135</v>
      </c>
      <c r="H28" s="87">
        <v>0</v>
      </c>
      <c r="I28" s="87">
        <v>0</v>
      </c>
      <c r="J28" s="83">
        <v>26310.420726304998</v>
      </c>
      <c r="K28" s="84">
        <v>3.8912166121899223E-3</v>
      </c>
      <c r="L28" s="84">
        <v>4.3475324459543252E-4</v>
      </c>
    </row>
    <row r="29" spans="2:12">
      <c r="B29" s="76" t="s">
        <v>3209</v>
      </c>
      <c r="C29" s="73" t="s">
        <v>3225</v>
      </c>
      <c r="D29" s="73">
        <v>12</v>
      </c>
      <c r="E29" s="73" t="s">
        <v>299</v>
      </c>
      <c r="F29" s="73" t="s">
        <v>300</v>
      </c>
      <c r="G29" s="86" t="s">
        <v>137</v>
      </c>
      <c r="H29" s="87">
        <v>0</v>
      </c>
      <c r="I29" s="87">
        <v>0</v>
      </c>
      <c r="J29" s="83">
        <v>707.00917000000004</v>
      </c>
      <c r="K29" s="84">
        <v>1.0456411381229074E-4</v>
      </c>
      <c r="L29" s="84">
        <v>1.1682615561860347E-5</v>
      </c>
    </row>
    <row r="30" spans="2:12">
      <c r="B30" s="76" t="s">
        <v>3209</v>
      </c>
      <c r="C30" s="73" t="s">
        <v>3226</v>
      </c>
      <c r="D30" s="73">
        <v>12</v>
      </c>
      <c r="E30" s="73" t="s">
        <v>299</v>
      </c>
      <c r="F30" s="73" t="s">
        <v>300</v>
      </c>
      <c r="G30" s="86" t="s">
        <v>133</v>
      </c>
      <c r="H30" s="87">
        <v>0</v>
      </c>
      <c r="I30" s="87">
        <v>0</v>
      </c>
      <c r="J30" s="83">
        <v>335598.71156581404</v>
      </c>
      <c r="K30" s="84">
        <v>4.963384261540188E-2</v>
      </c>
      <c r="L30" s="84">
        <v>5.5454312286770772E-3</v>
      </c>
    </row>
    <row r="31" spans="2:12">
      <c r="B31" s="76" t="s">
        <v>3209</v>
      </c>
      <c r="C31" s="73" t="s">
        <v>3227</v>
      </c>
      <c r="D31" s="73">
        <v>12</v>
      </c>
      <c r="E31" s="73" t="s">
        <v>299</v>
      </c>
      <c r="F31" s="73" t="s">
        <v>300</v>
      </c>
      <c r="G31" s="86" t="s">
        <v>136</v>
      </c>
      <c r="H31" s="87">
        <v>0</v>
      </c>
      <c r="I31" s="87">
        <v>0</v>
      </c>
      <c r="J31" s="83">
        <v>45625.091359247999</v>
      </c>
      <c r="K31" s="84">
        <v>6.7477869425435748E-3</v>
      </c>
      <c r="L31" s="84">
        <v>7.5390875386361776E-4</v>
      </c>
    </row>
    <row r="32" spans="2:12">
      <c r="B32" s="76" t="s">
        <v>3209</v>
      </c>
      <c r="C32" s="73" t="s">
        <v>3228</v>
      </c>
      <c r="D32" s="73">
        <v>12</v>
      </c>
      <c r="E32" s="73" t="s">
        <v>299</v>
      </c>
      <c r="F32" s="73" t="s">
        <v>300</v>
      </c>
      <c r="G32" s="86" t="s">
        <v>142</v>
      </c>
      <c r="H32" s="87">
        <v>0</v>
      </c>
      <c r="I32" s="87">
        <v>0</v>
      </c>
      <c r="J32" s="83">
        <v>61.214801473000001</v>
      </c>
      <c r="K32" s="84">
        <v>9.0534490072024883E-6</v>
      </c>
      <c r="L32" s="84">
        <v>1.0115130363933772E-6</v>
      </c>
    </row>
    <row r="33" spans="2:12">
      <c r="B33" s="76" t="s">
        <v>3209</v>
      </c>
      <c r="C33" s="73" t="s">
        <v>3229</v>
      </c>
      <c r="D33" s="73">
        <v>12</v>
      </c>
      <c r="E33" s="73" t="s">
        <v>299</v>
      </c>
      <c r="F33" s="73" t="s">
        <v>300</v>
      </c>
      <c r="G33" s="86" t="s">
        <v>141</v>
      </c>
      <c r="H33" s="87">
        <v>0</v>
      </c>
      <c r="I33" s="87">
        <v>0</v>
      </c>
      <c r="J33" s="83">
        <v>2932.9571099999998</v>
      </c>
      <c r="K33" s="84">
        <v>4.3377380954847771E-4</v>
      </c>
      <c r="L33" s="84">
        <v>4.8464166844618073E-5</v>
      </c>
    </row>
    <row r="34" spans="2:12">
      <c r="B34" s="76" t="s">
        <v>3209</v>
      </c>
      <c r="C34" s="73" t="s">
        <v>3230</v>
      </c>
      <c r="D34" s="73">
        <v>12</v>
      </c>
      <c r="E34" s="73" t="s">
        <v>299</v>
      </c>
      <c r="F34" s="73" t="s">
        <v>300</v>
      </c>
      <c r="G34" s="86" t="s">
        <v>140</v>
      </c>
      <c r="H34" s="87">
        <v>0</v>
      </c>
      <c r="I34" s="87">
        <v>0</v>
      </c>
      <c r="J34" s="83">
        <v>-1657.4549</v>
      </c>
      <c r="K34" s="84">
        <v>-2.4513161944185105E-4</v>
      </c>
      <c r="L34" s="84">
        <v>-2.7387775476549593E-5</v>
      </c>
    </row>
    <row r="35" spans="2:12">
      <c r="B35" s="76" t="s">
        <v>3212</v>
      </c>
      <c r="C35" s="73" t="s">
        <v>3231</v>
      </c>
      <c r="D35" s="73">
        <v>10</v>
      </c>
      <c r="E35" s="73" t="s">
        <v>299</v>
      </c>
      <c r="F35" s="73" t="s">
        <v>300</v>
      </c>
      <c r="G35" s="86" t="s">
        <v>138</v>
      </c>
      <c r="H35" s="87">
        <v>0</v>
      </c>
      <c r="I35" s="87">
        <v>0</v>
      </c>
      <c r="J35" s="83">
        <v>8.0072703000000009E-2</v>
      </c>
      <c r="K35" s="84">
        <v>1.1842464829345501E-8</v>
      </c>
      <c r="L35" s="84">
        <v>1.3231208955154312E-9</v>
      </c>
    </row>
    <row r="36" spans="2:12">
      <c r="B36" s="76" t="s">
        <v>3212</v>
      </c>
      <c r="C36" s="73" t="s">
        <v>3232</v>
      </c>
      <c r="D36" s="73">
        <v>10</v>
      </c>
      <c r="E36" s="73" t="s">
        <v>299</v>
      </c>
      <c r="F36" s="73" t="s">
        <v>300</v>
      </c>
      <c r="G36" s="86" t="s">
        <v>135</v>
      </c>
      <c r="H36" s="87">
        <v>0</v>
      </c>
      <c r="I36" s="87">
        <v>0</v>
      </c>
      <c r="J36" s="83">
        <v>143438.15349114503</v>
      </c>
      <c r="K36" s="84">
        <v>2.1213987092519489E-2</v>
      </c>
      <c r="L36" s="84">
        <v>2.3701712442289308E-3</v>
      </c>
    </row>
    <row r="37" spans="2:12">
      <c r="B37" s="76" t="s">
        <v>3212</v>
      </c>
      <c r="C37" s="73" t="s">
        <v>3233</v>
      </c>
      <c r="D37" s="73">
        <v>10</v>
      </c>
      <c r="E37" s="73" t="s">
        <v>299</v>
      </c>
      <c r="F37" s="73" t="s">
        <v>300</v>
      </c>
      <c r="G37" s="86" t="s">
        <v>133</v>
      </c>
      <c r="H37" s="87">
        <v>0</v>
      </c>
      <c r="I37" s="87">
        <v>0</v>
      </c>
      <c r="J37" s="83">
        <v>250147.84831999999</v>
      </c>
      <c r="K37" s="84">
        <v>3.6995967225760477E-2</v>
      </c>
      <c r="L37" s="84">
        <v>4.1334416434076994E-3</v>
      </c>
    </row>
    <row r="38" spans="2:12">
      <c r="B38" s="76" t="s">
        <v>3212</v>
      </c>
      <c r="C38" s="73" t="s">
        <v>3234</v>
      </c>
      <c r="D38" s="73">
        <v>10</v>
      </c>
      <c r="E38" s="73" t="s">
        <v>299</v>
      </c>
      <c r="F38" s="73" t="s">
        <v>300</v>
      </c>
      <c r="G38" s="86" t="s">
        <v>136</v>
      </c>
      <c r="H38" s="87">
        <v>0</v>
      </c>
      <c r="I38" s="87">
        <v>0</v>
      </c>
      <c r="J38" s="83">
        <v>11545.356946708</v>
      </c>
      <c r="K38" s="84">
        <v>1.7075167748943014E-3</v>
      </c>
      <c r="L38" s="84">
        <v>1.9077541346860228E-4</v>
      </c>
    </row>
    <row r="39" spans="2:12">
      <c r="B39" s="76" t="s">
        <v>3212</v>
      </c>
      <c r="C39" s="73" t="s">
        <v>3235</v>
      </c>
      <c r="D39" s="73">
        <v>10</v>
      </c>
      <c r="E39" s="73" t="s">
        <v>299</v>
      </c>
      <c r="F39" s="73" t="s">
        <v>300</v>
      </c>
      <c r="G39" s="86" t="s">
        <v>141</v>
      </c>
      <c r="H39" s="87">
        <v>0</v>
      </c>
      <c r="I39" s="87">
        <v>0</v>
      </c>
      <c r="J39" s="83">
        <v>14.33661</v>
      </c>
      <c r="K39" s="84">
        <v>2.1203330640286114E-6</v>
      </c>
      <c r="L39" s="84">
        <v>2.3689806327451546E-7</v>
      </c>
    </row>
    <row r="40" spans="2:12">
      <c r="B40" s="76" t="s">
        <v>3212</v>
      </c>
      <c r="C40" s="73" t="s">
        <v>3236</v>
      </c>
      <c r="D40" s="73">
        <v>10</v>
      </c>
      <c r="E40" s="73" t="s">
        <v>299</v>
      </c>
      <c r="F40" s="73" t="s">
        <v>300</v>
      </c>
      <c r="G40" s="86" t="s">
        <v>137</v>
      </c>
      <c r="H40" s="87">
        <v>0</v>
      </c>
      <c r="I40" s="87">
        <v>0</v>
      </c>
      <c r="J40" s="83">
        <v>0.73336133899999978</v>
      </c>
      <c r="K40" s="84">
        <v>1.0846150484403181E-7</v>
      </c>
      <c r="L40" s="84">
        <v>1.2118058654696288E-8</v>
      </c>
    </row>
    <row r="41" spans="2:12">
      <c r="B41" s="76" t="s">
        <v>3212</v>
      </c>
      <c r="C41" s="73" t="s">
        <v>3237</v>
      </c>
      <c r="D41" s="73">
        <v>10</v>
      </c>
      <c r="E41" s="73" t="s">
        <v>299</v>
      </c>
      <c r="F41" s="73" t="s">
        <v>300</v>
      </c>
      <c r="G41" s="86" t="s">
        <v>136</v>
      </c>
      <c r="H41" s="87">
        <v>0</v>
      </c>
      <c r="I41" s="87">
        <v>0</v>
      </c>
      <c r="J41" s="83">
        <v>75.546869999999998</v>
      </c>
      <c r="K41" s="84">
        <v>1.1173110403705702E-5</v>
      </c>
      <c r="L41" s="84">
        <v>1.2483360563934984E-6</v>
      </c>
    </row>
    <row r="42" spans="2:12">
      <c r="B42" s="76" t="s">
        <v>3212</v>
      </c>
      <c r="C42" s="73" t="s">
        <v>3238</v>
      </c>
      <c r="D42" s="73">
        <v>10</v>
      </c>
      <c r="E42" s="73" t="s">
        <v>299</v>
      </c>
      <c r="F42" s="73" t="s">
        <v>300</v>
      </c>
      <c r="G42" s="86" t="s">
        <v>142</v>
      </c>
      <c r="H42" s="87">
        <v>0</v>
      </c>
      <c r="I42" s="87">
        <v>0</v>
      </c>
      <c r="J42" s="83">
        <v>27.682974991000002</v>
      </c>
      <c r="K42" s="84">
        <v>4.0942124521832187E-6</v>
      </c>
      <c r="L42" s="84">
        <v>4.5743332357124503E-7</v>
      </c>
    </row>
    <row r="43" spans="2:12">
      <c r="B43" s="76" t="s">
        <v>3212</v>
      </c>
      <c r="C43" s="73" t="s">
        <v>3239</v>
      </c>
      <c r="D43" s="73">
        <v>10</v>
      </c>
      <c r="E43" s="73" t="s">
        <v>299</v>
      </c>
      <c r="F43" s="73" t="s">
        <v>300</v>
      </c>
      <c r="G43" s="86" t="s">
        <v>3201</v>
      </c>
      <c r="H43" s="87">
        <v>0</v>
      </c>
      <c r="I43" s="87">
        <v>0</v>
      </c>
      <c r="J43" s="83">
        <v>8.3991436680000007</v>
      </c>
      <c r="K43" s="84">
        <v>1.2422031448708552E-6</v>
      </c>
      <c r="L43" s="84">
        <v>1.3878740288768474E-7</v>
      </c>
    </row>
    <row r="44" spans="2:12">
      <c r="B44" s="76" t="s">
        <v>3212</v>
      </c>
      <c r="C44" s="73" t="s">
        <v>3240</v>
      </c>
      <c r="D44" s="73">
        <v>10</v>
      </c>
      <c r="E44" s="73" t="s">
        <v>299</v>
      </c>
      <c r="F44" s="73" t="s">
        <v>300</v>
      </c>
      <c r="G44" s="86" t="s">
        <v>141</v>
      </c>
      <c r="H44" s="87">
        <v>0</v>
      </c>
      <c r="I44" s="87">
        <v>0</v>
      </c>
      <c r="J44" s="83">
        <v>39.479028493000001</v>
      </c>
      <c r="K44" s="84">
        <v>5.8388063460912693E-6</v>
      </c>
      <c r="L44" s="84">
        <v>6.5235124551418442E-7</v>
      </c>
    </row>
    <row r="45" spans="2:12">
      <c r="B45" s="76" t="s">
        <v>3212</v>
      </c>
      <c r="C45" s="73" t="s">
        <v>3241</v>
      </c>
      <c r="D45" s="73">
        <v>10</v>
      </c>
      <c r="E45" s="73" t="s">
        <v>299</v>
      </c>
      <c r="F45" s="73" t="s">
        <v>300</v>
      </c>
      <c r="G45" s="86" t="s">
        <v>3203</v>
      </c>
      <c r="H45" s="87">
        <v>0</v>
      </c>
      <c r="I45" s="87">
        <v>0</v>
      </c>
      <c r="J45" s="83">
        <v>18.459193658</v>
      </c>
      <c r="K45" s="84">
        <v>2.7300483620859222E-6</v>
      </c>
      <c r="L45" s="84">
        <v>3.0501961252969971E-7</v>
      </c>
    </row>
    <row r="46" spans="2:12">
      <c r="B46" s="76" t="s">
        <v>3212</v>
      </c>
      <c r="C46" s="73" t="s">
        <v>3242</v>
      </c>
      <c r="D46" s="73">
        <v>10</v>
      </c>
      <c r="E46" s="73" t="s">
        <v>299</v>
      </c>
      <c r="F46" s="73" t="s">
        <v>300</v>
      </c>
      <c r="G46" s="86" t="s">
        <v>133</v>
      </c>
      <c r="H46" s="87">
        <v>0</v>
      </c>
      <c r="I46" s="87">
        <v>0</v>
      </c>
      <c r="J46" s="83">
        <v>1946254.479913312</v>
      </c>
      <c r="K46" s="84">
        <v>0.20898627738186043</v>
      </c>
      <c r="L46" s="84">
        <v>2.3349371474992643E-2</v>
      </c>
    </row>
    <row r="47" spans="2:12">
      <c r="B47" s="76" t="s">
        <v>3212</v>
      </c>
      <c r="C47" s="73" t="s">
        <v>3243</v>
      </c>
      <c r="D47" s="73">
        <v>10</v>
      </c>
      <c r="E47" s="73" t="s">
        <v>299</v>
      </c>
      <c r="F47" s="73" t="s">
        <v>300</v>
      </c>
      <c r="G47" s="86" t="s">
        <v>133</v>
      </c>
      <c r="H47" s="87">
        <v>0</v>
      </c>
      <c r="I47" s="87">
        <v>0</v>
      </c>
      <c r="J47" s="83">
        <v>2.0423198820000001</v>
      </c>
      <c r="K47" s="84">
        <v>3.0205176629116735E-7</v>
      </c>
      <c r="L47" s="84">
        <v>3.3747282281713531E-8</v>
      </c>
    </row>
    <row r="48" spans="2:12">
      <c r="B48" s="76" t="s">
        <v>3212</v>
      </c>
      <c r="C48" s="73" t="s">
        <v>3244</v>
      </c>
      <c r="D48" s="73">
        <v>10</v>
      </c>
      <c r="E48" s="73" t="s">
        <v>299</v>
      </c>
      <c r="F48" s="73" t="s">
        <v>300</v>
      </c>
      <c r="G48" s="86" t="s">
        <v>139</v>
      </c>
      <c r="H48" s="87">
        <v>0</v>
      </c>
      <c r="I48" s="87">
        <v>0</v>
      </c>
      <c r="J48" s="83">
        <v>0.17696164099999998</v>
      </c>
      <c r="K48" s="84">
        <v>2.6171990343397855E-8</v>
      </c>
      <c r="L48" s="84">
        <v>2.9241131639055595E-9</v>
      </c>
    </row>
    <row r="49" spans="2:12">
      <c r="B49" s="76" t="s">
        <v>3216</v>
      </c>
      <c r="C49" s="73" t="s">
        <v>3245</v>
      </c>
      <c r="D49" s="73">
        <v>20</v>
      </c>
      <c r="E49" s="73" t="s">
        <v>299</v>
      </c>
      <c r="F49" s="73" t="s">
        <v>300</v>
      </c>
      <c r="G49" s="86" t="s">
        <v>142</v>
      </c>
      <c r="H49" s="87">
        <v>0</v>
      </c>
      <c r="I49" s="87">
        <v>0</v>
      </c>
      <c r="J49" s="83">
        <v>10.429129396</v>
      </c>
      <c r="K49" s="84">
        <v>1.5424307341394893E-6</v>
      </c>
      <c r="L49" s="84">
        <v>1.7233087567784275E-7</v>
      </c>
    </row>
    <row r="50" spans="2:12">
      <c r="B50" s="76" t="s">
        <v>3216</v>
      </c>
      <c r="C50" s="73" t="s">
        <v>3246</v>
      </c>
      <c r="D50" s="73">
        <v>20</v>
      </c>
      <c r="E50" s="73" t="s">
        <v>299</v>
      </c>
      <c r="F50" s="73" t="s">
        <v>300</v>
      </c>
      <c r="G50" s="86" t="s">
        <v>135</v>
      </c>
      <c r="H50" s="87">
        <v>0</v>
      </c>
      <c r="I50" s="87">
        <v>0</v>
      </c>
      <c r="J50" s="83">
        <v>329.87723878600002</v>
      </c>
      <c r="K50" s="84">
        <v>4.8787657365891754E-5</v>
      </c>
      <c r="L50" s="84">
        <v>5.4508896445357914E-6</v>
      </c>
    </row>
    <row r="51" spans="2:12">
      <c r="B51" s="76" t="s">
        <v>3216</v>
      </c>
      <c r="C51" s="73" t="s">
        <v>3247</v>
      </c>
      <c r="D51" s="73">
        <v>20</v>
      </c>
      <c r="E51" s="73" t="s">
        <v>299</v>
      </c>
      <c r="F51" s="73" t="s">
        <v>300</v>
      </c>
      <c r="G51" s="86" t="s">
        <v>136</v>
      </c>
      <c r="H51" s="87">
        <v>0</v>
      </c>
      <c r="I51" s="87">
        <v>0</v>
      </c>
      <c r="J51" s="83">
        <v>20.485978358000001</v>
      </c>
      <c r="K51" s="84">
        <v>3.0298025308243696E-6</v>
      </c>
      <c r="L51" s="84">
        <v>3.3851019155112949E-7</v>
      </c>
    </row>
    <row r="52" spans="2:12">
      <c r="B52" s="76" t="s">
        <v>3216</v>
      </c>
      <c r="C52" s="73" t="s">
        <v>3248</v>
      </c>
      <c r="D52" s="73">
        <v>20</v>
      </c>
      <c r="E52" s="73" t="s">
        <v>299</v>
      </c>
      <c r="F52" s="73" t="s">
        <v>300</v>
      </c>
      <c r="G52" s="86" t="s">
        <v>133</v>
      </c>
      <c r="H52" s="87">
        <v>0</v>
      </c>
      <c r="I52" s="87">
        <v>0</v>
      </c>
      <c r="J52" s="83">
        <v>1266.96705</v>
      </c>
      <c r="K52" s="84">
        <v>1.8737987063537274E-4</v>
      </c>
      <c r="L52" s="84">
        <v>2.0935356432073288E-5</v>
      </c>
    </row>
    <row r="53" spans="2:12">
      <c r="B53" s="76" t="s">
        <v>3216</v>
      </c>
      <c r="C53" s="73" t="s">
        <v>3249</v>
      </c>
      <c r="D53" s="73">
        <v>20</v>
      </c>
      <c r="E53" s="73" t="s">
        <v>299</v>
      </c>
      <c r="F53" s="73" t="s">
        <v>300</v>
      </c>
      <c r="G53" s="86" t="s">
        <v>133</v>
      </c>
      <c r="H53" s="87">
        <v>0</v>
      </c>
      <c r="I53" s="87">
        <v>0</v>
      </c>
      <c r="J53" s="83">
        <v>392345.91587696999</v>
      </c>
      <c r="K53" s="84">
        <v>5.8026550068009636E-2</v>
      </c>
      <c r="L53" s="84">
        <v>6.4831217146117635E-3</v>
      </c>
    </row>
    <row r="54" spans="2:12">
      <c r="B54" s="76" t="s">
        <v>3216</v>
      </c>
      <c r="C54" s="73" t="s">
        <v>3250</v>
      </c>
      <c r="D54" s="73">
        <v>20</v>
      </c>
      <c r="E54" s="73" t="s">
        <v>299</v>
      </c>
      <c r="F54" s="73" t="s">
        <v>300</v>
      </c>
      <c r="G54" s="86" t="s">
        <v>137</v>
      </c>
      <c r="H54" s="87">
        <v>0</v>
      </c>
      <c r="I54" s="87">
        <v>0</v>
      </c>
      <c r="J54" s="83">
        <v>28580.167581332003</v>
      </c>
      <c r="K54" s="84">
        <v>4.2269040099561107E-3</v>
      </c>
      <c r="L54" s="84">
        <v>4.7225852890457674E-4</v>
      </c>
    </row>
    <row r="55" spans="2:12">
      <c r="B55" s="76" t="s">
        <v>3216</v>
      </c>
      <c r="C55" s="73" t="s">
        <v>3251</v>
      </c>
      <c r="D55" s="73">
        <v>20</v>
      </c>
      <c r="E55" s="73" t="s">
        <v>299</v>
      </c>
      <c r="F55" s="73" t="s">
        <v>300</v>
      </c>
      <c r="G55" s="86" t="s">
        <v>139</v>
      </c>
      <c r="H55" s="87">
        <v>0</v>
      </c>
      <c r="I55" s="87">
        <v>0</v>
      </c>
      <c r="J55" s="83">
        <v>2.1166499999999999E-4</v>
      </c>
      <c r="K55" s="84">
        <v>3.1304492344955751E-11</v>
      </c>
      <c r="L55" s="84">
        <v>3.497551273487966E-12</v>
      </c>
    </row>
    <row r="56" spans="2:12">
      <c r="B56" s="76" t="s">
        <v>3216</v>
      </c>
      <c r="C56" s="73" t="s">
        <v>3252</v>
      </c>
      <c r="D56" s="73">
        <v>20</v>
      </c>
      <c r="E56" s="73" t="s">
        <v>299</v>
      </c>
      <c r="F56" s="73" t="s">
        <v>300</v>
      </c>
      <c r="G56" s="86" t="s">
        <v>135</v>
      </c>
      <c r="H56" s="87">
        <v>0</v>
      </c>
      <c r="I56" s="87">
        <v>0</v>
      </c>
      <c r="J56" s="83">
        <v>51.255189068</v>
      </c>
      <c r="K56" s="84">
        <v>7.5804581476317091E-6</v>
      </c>
      <c r="L56" s="84">
        <v>8.4694045684288799E-7</v>
      </c>
    </row>
    <row r="57" spans="2:12">
      <c r="B57" s="76" t="s">
        <v>3216</v>
      </c>
      <c r="C57" s="73" t="s">
        <v>3253</v>
      </c>
      <c r="D57" s="73">
        <v>20</v>
      </c>
      <c r="E57" s="73" t="s">
        <v>299</v>
      </c>
      <c r="F57" s="73" t="s">
        <v>300</v>
      </c>
      <c r="G57" s="86" t="s">
        <v>141</v>
      </c>
      <c r="H57" s="87">
        <v>0</v>
      </c>
      <c r="I57" s="87">
        <v>0</v>
      </c>
      <c r="J57" s="83">
        <v>28653.662425317998</v>
      </c>
      <c r="K57" s="84">
        <v>4.2377736330915057E-3</v>
      </c>
      <c r="L57" s="84">
        <v>4.7347295729461772E-4</v>
      </c>
    </row>
    <row r="58" spans="2:12">
      <c r="B58" s="76" t="s">
        <v>3218</v>
      </c>
      <c r="C58" s="73" t="s">
        <v>3254</v>
      </c>
      <c r="D58" s="73">
        <v>26</v>
      </c>
      <c r="E58" s="73" t="s">
        <v>299</v>
      </c>
      <c r="F58" s="73" t="s">
        <v>300</v>
      </c>
      <c r="G58" s="86" t="s">
        <v>142</v>
      </c>
      <c r="H58" s="87">
        <v>0</v>
      </c>
      <c r="I58" s="87">
        <v>0</v>
      </c>
      <c r="J58" s="83">
        <v>-1.16E-3</v>
      </c>
      <c r="K58" s="84">
        <v>-1.7155982859777795E-10</v>
      </c>
      <c r="L58" s="84">
        <v>-1.9167833497489148E-11</v>
      </c>
    </row>
    <row r="59" spans="2:12">
      <c r="B59" s="76" t="s">
        <v>3218</v>
      </c>
      <c r="C59" s="73" t="s">
        <v>3255</v>
      </c>
      <c r="D59" s="73">
        <v>26</v>
      </c>
      <c r="E59" s="73" t="s">
        <v>299</v>
      </c>
      <c r="F59" s="73" t="s">
        <v>300</v>
      </c>
      <c r="G59" s="86" t="s">
        <v>133</v>
      </c>
      <c r="H59" s="87">
        <v>0</v>
      </c>
      <c r="I59" s="87">
        <v>0</v>
      </c>
      <c r="J59" s="83">
        <v>-2.0390000000000002E-2</v>
      </c>
      <c r="K59" s="84">
        <v>-3.0156076768178388E-9</v>
      </c>
      <c r="L59" s="84">
        <v>-3.3692424570155499E-10</v>
      </c>
    </row>
    <row r="60" spans="2:12">
      <c r="B60" s="72"/>
      <c r="C60" s="73"/>
      <c r="D60" s="73"/>
      <c r="E60" s="73"/>
      <c r="F60" s="73"/>
      <c r="G60" s="73"/>
      <c r="H60" s="73"/>
      <c r="I60" s="73"/>
      <c r="J60" s="73"/>
      <c r="K60" s="84"/>
      <c r="L60" s="73"/>
    </row>
    <row r="61" spans="2:12">
      <c r="B61" s="70" t="s">
        <v>201</v>
      </c>
      <c r="C61" s="71"/>
      <c r="D61" s="71"/>
      <c r="E61" s="71"/>
      <c r="F61" s="71"/>
      <c r="G61" s="71"/>
      <c r="H61" s="71"/>
      <c r="I61" s="71"/>
      <c r="J61" s="80">
        <f>J62</f>
        <v>270804.80468096002</v>
      </c>
      <c r="K61" s="78">
        <f>IFERROR(J61/$J$10,0)</f>
        <v>4.005105678837953E-2</v>
      </c>
      <c r="L61" s="78">
        <f>J61/'סכום נכסי הקרן'!$C$42</f>
        <v>4.4747054840591806E-3</v>
      </c>
    </row>
    <row r="62" spans="2:12">
      <c r="B62" s="133" t="s">
        <v>45</v>
      </c>
      <c r="C62" s="71"/>
      <c r="D62" s="71"/>
      <c r="E62" s="71"/>
      <c r="F62" s="71"/>
      <c r="G62" s="71"/>
      <c r="H62" s="71"/>
      <c r="I62" s="71"/>
      <c r="J62" s="80">
        <f>SUM(J63:J64)</f>
        <v>270804.80468096002</v>
      </c>
      <c r="K62" s="78">
        <f>IFERROR(J62/$J$10,0)</f>
        <v>4.005105678837953E-2</v>
      </c>
      <c r="L62" s="78">
        <f>J62/'סכום נכסי הקרן'!$C$42</f>
        <v>4.4747054840591806E-3</v>
      </c>
    </row>
    <row r="63" spans="2:12">
      <c r="B63" s="76" t="s">
        <v>3541</v>
      </c>
      <c r="C63" s="73" t="s">
        <v>3542</v>
      </c>
      <c r="D63" s="73">
        <v>85</v>
      </c>
      <c r="E63" s="73" t="s">
        <v>725</v>
      </c>
      <c r="F63" s="73" t="s">
        <v>683</v>
      </c>
      <c r="G63" s="86" t="s">
        <v>135</v>
      </c>
      <c r="H63" s="87">
        <v>0</v>
      </c>
      <c r="I63" s="87">
        <v>0</v>
      </c>
      <c r="J63" s="83">
        <v>43216.834298813999</v>
      </c>
      <c r="K63" s="84">
        <v>6.3916143834854321E-3</v>
      </c>
      <c r="L63" s="84">
        <v>7.1411472769676294E-4</v>
      </c>
    </row>
    <row r="64" spans="2:12">
      <c r="B64" s="76" t="s">
        <v>3541</v>
      </c>
      <c r="C64" s="73" t="s">
        <v>3543</v>
      </c>
      <c r="D64" s="73">
        <v>85</v>
      </c>
      <c r="E64" s="73" t="s">
        <v>725</v>
      </c>
      <c r="F64" s="73" t="s">
        <v>683</v>
      </c>
      <c r="G64" s="86" t="s">
        <v>133</v>
      </c>
      <c r="H64" s="87">
        <v>0</v>
      </c>
      <c r="I64" s="87">
        <v>0</v>
      </c>
      <c r="J64" s="83">
        <v>227587.97038214601</v>
      </c>
      <c r="K64" s="84">
        <v>3.3659442404894081E-2</v>
      </c>
      <c r="L64" s="84">
        <v>3.7606623468245401E-3</v>
      </c>
    </row>
    <row r="65" spans="2:12">
      <c r="B65" s="134"/>
      <c r="C65" s="134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2:12">
      <c r="B66" s="134"/>
      <c r="C66" s="134"/>
      <c r="D66" s="135"/>
      <c r="E66" s="135"/>
      <c r="F66" s="135"/>
      <c r="G66" s="135"/>
      <c r="H66" s="135"/>
      <c r="I66" s="135"/>
      <c r="J66" s="135"/>
      <c r="K66" s="135"/>
      <c r="L66" s="135"/>
    </row>
    <row r="67" spans="2:12"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5"/>
    </row>
    <row r="68" spans="2:12">
      <c r="B68" s="136" t="s">
        <v>224</v>
      </c>
      <c r="C68" s="134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2:12">
      <c r="B69" s="137"/>
      <c r="C69" s="134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2:12">
      <c r="B70" s="134"/>
      <c r="C70" s="134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2:12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2:12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2:12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2:12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2:12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2:12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</row>
    <row r="77" spans="2:12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2"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2:12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2:12"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</row>
    <row r="81" spans="2:12"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2:12"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2:12"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</row>
    <row r="84" spans="2:12"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2:12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2:12"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2:12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2:12"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2:12"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2:12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</row>
    <row r="91" spans="2:12"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2:12"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2:12"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2:12"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2:12"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2:12"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2:12"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2:12"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2:12"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2:12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2:12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2:12"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2:12"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2:12"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2:12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2:12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2:12"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2:12"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2:12"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2:12"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</row>
    <row r="111" spans="2:12"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2:12"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2:12"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2:12"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2:12"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2:12"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2:12"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2:12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2:12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2:12"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2:12"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2:12"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2:12"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2:12"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2:12"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2:12"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2:12"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2:12"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2:12"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2:12"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2:12"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2:12"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2:12"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2:12"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2:12"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2:12"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2:12"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2:12"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2:12"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2:12"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2:12"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2:12"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2:12"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2:12"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2:12"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2:12"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2:12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2:12"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2:12"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2:12"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2:12"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2:12"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2:12"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2:12"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2:12"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2:12"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2:12"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2:12"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2:12"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2:12"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2:12"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2:12"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2:12"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2:12"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2:12"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2:12"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2:12"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2:12"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2:12"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2:12"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2:12"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2:12"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2:12"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2:12"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2:12"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2:12"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2:12"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2:12"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2:12"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2:12"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2:12"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2:12"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2:12"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2:12"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2:12"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2:12"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2:12"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2:12"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2:12"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2:12"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2:12"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2:12"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2:12"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2:12"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2:12"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2:12"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2:12"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2:12"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2:12"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2:12"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2:12"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2:12"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2:12"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2:12"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2:12"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2:12"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2:12"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2:12"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2:12"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2:12"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2:12"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2:12"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2:12"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2:12"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2:12"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2:12"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2:12"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2:12"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2:12"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2:12"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2:12"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2:12"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2:12"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2:12"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2:12"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2:12"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2:12"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2:12"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2:12"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2:12"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2:12"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2:12"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2:12"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2:12"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2:12"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2:12"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2:12"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2:12"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2:12"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2:12"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2:12"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2:12"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2:12"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2:12"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2:12"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2:12"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2:12"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2:12"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2:12"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2:12"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2:12"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2:12"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2:12"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2:12"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2:12"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2:12"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2:12"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2:12"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2:12"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2:12"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2:12"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2:12"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2:12"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2:12"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2:12"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2:12"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2:12"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2:12"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2:12"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2:12"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2:12"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2:12"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2:12"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2:12"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2:12"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2:12"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2:12"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2:12"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2:12"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2:12"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2:12"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2:12"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2:12"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2:12"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2:12"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2:12"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2:12"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2:12"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2:12"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2:12"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2:12"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2:12"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2:12"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2:12"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2:12"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2:12"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2:12"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2:12"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2:12"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2:12"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2:12"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2:12"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2:12"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2:12"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2:12"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2:12"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2:12"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2:12"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2:12"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2:12"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2:12"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2:12"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2:12"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2:12"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2:12"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2:12"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2:12"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2:12"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2:12"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2:12"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2:12"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2:12"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2:12"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2:12"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2:12"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2:12"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2:12"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2:12"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2:12"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2:12"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2:12"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</row>
    <row r="441" spans="2:12"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</row>
    <row r="442" spans="2:12"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</row>
    <row r="443" spans="2:12"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</row>
    <row r="444" spans="2:12"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</row>
    <row r="445" spans="2:12"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</row>
    <row r="446" spans="2:12"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</row>
    <row r="447" spans="2:12"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</row>
    <row r="448" spans="2:12"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</row>
    <row r="449" spans="2:12"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</row>
    <row r="450" spans="2:12"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</row>
    <row r="451" spans="2:12"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</row>
    <row r="452" spans="2:12"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</row>
    <row r="453" spans="2:12"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</row>
    <row r="454" spans="2:12"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</row>
    <row r="455" spans="2:12"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</row>
    <row r="456" spans="2:12"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</row>
    <row r="457" spans="2:12"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</row>
    <row r="458" spans="2:12"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</row>
    <row r="459" spans="2:12"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</row>
    <row r="460" spans="2:12"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</row>
    <row r="461" spans="2:12"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</row>
    <row r="462" spans="2:12"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</row>
    <row r="463" spans="2:12"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</row>
    <row r="464" spans="2:12"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</row>
    <row r="465" spans="2:12"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</row>
    <row r="466" spans="2:12"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</row>
    <row r="467" spans="2:12"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</row>
    <row r="468" spans="2:12"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</row>
    <row r="469" spans="2:12"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</row>
    <row r="470" spans="2:12"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</row>
    <row r="471" spans="2:12"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</row>
    <row r="472" spans="2:12"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</row>
    <row r="473" spans="2:12"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</row>
    <row r="474" spans="2:12"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</row>
    <row r="475" spans="2:12"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</row>
    <row r="476" spans="2:12"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</row>
    <row r="477" spans="2:12"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</row>
    <row r="478" spans="2:12"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</row>
    <row r="479" spans="2:12"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</row>
    <row r="480" spans="2:12"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</row>
    <row r="481" spans="2:12"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</row>
    <row r="482" spans="2:12"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</row>
    <row r="483" spans="2:12"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</row>
    <row r="484" spans="2:12"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</row>
    <row r="485" spans="2:12"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</row>
    <row r="486" spans="2:12"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</row>
    <row r="487" spans="2:12"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</row>
    <row r="488" spans="2:12"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</row>
    <row r="489" spans="2:12"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</row>
    <row r="490" spans="2:12"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</row>
    <row r="491" spans="2:12"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</row>
    <row r="492" spans="2:12"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</row>
    <row r="493" spans="2:12"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</row>
    <row r="494" spans="2:12"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</row>
    <row r="495" spans="2:12"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</row>
    <row r="496" spans="2:12"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</row>
    <row r="497" spans="2:12"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</row>
    <row r="498" spans="2:12"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</row>
    <row r="499" spans="2:12"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</row>
    <row r="500" spans="2:12"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</row>
    <row r="501" spans="2:12"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</row>
    <row r="502" spans="2:12"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</row>
    <row r="503" spans="2:12"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</row>
    <row r="504" spans="2:12"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</row>
    <row r="505" spans="2:12"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</row>
    <row r="506" spans="2:12">
      <c r="B506" s="1"/>
      <c r="C506" s="1"/>
      <c r="D506" s="1"/>
    </row>
    <row r="507" spans="2:12">
      <c r="B507" s="1"/>
      <c r="C507" s="1"/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 K23:L23 K10:L12 K61:L62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8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2102</v>
      </c>
    </row>
    <row r="6" spans="2:11" ht="26.25" customHeight="1">
      <c r="B6" s="174" t="s">
        <v>176</v>
      </c>
      <c r="C6" s="175"/>
      <c r="D6" s="175"/>
      <c r="E6" s="175"/>
      <c r="F6" s="175"/>
      <c r="G6" s="175"/>
      <c r="H6" s="175"/>
      <c r="I6" s="175"/>
      <c r="J6" s="175"/>
      <c r="K6" s="176"/>
    </row>
    <row r="7" spans="2:11" ht="26.25" customHeight="1">
      <c r="B7" s="174" t="s">
        <v>102</v>
      </c>
      <c r="C7" s="175"/>
      <c r="D7" s="175"/>
      <c r="E7" s="175"/>
      <c r="F7" s="175"/>
      <c r="G7" s="175"/>
      <c r="H7" s="175"/>
      <c r="I7" s="175"/>
      <c r="J7" s="175"/>
      <c r="K7" s="176"/>
    </row>
    <row r="8" spans="2:11" s="3" customFormat="1" ht="63">
      <c r="B8" s="21" t="s">
        <v>117</v>
      </c>
      <c r="C8" s="29" t="s">
        <v>47</v>
      </c>
      <c r="D8" s="29" t="s">
        <v>66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150</v>
      </c>
      <c r="K8" s="30" t="s">
        <v>152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-629808.5894328109</v>
      </c>
      <c r="J11" s="78">
        <f>IFERROR(I11/$I$11,0)</f>
        <v>1</v>
      </c>
      <c r="K11" s="78">
        <f>I11/'סכום נכסי הקרן'!$C$42</f>
        <v>-1.0406787103953924E-2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-616991.51058094599</v>
      </c>
      <c r="J12" s="81">
        <f t="shared" ref="J12:J75" si="0">IFERROR(I12/$I$11,0)</f>
        <v>0.97964924730002867</v>
      </c>
      <c r="K12" s="81">
        <f>I12/'סכום נכסי הקרן'!$C$42</f>
        <v>-1.0195001153200108E-2</v>
      </c>
    </row>
    <row r="13" spans="2:11">
      <c r="B13" s="90" t="s">
        <v>194</v>
      </c>
      <c r="C13" s="71"/>
      <c r="D13" s="71"/>
      <c r="E13" s="71"/>
      <c r="F13" s="71"/>
      <c r="G13" s="80"/>
      <c r="H13" s="82"/>
      <c r="I13" s="80">
        <v>-8684.5955538180006</v>
      </c>
      <c r="J13" s="81">
        <f t="shared" si="0"/>
        <v>1.3789261848014997E-2</v>
      </c>
      <c r="K13" s="81">
        <f>I13/'סכום נכסי הקרן'!$C$42</f>
        <v>-1.4350191237296633E-4</v>
      </c>
    </row>
    <row r="14" spans="2:11">
      <c r="B14" s="76" t="s">
        <v>1004</v>
      </c>
      <c r="C14" s="73" t="s">
        <v>2457</v>
      </c>
      <c r="D14" s="86" t="s">
        <v>531</v>
      </c>
      <c r="E14" s="86" t="s">
        <v>134</v>
      </c>
      <c r="F14" s="95">
        <v>44679</v>
      </c>
      <c r="G14" s="83">
        <v>33241108.789980002</v>
      </c>
      <c r="H14" s="85">
        <v>-5.6688359999999998</v>
      </c>
      <c r="I14" s="83">
        <v>-1884.383946161</v>
      </c>
      <c r="J14" s="84">
        <f t="shared" si="0"/>
        <v>2.9919946754902579E-3</v>
      </c>
      <c r="K14" s="84">
        <f>I14/'סכום נכסי הקרן'!$C$42</f>
        <v>-3.1137051603990819E-5</v>
      </c>
    </row>
    <row r="15" spans="2:11">
      <c r="B15" s="76" t="s">
        <v>971</v>
      </c>
      <c r="C15" s="73" t="s">
        <v>2458</v>
      </c>
      <c r="D15" s="86" t="s">
        <v>531</v>
      </c>
      <c r="E15" s="86" t="s">
        <v>134</v>
      </c>
      <c r="F15" s="95">
        <v>44882</v>
      </c>
      <c r="G15" s="83">
        <v>11085968.313497998</v>
      </c>
      <c r="H15" s="85">
        <v>-7.2972849999999996</v>
      </c>
      <c r="I15" s="83">
        <v>-808.97472277200006</v>
      </c>
      <c r="J15" s="84">
        <f t="shared" si="0"/>
        <v>1.2844771194698082E-3</v>
      </c>
      <c r="K15" s="84">
        <f>I15/'סכום נכסי הקרן'!$C$42</f>
        <v>-1.3367279922222284E-5</v>
      </c>
    </row>
    <row r="16" spans="2:11" s="6" customFormat="1">
      <c r="B16" s="76" t="s">
        <v>1004</v>
      </c>
      <c r="C16" s="73" t="s">
        <v>2459</v>
      </c>
      <c r="D16" s="86" t="s">
        <v>531</v>
      </c>
      <c r="E16" s="86" t="s">
        <v>134</v>
      </c>
      <c r="F16" s="95">
        <v>44917</v>
      </c>
      <c r="G16" s="83">
        <v>39037831.985365003</v>
      </c>
      <c r="H16" s="85">
        <v>-6.9257999999999997</v>
      </c>
      <c r="I16" s="83">
        <v>-2703.6822625190002</v>
      </c>
      <c r="J16" s="84">
        <f t="shared" si="0"/>
        <v>4.2928634316560616E-3</v>
      </c>
      <c r="K16" s="84">
        <f>I16/'סכום נכסי הקרן'!$C$42</f>
        <v>-4.4674915799593691E-5</v>
      </c>
    </row>
    <row r="17" spans="2:11" s="6" customFormat="1">
      <c r="B17" s="76" t="s">
        <v>2460</v>
      </c>
      <c r="C17" s="73" t="s">
        <v>2461</v>
      </c>
      <c r="D17" s="86" t="s">
        <v>531</v>
      </c>
      <c r="E17" s="86" t="s">
        <v>134</v>
      </c>
      <c r="F17" s="95">
        <v>44952</v>
      </c>
      <c r="G17" s="83">
        <v>24641202.437635999</v>
      </c>
      <c r="H17" s="85">
        <v>-27.116361999999999</v>
      </c>
      <c r="I17" s="83">
        <v>-6681.7976853219998</v>
      </c>
      <c r="J17" s="84">
        <f t="shared" si="0"/>
        <v>1.0609251441520433E-2</v>
      </c>
      <c r="K17" s="84">
        <f>I17/'סכום נכסי הקרן'!$C$42</f>
        <v>-1.1040822108421942E-4</v>
      </c>
    </row>
    <row r="18" spans="2:11" s="6" customFormat="1">
      <c r="B18" s="76" t="s">
        <v>961</v>
      </c>
      <c r="C18" s="73" t="s">
        <v>2462</v>
      </c>
      <c r="D18" s="86" t="s">
        <v>531</v>
      </c>
      <c r="E18" s="86" t="s">
        <v>134</v>
      </c>
      <c r="F18" s="95">
        <v>44952</v>
      </c>
      <c r="G18" s="83">
        <v>41012276.959293</v>
      </c>
      <c r="H18" s="85">
        <v>-12.664854999999999</v>
      </c>
      <c r="I18" s="83">
        <v>-5194.1452757300003</v>
      </c>
      <c r="J18" s="84">
        <f t="shared" si="0"/>
        <v>8.2471807512306417E-3</v>
      </c>
      <c r="K18" s="84">
        <f>I18/'סכום נכסי הקרן'!$C$42</f>
        <v>-8.5826654285884072E-5</v>
      </c>
    </row>
    <row r="19" spans="2:11">
      <c r="B19" s="76" t="s">
        <v>971</v>
      </c>
      <c r="C19" s="73" t="s">
        <v>2463</v>
      </c>
      <c r="D19" s="86" t="s">
        <v>531</v>
      </c>
      <c r="E19" s="86" t="s">
        <v>134</v>
      </c>
      <c r="F19" s="95">
        <v>44965</v>
      </c>
      <c r="G19" s="83">
        <v>11525213.098152</v>
      </c>
      <c r="H19" s="85">
        <v>-6.2907599999999997</v>
      </c>
      <c r="I19" s="83">
        <v>-725.02347543999997</v>
      </c>
      <c r="J19" s="84">
        <f t="shared" si="0"/>
        <v>1.1511806723578303E-3</v>
      </c>
      <c r="K19" s="84">
        <f>I19/'סכום נכסי הקרן'!$C$42</f>
        <v>-1.1980092175414476E-5</v>
      </c>
    </row>
    <row r="20" spans="2:11">
      <c r="B20" s="76" t="s">
        <v>1077</v>
      </c>
      <c r="C20" s="73" t="s">
        <v>2464</v>
      </c>
      <c r="D20" s="86" t="s">
        <v>531</v>
      </c>
      <c r="E20" s="86" t="s">
        <v>134</v>
      </c>
      <c r="F20" s="95">
        <v>44965</v>
      </c>
      <c r="G20" s="83">
        <v>9856286.5061700009</v>
      </c>
      <c r="H20" s="85">
        <v>15.568617</v>
      </c>
      <c r="I20" s="83">
        <v>1534.4875184289997</v>
      </c>
      <c r="J20" s="84">
        <f t="shared" si="0"/>
        <v>-2.4364347266380075E-3</v>
      </c>
      <c r="K20" s="84">
        <f>I20/'סכום נכסי הקרן'!$C$42</f>
        <v>2.5355457492801919E-5</v>
      </c>
    </row>
    <row r="21" spans="2:11">
      <c r="B21" s="76" t="s">
        <v>1077</v>
      </c>
      <c r="C21" s="73" t="s">
        <v>2465</v>
      </c>
      <c r="D21" s="86" t="s">
        <v>531</v>
      </c>
      <c r="E21" s="86" t="s">
        <v>134</v>
      </c>
      <c r="F21" s="95">
        <v>44952</v>
      </c>
      <c r="G21" s="83">
        <v>28377120.647821002</v>
      </c>
      <c r="H21" s="85">
        <v>27.412662000000001</v>
      </c>
      <c r="I21" s="83">
        <v>7778.9242956970002</v>
      </c>
      <c r="J21" s="84">
        <f t="shared" si="0"/>
        <v>-1.2351251517072028E-2</v>
      </c>
      <c r="K21" s="84">
        <f>I21/'סכום נכסי הקרן'!$C$42</f>
        <v>1.2853684500555652E-4</v>
      </c>
    </row>
    <row r="22" spans="2:11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1">
      <c r="B23" s="90" t="s">
        <v>2466</v>
      </c>
      <c r="C23" s="71"/>
      <c r="D23" s="71"/>
      <c r="E23" s="71"/>
      <c r="F23" s="71"/>
      <c r="G23" s="80"/>
      <c r="H23" s="82"/>
      <c r="I23" s="80">
        <v>-486488.599051909</v>
      </c>
      <c r="J23" s="81">
        <f t="shared" si="0"/>
        <v>0.77243881270344039</v>
      </c>
      <c r="K23" s="81">
        <f>I23/'סכום נכסי הקרן'!$C$42</f>
        <v>-8.0386062746356443E-3</v>
      </c>
    </row>
    <row r="24" spans="2:11">
      <c r="B24" s="76" t="s">
        <v>2467</v>
      </c>
      <c r="C24" s="73" t="s">
        <v>2468</v>
      </c>
      <c r="D24" s="86" t="s">
        <v>531</v>
      </c>
      <c r="E24" s="86" t="s">
        <v>133</v>
      </c>
      <c r="F24" s="95">
        <v>44817</v>
      </c>
      <c r="G24" s="83">
        <v>105548800</v>
      </c>
      <c r="H24" s="85">
        <v>-9.2818240000000003</v>
      </c>
      <c r="I24" s="83">
        <v>-9796.8533399999997</v>
      </c>
      <c r="J24" s="84">
        <f t="shared" si="0"/>
        <v>1.5555286962381362E-2</v>
      </c>
      <c r="K24" s="84">
        <f>I24/'סכום נכסי הקרן'!$C$42</f>
        <v>-1.6188055975841298E-4</v>
      </c>
    </row>
    <row r="25" spans="2:11">
      <c r="B25" s="76" t="s">
        <v>2467</v>
      </c>
      <c r="C25" s="73" t="s">
        <v>2469</v>
      </c>
      <c r="D25" s="86" t="s">
        <v>531</v>
      </c>
      <c r="E25" s="86" t="s">
        <v>133</v>
      </c>
      <c r="F25" s="95">
        <v>44817</v>
      </c>
      <c r="G25" s="83">
        <v>54300896.254584</v>
      </c>
      <c r="H25" s="85">
        <v>-9.2818240000000003</v>
      </c>
      <c r="I25" s="83">
        <v>-5040.1133603970002</v>
      </c>
      <c r="J25" s="84">
        <f t="shared" si="0"/>
        <v>8.0026113409091392E-3</v>
      </c>
      <c r="K25" s="84">
        <f>I25/'סכום נכסי הקרן'!$C$42</f>
        <v>-8.3281472500528644E-5</v>
      </c>
    </row>
    <row r="26" spans="2:11">
      <c r="B26" s="76" t="s">
        <v>2470</v>
      </c>
      <c r="C26" s="73" t="s">
        <v>2471</v>
      </c>
      <c r="D26" s="86" t="s">
        <v>531</v>
      </c>
      <c r="E26" s="86" t="s">
        <v>133</v>
      </c>
      <c r="F26" s="95">
        <v>44817</v>
      </c>
      <c r="G26" s="83">
        <v>29819432.055599999</v>
      </c>
      <c r="H26" s="85">
        <v>-9.2288379999999997</v>
      </c>
      <c r="I26" s="83">
        <v>-2751.9871945600003</v>
      </c>
      <c r="J26" s="84">
        <f t="shared" si="0"/>
        <v>4.369561229767234E-3</v>
      </c>
      <c r="K26" s="84">
        <f>I26/'סכום נכסי הקרן'!$C$42</f>
        <v>-4.54730934558787E-5</v>
      </c>
    </row>
    <row r="27" spans="2:11">
      <c r="B27" s="76" t="s">
        <v>2472</v>
      </c>
      <c r="C27" s="73" t="s">
        <v>2473</v>
      </c>
      <c r="D27" s="86" t="s">
        <v>531</v>
      </c>
      <c r="E27" s="86" t="s">
        <v>133</v>
      </c>
      <c r="F27" s="95">
        <v>44816</v>
      </c>
      <c r="G27" s="83">
        <v>15818091.071280001</v>
      </c>
      <c r="H27" s="85">
        <v>-8.3749749999999992</v>
      </c>
      <c r="I27" s="83">
        <v>-1324.7611655629998</v>
      </c>
      <c r="J27" s="84">
        <f t="shared" si="0"/>
        <v>2.1034345796332263E-3</v>
      </c>
      <c r="K27" s="84">
        <f>I27/'סכום נכסי הקרן'!$C$42</f>
        <v>-2.1889995857337803E-5</v>
      </c>
    </row>
    <row r="28" spans="2:11">
      <c r="B28" s="76" t="s">
        <v>2472</v>
      </c>
      <c r="C28" s="73" t="s">
        <v>2474</v>
      </c>
      <c r="D28" s="86" t="s">
        <v>531</v>
      </c>
      <c r="E28" s="86" t="s">
        <v>133</v>
      </c>
      <c r="F28" s="95">
        <v>44816</v>
      </c>
      <c r="G28" s="83">
        <v>7822181.3581800004</v>
      </c>
      <c r="H28" s="85">
        <v>-8.3749749999999992</v>
      </c>
      <c r="I28" s="83">
        <v>-655.10572967399992</v>
      </c>
      <c r="J28" s="84">
        <f t="shared" si="0"/>
        <v>1.0401663944659297E-3</v>
      </c>
      <c r="K28" s="84">
        <f>I28/'סכום נכסי הקרן'!$C$42</f>
        <v>-1.0824790219894288E-5</v>
      </c>
    </row>
    <row r="29" spans="2:11">
      <c r="B29" s="76" t="s">
        <v>2475</v>
      </c>
      <c r="C29" s="73" t="s">
        <v>2476</v>
      </c>
      <c r="D29" s="86" t="s">
        <v>531</v>
      </c>
      <c r="E29" s="86" t="s">
        <v>133</v>
      </c>
      <c r="F29" s="95">
        <v>44816</v>
      </c>
      <c r="G29" s="83">
        <v>14767990.497455999</v>
      </c>
      <c r="H29" s="85">
        <v>-8.3424010000000006</v>
      </c>
      <c r="I29" s="83">
        <v>-1232.0049242320001</v>
      </c>
      <c r="J29" s="84">
        <f t="shared" si="0"/>
        <v>1.9561577039486099E-3</v>
      </c>
      <c r="K29" s="84">
        <f>I29/'סכום נכסי הקרן'!$C$42</f>
        <v>-2.0357316766752512E-5</v>
      </c>
    </row>
    <row r="30" spans="2:11">
      <c r="B30" s="76" t="s">
        <v>2475</v>
      </c>
      <c r="C30" s="73" t="s">
        <v>2477</v>
      </c>
      <c r="D30" s="86" t="s">
        <v>531</v>
      </c>
      <c r="E30" s="86" t="s">
        <v>133</v>
      </c>
      <c r="F30" s="95">
        <v>44816</v>
      </c>
      <c r="G30" s="83">
        <v>39122665.933049999</v>
      </c>
      <c r="H30" s="85">
        <v>-8.3424010000000006</v>
      </c>
      <c r="I30" s="83">
        <v>-3263.7695062220005</v>
      </c>
      <c r="J30" s="84">
        <f t="shared" si="0"/>
        <v>5.1821609945987964E-3</v>
      </c>
      <c r="K30" s="84">
        <f>I30/'סכום נכסי הקרן'!$C$42</f>
        <v>-5.3929646209203794E-5</v>
      </c>
    </row>
    <row r="31" spans="2:11">
      <c r="B31" s="76" t="s">
        <v>2478</v>
      </c>
      <c r="C31" s="73" t="s">
        <v>2479</v>
      </c>
      <c r="D31" s="86" t="s">
        <v>531</v>
      </c>
      <c r="E31" s="86" t="s">
        <v>133</v>
      </c>
      <c r="F31" s="95">
        <v>44810</v>
      </c>
      <c r="G31" s="83">
        <v>31547426.56002</v>
      </c>
      <c r="H31" s="85">
        <v>-7.5199540000000002</v>
      </c>
      <c r="I31" s="83">
        <v>-2372.3520559019998</v>
      </c>
      <c r="J31" s="84">
        <f t="shared" si="0"/>
        <v>3.7667826315904611E-3</v>
      </c>
      <c r="K31" s="84">
        <f>I31/'סכום נכסי הקרן'!$C$42</f>
        <v>-3.9200104913833234E-5</v>
      </c>
    </row>
    <row r="32" spans="2:11">
      <c r="B32" s="76" t="s">
        <v>2480</v>
      </c>
      <c r="C32" s="73" t="s">
        <v>2481</v>
      </c>
      <c r="D32" s="86" t="s">
        <v>531</v>
      </c>
      <c r="E32" s="86" t="s">
        <v>133</v>
      </c>
      <c r="F32" s="95">
        <v>44810</v>
      </c>
      <c r="G32" s="83">
        <v>39440162.7711</v>
      </c>
      <c r="H32" s="85">
        <v>-7.5039259999999999</v>
      </c>
      <c r="I32" s="83">
        <v>-2959.560498802</v>
      </c>
      <c r="J32" s="84">
        <f t="shared" si="0"/>
        <v>4.6991428006202688E-3</v>
      </c>
      <c r="K32" s="84">
        <f>I32/'סכום נכסי הקרן'!$C$42</f>
        <v>-4.8902978697132939E-5</v>
      </c>
    </row>
    <row r="33" spans="2:11">
      <c r="B33" s="76" t="s">
        <v>2482</v>
      </c>
      <c r="C33" s="73" t="s">
        <v>2483</v>
      </c>
      <c r="D33" s="86" t="s">
        <v>531</v>
      </c>
      <c r="E33" s="86" t="s">
        <v>133</v>
      </c>
      <c r="F33" s="95">
        <v>44810</v>
      </c>
      <c r="G33" s="83">
        <v>18960835</v>
      </c>
      <c r="H33" s="85">
        <v>-7.44306</v>
      </c>
      <c r="I33" s="83">
        <v>-1411.2664199999999</v>
      </c>
      <c r="J33" s="84">
        <f t="shared" si="0"/>
        <v>2.2407862383568783E-3</v>
      </c>
      <c r="K33" s="84">
        <f>I33/'סכום נכסי הקרן'!$C$42</f>
        <v>-2.3319385328049784E-5</v>
      </c>
    </row>
    <row r="34" spans="2:11">
      <c r="B34" s="76" t="s">
        <v>2484</v>
      </c>
      <c r="C34" s="73" t="s">
        <v>2485</v>
      </c>
      <c r="D34" s="86" t="s">
        <v>531</v>
      </c>
      <c r="E34" s="86" t="s">
        <v>133</v>
      </c>
      <c r="F34" s="95">
        <v>44810</v>
      </c>
      <c r="G34" s="83">
        <v>10653511.286552001</v>
      </c>
      <c r="H34" s="85">
        <v>-7.3087609999999996</v>
      </c>
      <c r="I34" s="83">
        <v>-778.63964202099999</v>
      </c>
      <c r="J34" s="84">
        <f t="shared" si="0"/>
        <v>1.2363115636803595E-3</v>
      </c>
      <c r="K34" s="84">
        <f>I34/'סכום נכסי הקרן'!$C$42</f>
        <v>-1.2866031237377875E-5</v>
      </c>
    </row>
    <row r="35" spans="2:11">
      <c r="B35" s="76" t="s">
        <v>2484</v>
      </c>
      <c r="C35" s="73" t="s">
        <v>2486</v>
      </c>
      <c r="D35" s="86" t="s">
        <v>531</v>
      </c>
      <c r="E35" s="86" t="s">
        <v>133</v>
      </c>
      <c r="F35" s="95">
        <v>44810</v>
      </c>
      <c r="G35" s="83">
        <v>23707136.122928999</v>
      </c>
      <c r="H35" s="85">
        <v>-7.3087609999999996</v>
      </c>
      <c r="I35" s="83">
        <v>-1732.697839012</v>
      </c>
      <c r="J35" s="84">
        <f t="shared" si="0"/>
        <v>2.7511499018652991E-3</v>
      </c>
      <c r="K35" s="84">
        <f>I35/'סכום נכסי הקרן'!$C$42</f>
        <v>-2.8630631319775895E-5</v>
      </c>
    </row>
    <row r="36" spans="2:11">
      <c r="B36" s="76" t="s">
        <v>2487</v>
      </c>
      <c r="C36" s="73" t="s">
        <v>2488</v>
      </c>
      <c r="D36" s="86" t="s">
        <v>531</v>
      </c>
      <c r="E36" s="86" t="s">
        <v>133</v>
      </c>
      <c r="F36" s="95">
        <v>44810</v>
      </c>
      <c r="G36" s="83">
        <v>10659535.414240001</v>
      </c>
      <c r="H36" s="85">
        <v>-7.2481159999999996</v>
      </c>
      <c r="I36" s="83">
        <v>-772.61551433300008</v>
      </c>
      <c r="J36" s="84">
        <f t="shared" si="0"/>
        <v>1.2267465501364428E-3</v>
      </c>
      <c r="K36" s="84">
        <f>I36/'סכום נכסי הקרן'!$C$42</f>
        <v>-1.2766490177779898E-5</v>
      </c>
    </row>
    <row r="37" spans="2:11">
      <c r="B37" s="76" t="s">
        <v>2489</v>
      </c>
      <c r="C37" s="73" t="s">
        <v>2490</v>
      </c>
      <c r="D37" s="86" t="s">
        <v>531</v>
      </c>
      <c r="E37" s="86" t="s">
        <v>133</v>
      </c>
      <c r="F37" s="95">
        <v>44825</v>
      </c>
      <c r="G37" s="83">
        <v>8019734.9463</v>
      </c>
      <c r="H37" s="85">
        <v>-5.9976539999999998</v>
      </c>
      <c r="I37" s="83">
        <v>-480.99595050400006</v>
      </c>
      <c r="J37" s="84">
        <f t="shared" si="0"/>
        <v>7.637176732333429E-4</v>
      </c>
      <c r="K37" s="84">
        <f>I37/'סכום נכסי הקרן'!$C$42</f>
        <v>-7.9478472328664492E-6</v>
      </c>
    </row>
    <row r="38" spans="2:11">
      <c r="B38" s="76" t="s">
        <v>2491</v>
      </c>
      <c r="C38" s="73" t="s">
        <v>2492</v>
      </c>
      <c r="D38" s="86" t="s">
        <v>531</v>
      </c>
      <c r="E38" s="86" t="s">
        <v>133</v>
      </c>
      <c r="F38" s="95">
        <v>44825</v>
      </c>
      <c r="G38" s="83">
        <v>368696.54483999999</v>
      </c>
      <c r="H38" s="85">
        <v>-5.8796650000000001</v>
      </c>
      <c r="I38" s="83">
        <v>-21.678121296</v>
      </c>
      <c r="J38" s="84">
        <f t="shared" si="0"/>
        <v>3.4420174096899419E-5</v>
      </c>
      <c r="K38" s="84">
        <f>I38/'סכום נכסי הקרן'!$C$42</f>
        <v>-3.5820342390746181E-7</v>
      </c>
    </row>
    <row r="39" spans="2:11">
      <c r="B39" s="76" t="s">
        <v>2491</v>
      </c>
      <c r="C39" s="73" t="s">
        <v>2493</v>
      </c>
      <c r="D39" s="86" t="s">
        <v>531</v>
      </c>
      <c r="E39" s="86" t="s">
        <v>133</v>
      </c>
      <c r="F39" s="95">
        <v>44825</v>
      </c>
      <c r="G39" s="83">
        <v>16057343.788667999</v>
      </c>
      <c r="H39" s="85">
        <v>-5.8796650000000001</v>
      </c>
      <c r="I39" s="83">
        <v>-944.118004939</v>
      </c>
      <c r="J39" s="84">
        <f t="shared" si="0"/>
        <v>1.4990554603093742E-3</v>
      </c>
      <c r="K39" s="84">
        <f>I39/'סכום נכסי הקרן'!$C$42</f>
        <v>-1.5600351032459309E-5</v>
      </c>
    </row>
    <row r="40" spans="2:11">
      <c r="B40" s="76" t="s">
        <v>2491</v>
      </c>
      <c r="C40" s="73" t="s">
        <v>2494</v>
      </c>
      <c r="D40" s="86" t="s">
        <v>531</v>
      </c>
      <c r="E40" s="86" t="s">
        <v>133</v>
      </c>
      <c r="F40" s="95">
        <v>44825</v>
      </c>
      <c r="G40" s="83">
        <v>34750726.439208001</v>
      </c>
      <c r="H40" s="85">
        <v>-5.8796650000000001</v>
      </c>
      <c r="I40" s="83">
        <v>-2043.2262613150001</v>
      </c>
      <c r="J40" s="84">
        <f t="shared" si="0"/>
        <v>3.2442019616707295E-3</v>
      </c>
      <c r="K40" s="84">
        <f>I40/'סכום נכסי הקרן'!$C$42</f>
        <v>-3.3761719137336971E-5</v>
      </c>
    </row>
    <row r="41" spans="2:11">
      <c r="B41" s="76" t="s">
        <v>2495</v>
      </c>
      <c r="C41" s="73" t="s">
        <v>2496</v>
      </c>
      <c r="D41" s="86" t="s">
        <v>531</v>
      </c>
      <c r="E41" s="86" t="s">
        <v>133</v>
      </c>
      <c r="F41" s="95">
        <v>44825</v>
      </c>
      <c r="G41" s="83">
        <v>30434497.487803999</v>
      </c>
      <c r="H41" s="85">
        <v>-5.7836049999999997</v>
      </c>
      <c r="I41" s="83">
        <v>-1760.211125154</v>
      </c>
      <c r="J41" s="84">
        <f t="shared" si="0"/>
        <v>2.7948350573294024E-3</v>
      </c>
      <c r="K41" s="84">
        <f>I41/'סכום נכסי הקרן'!$C$42</f>
        <v>-2.908525343229395E-5</v>
      </c>
    </row>
    <row r="42" spans="2:11">
      <c r="B42" s="76" t="s">
        <v>2495</v>
      </c>
      <c r="C42" s="73" t="s">
        <v>2497</v>
      </c>
      <c r="D42" s="86" t="s">
        <v>531</v>
      </c>
      <c r="E42" s="86" t="s">
        <v>133</v>
      </c>
      <c r="F42" s="95">
        <v>44825</v>
      </c>
      <c r="G42" s="83">
        <v>102507000</v>
      </c>
      <c r="H42" s="85">
        <v>-5.7836049999999997</v>
      </c>
      <c r="I42" s="83">
        <v>-5928.6</v>
      </c>
      <c r="J42" s="84">
        <f t="shared" si="0"/>
        <v>9.4133362095603391E-3</v>
      </c>
      <c r="K42" s="84">
        <f>I42/'סכום נכסי הקרן'!$C$42</f>
        <v>-9.7962585870835049E-5</v>
      </c>
    </row>
    <row r="43" spans="2:11">
      <c r="B43" s="76" t="s">
        <v>2495</v>
      </c>
      <c r="C43" s="73" t="s">
        <v>2498</v>
      </c>
      <c r="D43" s="86" t="s">
        <v>531</v>
      </c>
      <c r="E43" s="86" t="s">
        <v>133</v>
      </c>
      <c r="F43" s="95">
        <v>44825</v>
      </c>
      <c r="G43" s="83">
        <v>68305681.780970007</v>
      </c>
      <c r="H43" s="85">
        <v>-5.7836049999999997</v>
      </c>
      <c r="I43" s="83">
        <v>-3950.5308418610002</v>
      </c>
      <c r="J43" s="84">
        <f t="shared" si="0"/>
        <v>6.2725896536577003E-3</v>
      </c>
      <c r="K43" s="84">
        <f>I43/'סכום נכסי הקרן'!$C$42</f>
        <v>-6.527750511607976E-5</v>
      </c>
    </row>
    <row r="44" spans="2:11">
      <c r="B44" s="76" t="s">
        <v>2499</v>
      </c>
      <c r="C44" s="73" t="s">
        <v>2500</v>
      </c>
      <c r="D44" s="86" t="s">
        <v>531</v>
      </c>
      <c r="E44" s="86" t="s">
        <v>133</v>
      </c>
      <c r="F44" s="95">
        <v>44825</v>
      </c>
      <c r="G44" s="83">
        <v>22209532.018571995</v>
      </c>
      <c r="H44" s="85">
        <v>-5.7805090000000003</v>
      </c>
      <c r="I44" s="83">
        <v>-1283.8240457439999</v>
      </c>
      <c r="J44" s="84">
        <f t="shared" si="0"/>
        <v>2.0384352758671936E-3</v>
      </c>
      <c r="K44" s="84">
        <f>I44/'סכום נכסי הקרן'!$C$42</f>
        <v>-2.1213561941139469E-5</v>
      </c>
    </row>
    <row r="45" spans="2:11">
      <c r="B45" s="76" t="s">
        <v>2501</v>
      </c>
      <c r="C45" s="73" t="s">
        <v>2502</v>
      </c>
      <c r="D45" s="86" t="s">
        <v>531</v>
      </c>
      <c r="E45" s="86" t="s">
        <v>133</v>
      </c>
      <c r="F45" s="95">
        <v>44900</v>
      </c>
      <c r="G45" s="83">
        <v>28107454.231508002</v>
      </c>
      <c r="H45" s="85">
        <v>-7.8495699999999999</v>
      </c>
      <c r="I45" s="83">
        <v>-2206.3143100009997</v>
      </c>
      <c r="J45" s="84">
        <f t="shared" si="0"/>
        <v>3.5031505556123782E-3</v>
      </c>
      <c r="K45" s="84">
        <f>I45/'סכום נכסי הקרן'!$C$42</f>
        <v>-3.6456542025355918E-5</v>
      </c>
    </row>
    <row r="46" spans="2:11">
      <c r="B46" s="76" t="s">
        <v>2501</v>
      </c>
      <c r="C46" s="73" t="s">
        <v>2503</v>
      </c>
      <c r="D46" s="86" t="s">
        <v>531</v>
      </c>
      <c r="E46" s="86" t="s">
        <v>133</v>
      </c>
      <c r="F46" s="95">
        <v>44900</v>
      </c>
      <c r="G46" s="83">
        <v>43488900</v>
      </c>
      <c r="H46" s="85">
        <v>-7.8495699999999999</v>
      </c>
      <c r="I46" s="83">
        <v>-3413.6916699999997</v>
      </c>
      <c r="J46" s="84">
        <f t="shared" si="0"/>
        <v>5.4202050071661947E-3</v>
      </c>
      <c r="K46" s="84">
        <f>I46/'סכום נכסי הקרן'!$C$42</f>
        <v>-5.6406919569363637E-5</v>
      </c>
    </row>
    <row r="47" spans="2:11">
      <c r="B47" s="76" t="s">
        <v>2504</v>
      </c>
      <c r="C47" s="73" t="s">
        <v>2505</v>
      </c>
      <c r="D47" s="86" t="s">
        <v>531</v>
      </c>
      <c r="E47" s="86" t="s">
        <v>133</v>
      </c>
      <c r="F47" s="95">
        <v>44900</v>
      </c>
      <c r="G47" s="83">
        <v>23607653.780340001</v>
      </c>
      <c r="H47" s="85">
        <v>-7.827007</v>
      </c>
      <c r="I47" s="83">
        <v>-1847.7728040920003</v>
      </c>
      <c r="J47" s="84">
        <f t="shared" si="0"/>
        <v>2.9338640899706624E-3</v>
      </c>
      <c r="K47" s="84">
        <f>I47/'סכום נכסי הקרן'!$C$42</f>
        <v>-3.0532098976260203E-5</v>
      </c>
    </row>
    <row r="48" spans="2:11">
      <c r="B48" s="76" t="s">
        <v>2504</v>
      </c>
      <c r="C48" s="73" t="s">
        <v>2506</v>
      </c>
      <c r="D48" s="86" t="s">
        <v>531</v>
      </c>
      <c r="E48" s="86" t="s">
        <v>133</v>
      </c>
      <c r="F48" s="95">
        <v>44900</v>
      </c>
      <c r="G48" s="83">
        <v>1069667.1074880001</v>
      </c>
      <c r="H48" s="85">
        <v>-7.827007</v>
      </c>
      <c r="I48" s="83">
        <v>-83.722923473999998</v>
      </c>
      <c r="J48" s="84">
        <f t="shared" si="0"/>
        <v>1.3293391814392158E-4</v>
      </c>
      <c r="K48" s="84">
        <f>I48/'סכום נכסי הקרן'!$C$42</f>
        <v>-1.3834149850182296E-6</v>
      </c>
    </row>
    <row r="49" spans="2:11">
      <c r="B49" s="76" t="s">
        <v>2507</v>
      </c>
      <c r="C49" s="73" t="s">
        <v>2508</v>
      </c>
      <c r="D49" s="86" t="s">
        <v>531</v>
      </c>
      <c r="E49" s="86" t="s">
        <v>133</v>
      </c>
      <c r="F49" s="95">
        <v>44900</v>
      </c>
      <c r="G49" s="83">
        <v>28346117.701104</v>
      </c>
      <c r="H49" s="85">
        <v>-7.7625950000000001</v>
      </c>
      <c r="I49" s="83">
        <v>-2200.3941997440002</v>
      </c>
      <c r="J49" s="84">
        <f t="shared" si="0"/>
        <v>3.4937506992808996E-3</v>
      </c>
      <c r="K49" s="84">
        <f>I49/'סכום נכסי הקרן'!$C$42</f>
        <v>-3.6358719721706467E-5</v>
      </c>
    </row>
    <row r="50" spans="2:11">
      <c r="B50" s="76" t="s">
        <v>2507</v>
      </c>
      <c r="C50" s="73" t="s">
        <v>2509</v>
      </c>
      <c r="D50" s="86" t="s">
        <v>531</v>
      </c>
      <c r="E50" s="86" t="s">
        <v>133</v>
      </c>
      <c r="F50" s="95">
        <v>44900</v>
      </c>
      <c r="G50" s="83">
        <v>21230294.20992</v>
      </c>
      <c r="H50" s="85">
        <v>-7.7625950000000001</v>
      </c>
      <c r="I50" s="83">
        <v>-1648.021670584</v>
      </c>
      <c r="J50" s="84">
        <f t="shared" si="0"/>
        <v>2.6167024366373997E-3</v>
      </c>
      <c r="K50" s="84">
        <f>I50/'סכום נכסי הקרן'!$C$42</f>
        <v>-2.7231465172482901E-5</v>
      </c>
    </row>
    <row r="51" spans="2:11">
      <c r="B51" s="76" t="s">
        <v>2510</v>
      </c>
      <c r="C51" s="73" t="s">
        <v>2511</v>
      </c>
      <c r="D51" s="86" t="s">
        <v>531</v>
      </c>
      <c r="E51" s="86" t="s">
        <v>133</v>
      </c>
      <c r="F51" s="95">
        <v>44881</v>
      </c>
      <c r="G51" s="83">
        <v>26843200</v>
      </c>
      <c r="H51" s="85">
        <v>-7.5780830000000003</v>
      </c>
      <c r="I51" s="83">
        <v>-2034.2</v>
      </c>
      <c r="J51" s="84">
        <f t="shared" si="0"/>
        <v>3.2298702083945014E-3</v>
      </c>
      <c r="K51" s="84">
        <f>I51/'סכום נכסי הקרן'!$C$42</f>
        <v>-3.3612571632164871E-5</v>
      </c>
    </row>
    <row r="52" spans="2:11">
      <c r="B52" s="76" t="s">
        <v>2510</v>
      </c>
      <c r="C52" s="73" t="s">
        <v>2512</v>
      </c>
      <c r="D52" s="86" t="s">
        <v>531</v>
      </c>
      <c r="E52" s="86" t="s">
        <v>133</v>
      </c>
      <c r="F52" s="95">
        <v>44881</v>
      </c>
      <c r="G52" s="83">
        <v>9042818.0724570006</v>
      </c>
      <c r="H52" s="85">
        <v>-7.5780830000000003</v>
      </c>
      <c r="I52" s="83">
        <v>-685.27226720300007</v>
      </c>
      <c r="J52" s="84">
        <f t="shared" si="0"/>
        <v>1.0880643400245436E-3</v>
      </c>
      <c r="K52" s="84">
        <f>I52/'סכום נכסי הקרן'!$C$42</f>
        <v>-1.1323253942039556E-5</v>
      </c>
    </row>
    <row r="53" spans="2:11">
      <c r="B53" s="76" t="s">
        <v>2510</v>
      </c>
      <c r="C53" s="73" t="s">
        <v>2513</v>
      </c>
      <c r="D53" s="86" t="s">
        <v>531</v>
      </c>
      <c r="E53" s="86" t="s">
        <v>133</v>
      </c>
      <c r="F53" s="95">
        <v>44881</v>
      </c>
      <c r="G53" s="83">
        <v>27619637.899076995</v>
      </c>
      <c r="H53" s="85">
        <v>-7.5780830000000003</v>
      </c>
      <c r="I53" s="83">
        <v>-2093.0391091340002</v>
      </c>
      <c r="J53" s="84">
        <f t="shared" si="0"/>
        <v>3.3232940043242923E-3</v>
      </c>
      <c r="K53" s="84">
        <f>I53/'סכום נכסי הקרן'!$C$42</f>
        <v>-3.4584813186849441E-5</v>
      </c>
    </row>
    <row r="54" spans="2:11">
      <c r="B54" s="76" t="s">
        <v>2514</v>
      </c>
      <c r="C54" s="73" t="s">
        <v>2515</v>
      </c>
      <c r="D54" s="86" t="s">
        <v>531</v>
      </c>
      <c r="E54" s="86" t="s">
        <v>133</v>
      </c>
      <c r="F54" s="95">
        <v>44881</v>
      </c>
      <c r="G54" s="83">
        <v>77280000</v>
      </c>
      <c r="H54" s="85">
        <v>-7.4308040000000002</v>
      </c>
      <c r="I54" s="83">
        <v>-5742.5249999999996</v>
      </c>
      <c r="J54" s="84">
        <f t="shared" si="0"/>
        <v>9.1178893021633244E-3</v>
      </c>
      <c r="K54" s="84">
        <f>I54/'סכום נכסי הקרן'!$C$42</f>
        <v>-9.4887932805032721E-5</v>
      </c>
    </row>
    <row r="55" spans="2:11">
      <c r="B55" s="76" t="s">
        <v>2516</v>
      </c>
      <c r="C55" s="73" t="s">
        <v>2517</v>
      </c>
      <c r="D55" s="86" t="s">
        <v>531</v>
      </c>
      <c r="E55" s="86" t="s">
        <v>133</v>
      </c>
      <c r="F55" s="95">
        <v>44881</v>
      </c>
      <c r="G55" s="83">
        <v>106726562.11050801</v>
      </c>
      <c r="H55" s="85">
        <v>-7.3828649999999998</v>
      </c>
      <c r="I55" s="83">
        <v>-7879.4777783059999</v>
      </c>
      <c r="J55" s="84">
        <f t="shared" si="0"/>
        <v>1.2510908727685106E-2</v>
      </c>
      <c r="K55" s="84">
        <f>I55/'סכום נכסי הקרן'!$C$42</f>
        <v>-1.3019836360601795E-4</v>
      </c>
    </row>
    <row r="56" spans="2:11">
      <c r="B56" s="76" t="s">
        <v>2518</v>
      </c>
      <c r="C56" s="73" t="s">
        <v>2519</v>
      </c>
      <c r="D56" s="86" t="s">
        <v>531</v>
      </c>
      <c r="E56" s="86" t="s">
        <v>133</v>
      </c>
      <c r="F56" s="95">
        <v>44879</v>
      </c>
      <c r="G56" s="83">
        <v>28314985.430360004</v>
      </c>
      <c r="H56" s="85">
        <v>-7.138477</v>
      </c>
      <c r="I56" s="83">
        <v>-2021.2586559649997</v>
      </c>
      <c r="J56" s="84">
        <f t="shared" si="0"/>
        <v>3.2093221494252596E-3</v>
      </c>
      <c r="K56" s="84">
        <f>I56/'סכום נכסי הקרן'!$C$42</f>
        <v>-3.3398732357072482E-5</v>
      </c>
    </row>
    <row r="57" spans="2:11">
      <c r="B57" s="76" t="s">
        <v>2520</v>
      </c>
      <c r="C57" s="73" t="s">
        <v>2521</v>
      </c>
      <c r="D57" s="86" t="s">
        <v>531</v>
      </c>
      <c r="E57" s="86" t="s">
        <v>133</v>
      </c>
      <c r="F57" s="95">
        <v>44889</v>
      </c>
      <c r="G57" s="83">
        <v>87182279.900099978</v>
      </c>
      <c r="H57" s="85">
        <v>-7.0696830000000004</v>
      </c>
      <c r="I57" s="83">
        <v>-6163.5112324449992</v>
      </c>
      <c r="J57" s="84">
        <f t="shared" si="0"/>
        <v>9.7863245053480385E-3</v>
      </c>
      <c r="K57" s="84">
        <f>I57/'סכום נכסי הקרן'!$C$42</f>
        <v>-1.0184419565736423E-4</v>
      </c>
    </row>
    <row r="58" spans="2:11">
      <c r="B58" s="76" t="s">
        <v>2522</v>
      </c>
      <c r="C58" s="73" t="s">
        <v>2523</v>
      </c>
      <c r="D58" s="86" t="s">
        <v>531</v>
      </c>
      <c r="E58" s="86" t="s">
        <v>133</v>
      </c>
      <c r="F58" s="95">
        <v>44889</v>
      </c>
      <c r="G58" s="83">
        <v>582362.985888</v>
      </c>
      <c r="H58" s="85">
        <v>-7.0665060000000004</v>
      </c>
      <c r="I58" s="83">
        <v>-41.152717809999999</v>
      </c>
      <c r="J58" s="84">
        <f t="shared" si="0"/>
        <v>6.5341626806107963E-5</v>
      </c>
      <c r="K58" s="84">
        <f>I58/'סכום נכסי הקרן'!$C$42</f>
        <v>-6.7999639919717436E-7</v>
      </c>
    </row>
    <row r="59" spans="2:11">
      <c r="B59" s="76" t="s">
        <v>2524</v>
      </c>
      <c r="C59" s="73" t="s">
        <v>2525</v>
      </c>
      <c r="D59" s="86" t="s">
        <v>531</v>
      </c>
      <c r="E59" s="86" t="s">
        <v>133</v>
      </c>
      <c r="F59" s="95">
        <v>44889</v>
      </c>
      <c r="G59" s="83">
        <v>27741462.611751005</v>
      </c>
      <c r="H59" s="85">
        <v>-7.0633299999999997</v>
      </c>
      <c r="I59" s="83">
        <v>-1959.4709315980001</v>
      </c>
      <c r="J59" s="84">
        <f t="shared" si="0"/>
        <v>3.1112165894127426E-3</v>
      </c>
      <c r="K59" s="84">
        <f>I59/'סכום נכסי הקרן'!$C$42</f>
        <v>-3.2377768680308036E-5</v>
      </c>
    </row>
    <row r="60" spans="2:11">
      <c r="B60" s="76" t="s">
        <v>2526</v>
      </c>
      <c r="C60" s="73" t="s">
        <v>2527</v>
      </c>
      <c r="D60" s="86" t="s">
        <v>531</v>
      </c>
      <c r="E60" s="86" t="s">
        <v>133</v>
      </c>
      <c r="F60" s="95">
        <v>44901</v>
      </c>
      <c r="G60" s="83">
        <v>63412820.323775999</v>
      </c>
      <c r="H60" s="85">
        <v>-7.0199379999999998</v>
      </c>
      <c r="I60" s="83">
        <v>-4451.5408523040005</v>
      </c>
      <c r="J60" s="84">
        <f t="shared" si="0"/>
        <v>7.0680853309938842E-3</v>
      </c>
      <c r="K60" s="84">
        <f>I60/'סכום נכסי הקרן'!$C$42</f>
        <v>-7.3556059272233048E-5</v>
      </c>
    </row>
    <row r="61" spans="2:11">
      <c r="B61" s="76" t="s">
        <v>2528</v>
      </c>
      <c r="C61" s="73" t="s">
        <v>2529</v>
      </c>
      <c r="D61" s="86" t="s">
        <v>531</v>
      </c>
      <c r="E61" s="86" t="s">
        <v>133</v>
      </c>
      <c r="F61" s="95">
        <v>44879</v>
      </c>
      <c r="G61" s="83">
        <v>101142000</v>
      </c>
      <c r="H61" s="85">
        <v>-7.0939870000000003</v>
      </c>
      <c r="I61" s="83">
        <v>-7175.0000099999997</v>
      </c>
      <c r="J61" s="84">
        <f t="shared" si="0"/>
        <v>1.1392350200338831E-2</v>
      </c>
      <c r="K61" s="84">
        <f>I61/'סכום נכסי הקרן'!$C$42</f>
        <v>-1.1855776314861304E-4</v>
      </c>
    </row>
    <row r="62" spans="2:11">
      <c r="B62" s="76" t="s">
        <v>2530</v>
      </c>
      <c r="C62" s="73" t="s">
        <v>2531</v>
      </c>
      <c r="D62" s="86" t="s">
        <v>531</v>
      </c>
      <c r="E62" s="86" t="s">
        <v>133</v>
      </c>
      <c r="F62" s="95">
        <v>44879</v>
      </c>
      <c r="G62" s="83">
        <v>22450275.184546005</v>
      </c>
      <c r="H62" s="85">
        <v>-7.0812819999999999</v>
      </c>
      <c r="I62" s="83">
        <v>-1589.7672984479998</v>
      </c>
      <c r="J62" s="84">
        <f t="shared" si="0"/>
        <v>2.5242070767559754E-3</v>
      </c>
      <c r="K62" s="84">
        <f>I62/'סכום נכסי הקרן'!$C$42</f>
        <v>-2.6268885654093317E-5</v>
      </c>
    </row>
    <row r="63" spans="2:11">
      <c r="B63" s="76" t="s">
        <v>2532</v>
      </c>
      <c r="C63" s="73" t="s">
        <v>2533</v>
      </c>
      <c r="D63" s="86" t="s">
        <v>531</v>
      </c>
      <c r="E63" s="86" t="s">
        <v>133</v>
      </c>
      <c r="F63" s="95">
        <v>44889</v>
      </c>
      <c r="G63" s="83">
        <v>31733691.371676002</v>
      </c>
      <c r="H63" s="85">
        <v>-6.9649400000000004</v>
      </c>
      <c r="I63" s="83">
        <v>-2210.232676522</v>
      </c>
      <c r="J63" s="84">
        <f t="shared" si="0"/>
        <v>3.5093720752720722E-3</v>
      </c>
      <c r="K63" s="84">
        <f>I63/'סכום נכסי הקרן'!$C$42</f>
        <v>-3.6521288055917421E-5</v>
      </c>
    </row>
    <row r="64" spans="2:11">
      <c r="B64" s="76" t="s">
        <v>2534</v>
      </c>
      <c r="C64" s="73" t="s">
        <v>2535</v>
      </c>
      <c r="D64" s="86" t="s">
        <v>531</v>
      </c>
      <c r="E64" s="86" t="s">
        <v>133</v>
      </c>
      <c r="F64" s="95">
        <v>44879</v>
      </c>
      <c r="G64" s="83">
        <v>18726317.977499999</v>
      </c>
      <c r="H64" s="85">
        <v>-6.9797529999999997</v>
      </c>
      <c r="I64" s="83">
        <v>-1307.0507580639999</v>
      </c>
      <c r="J64" s="84">
        <f t="shared" si="0"/>
        <v>2.07531427801119E-3</v>
      </c>
      <c r="K64" s="84">
        <f>I64/'סכום נכסי הקרן'!$C$42</f>
        <v>-2.1597353865058299E-5</v>
      </c>
    </row>
    <row r="65" spans="2:11">
      <c r="B65" s="76" t="s">
        <v>2536</v>
      </c>
      <c r="C65" s="73" t="s">
        <v>2537</v>
      </c>
      <c r="D65" s="86" t="s">
        <v>531</v>
      </c>
      <c r="E65" s="86" t="s">
        <v>133</v>
      </c>
      <c r="F65" s="95">
        <v>44896</v>
      </c>
      <c r="G65" s="83">
        <v>67560000</v>
      </c>
      <c r="H65" s="85">
        <v>-6.810835</v>
      </c>
      <c r="I65" s="83">
        <v>-4601.3999999999996</v>
      </c>
      <c r="J65" s="84">
        <f t="shared" si="0"/>
        <v>7.306029287634676E-3</v>
      </c>
      <c r="K65" s="84">
        <f>I65/'סכום נכסי הקרן'!$C$42</f>
        <v>-7.6032291371666222E-5</v>
      </c>
    </row>
    <row r="66" spans="2:11">
      <c r="B66" s="76" t="s">
        <v>2538</v>
      </c>
      <c r="C66" s="73" t="s">
        <v>2539</v>
      </c>
      <c r="D66" s="86" t="s">
        <v>531</v>
      </c>
      <c r="E66" s="86" t="s">
        <v>133</v>
      </c>
      <c r="F66" s="95">
        <v>44889</v>
      </c>
      <c r="G66" s="83">
        <v>99367690.953038007</v>
      </c>
      <c r="H66" s="85">
        <v>-6.7497509999999998</v>
      </c>
      <c r="I66" s="83">
        <v>-6707.0716964049989</v>
      </c>
      <c r="J66" s="84">
        <f t="shared" si="0"/>
        <v>1.0649381111879106E-2</v>
      </c>
      <c r="K66" s="84">
        <f>I66/'סכום נכסי הקרן'!$C$42</f>
        <v>-1.1082584202019398E-4</v>
      </c>
    </row>
    <row r="67" spans="2:11">
      <c r="B67" s="76" t="s">
        <v>2540</v>
      </c>
      <c r="C67" s="73" t="s">
        <v>2541</v>
      </c>
      <c r="D67" s="86" t="s">
        <v>531</v>
      </c>
      <c r="E67" s="86" t="s">
        <v>133</v>
      </c>
      <c r="F67" s="95">
        <v>44907</v>
      </c>
      <c r="G67" s="83">
        <v>19935273.686895002</v>
      </c>
      <c r="H67" s="85">
        <v>-6.3767969999999998</v>
      </c>
      <c r="I67" s="83">
        <v>-1271.2318621950001</v>
      </c>
      <c r="J67" s="84">
        <f t="shared" si="0"/>
        <v>2.0184416083302995E-3</v>
      </c>
      <c r="K67" s="84">
        <f>I67/'סכום נכסי הקרן'!$C$42</f>
        <v>-2.1005492099655776E-5</v>
      </c>
    </row>
    <row r="68" spans="2:11">
      <c r="B68" s="76" t="s">
        <v>2540</v>
      </c>
      <c r="C68" s="73" t="s">
        <v>2542</v>
      </c>
      <c r="D68" s="86" t="s">
        <v>531</v>
      </c>
      <c r="E68" s="86" t="s">
        <v>133</v>
      </c>
      <c r="F68" s="95">
        <v>44907</v>
      </c>
      <c r="G68" s="83">
        <v>50859000</v>
      </c>
      <c r="H68" s="85">
        <v>-6.3767969999999998</v>
      </c>
      <c r="I68" s="83">
        <v>-3243.1750099999999</v>
      </c>
      <c r="J68" s="84">
        <f t="shared" si="0"/>
        <v>5.1494613830540452E-3</v>
      </c>
      <c r="K68" s="84">
        <f>I68/'סכום נכסי הקרן'!$C$42</f>
        <v>-5.3589348313475574E-5</v>
      </c>
    </row>
    <row r="69" spans="2:11">
      <c r="B69" s="76" t="s">
        <v>2543</v>
      </c>
      <c r="C69" s="73" t="s">
        <v>2544</v>
      </c>
      <c r="D69" s="86" t="s">
        <v>531</v>
      </c>
      <c r="E69" s="86" t="s">
        <v>133</v>
      </c>
      <c r="F69" s="95">
        <v>44882</v>
      </c>
      <c r="G69" s="83">
        <v>63806046.037271999</v>
      </c>
      <c r="H69" s="85">
        <v>-6.4340130000000002</v>
      </c>
      <c r="I69" s="83">
        <v>-4105.2889982549996</v>
      </c>
      <c r="J69" s="84">
        <f t="shared" si="0"/>
        <v>6.518312177914428E-3</v>
      </c>
      <c r="K69" s="84">
        <f>I69/'סכום נכסי הקרן'!$C$42</f>
        <v>-6.7834687112665689E-5</v>
      </c>
    </row>
    <row r="70" spans="2:11">
      <c r="B70" s="76" t="s">
        <v>2545</v>
      </c>
      <c r="C70" s="73" t="s">
        <v>2546</v>
      </c>
      <c r="D70" s="86" t="s">
        <v>531</v>
      </c>
      <c r="E70" s="86" t="s">
        <v>133</v>
      </c>
      <c r="F70" s="95">
        <v>44903</v>
      </c>
      <c r="G70" s="83">
        <v>79797538.629899994</v>
      </c>
      <c r="H70" s="85">
        <v>-6.2626980000000003</v>
      </c>
      <c r="I70" s="83">
        <v>-4997.4786173490002</v>
      </c>
      <c r="J70" s="84">
        <f t="shared" si="0"/>
        <v>7.9349165781457485E-3</v>
      </c>
      <c r="K70" s="84">
        <f>I70/'סכום נכסי הקרן'!$C$42</f>
        <v>-8.2576987516397367E-5</v>
      </c>
    </row>
    <row r="71" spans="2:11">
      <c r="B71" s="76" t="s">
        <v>2547</v>
      </c>
      <c r="C71" s="73" t="s">
        <v>2548</v>
      </c>
      <c r="D71" s="86" t="s">
        <v>531</v>
      </c>
      <c r="E71" s="86" t="s">
        <v>133</v>
      </c>
      <c r="F71" s="95">
        <v>44907</v>
      </c>
      <c r="G71" s="83">
        <v>7981164.9600480013</v>
      </c>
      <c r="H71" s="85">
        <v>-6.2827580000000003</v>
      </c>
      <c r="I71" s="83">
        <v>-501.43726005799999</v>
      </c>
      <c r="J71" s="84">
        <f t="shared" si="0"/>
        <v>7.9617405743796104E-4</v>
      </c>
      <c r="K71" s="84">
        <f>I71/'סכום נכסי הקרן'!$C$42</f>
        <v>-8.285613913448043E-6</v>
      </c>
    </row>
    <row r="72" spans="2:11">
      <c r="B72" s="76" t="s">
        <v>2547</v>
      </c>
      <c r="C72" s="73" t="s">
        <v>2549</v>
      </c>
      <c r="D72" s="86" t="s">
        <v>531</v>
      </c>
      <c r="E72" s="86" t="s">
        <v>133</v>
      </c>
      <c r="F72" s="95">
        <v>44907</v>
      </c>
      <c r="G72" s="83">
        <v>31954218.276053</v>
      </c>
      <c r="H72" s="85">
        <v>-6.2827580000000003</v>
      </c>
      <c r="I72" s="83">
        <v>-2007.606125407</v>
      </c>
      <c r="J72" s="84">
        <f t="shared" si="0"/>
        <v>3.1876448798753244E-3</v>
      </c>
      <c r="K72" s="84">
        <f>I72/'סכום נכסי הקרן'!$C$42</f>
        <v>-3.3173141627871278E-5</v>
      </c>
    </row>
    <row r="73" spans="2:11">
      <c r="B73" s="76" t="s">
        <v>2547</v>
      </c>
      <c r="C73" s="73" t="s">
        <v>2550</v>
      </c>
      <c r="D73" s="86" t="s">
        <v>531</v>
      </c>
      <c r="E73" s="86" t="s">
        <v>133</v>
      </c>
      <c r="F73" s="95">
        <v>44907</v>
      </c>
      <c r="G73" s="83">
        <v>101808000</v>
      </c>
      <c r="H73" s="85">
        <v>-6.2827580000000003</v>
      </c>
      <c r="I73" s="83">
        <v>-6396.3500100000001</v>
      </c>
      <c r="J73" s="84">
        <f t="shared" si="0"/>
        <v>1.0156022190425166E-2</v>
      </c>
      <c r="K73" s="84">
        <f>I73/'סכום נכסי הקרן'!$C$42</f>
        <v>-1.0569156075878649E-4</v>
      </c>
    </row>
    <row r="74" spans="2:11">
      <c r="B74" s="76" t="s">
        <v>2551</v>
      </c>
      <c r="C74" s="73" t="s">
        <v>2552</v>
      </c>
      <c r="D74" s="86" t="s">
        <v>531</v>
      </c>
      <c r="E74" s="86" t="s">
        <v>133</v>
      </c>
      <c r="F74" s="95">
        <v>44894</v>
      </c>
      <c r="G74" s="83">
        <v>31937830.079399999</v>
      </c>
      <c r="H74" s="85">
        <v>-6.2759939999999999</v>
      </c>
      <c r="I74" s="83">
        <v>-2004.4163343199998</v>
      </c>
      <c r="J74" s="84">
        <f t="shared" si="0"/>
        <v>3.1825801806309511E-3</v>
      </c>
      <c r="K74" s="84">
        <f>I74/'סכום נכסי הקרן'!$C$42</f>
        <v>-3.312043438108953E-5</v>
      </c>
    </row>
    <row r="75" spans="2:11">
      <c r="B75" s="76" t="s">
        <v>2553</v>
      </c>
      <c r="C75" s="73" t="s">
        <v>2554</v>
      </c>
      <c r="D75" s="86" t="s">
        <v>531</v>
      </c>
      <c r="E75" s="86" t="s">
        <v>133</v>
      </c>
      <c r="F75" s="95">
        <v>44902</v>
      </c>
      <c r="G75" s="83">
        <v>101850000</v>
      </c>
      <c r="H75" s="85">
        <v>-6.2444769999999998</v>
      </c>
      <c r="I75" s="83">
        <v>-6360</v>
      </c>
      <c r="J75" s="84">
        <f t="shared" si="0"/>
        <v>1.009830622622605E-2</v>
      </c>
      <c r="K75" s="84">
        <f>I75/'סכום נכסי הקרן'!$C$42</f>
        <v>-1.0509092300686687E-4</v>
      </c>
    </row>
    <row r="76" spans="2:11">
      <c r="B76" s="76" t="s">
        <v>2555</v>
      </c>
      <c r="C76" s="73" t="s">
        <v>2556</v>
      </c>
      <c r="D76" s="86" t="s">
        <v>531</v>
      </c>
      <c r="E76" s="86" t="s">
        <v>133</v>
      </c>
      <c r="F76" s="95">
        <v>44903</v>
      </c>
      <c r="G76" s="83">
        <v>169775000</v>
      </c>
      <c r="H76" s="85">
        <v>-6.1844599999999996</v>
      </c>
      <c r="I76" s="83">
        <v>-10499.666650000001</v>
      </c>
      <c r="J76" s="84">
        <f t="shared" ref="J76:J139" si="1">IFERROR(I76/$I$11,0)</f>
        <v>1.6671202689464312E-2</v>
      </c>
      <c r="K76" s="84">
        <f>I76/'סכום נכסי הקרן'!$C$42</f>
        <v>-1.7349365715611917E-4</v>
      </c>
    </row>
    <row r="77" spans="2:11">
      <c r="B77" s="76" t="s">
        <v>2555</v>
      </c>
      <c r="C77" s="73" t="s">
        <v>2557</v>
      </c>
      <c r="D77" s="86" t="s">
        <v>531</v>
      </c>
      <c r="E77" s="86" t="s">
        <v>133</v>
      </c>
      <c r="F77" s="95">
        <v>44903</v>
      </c>
      <c r="G77" s="83">
        <v>39928167.170325004</v>
      </c>
      <c r="H77" s="85">
        <v>-6.1844599999999996</v>
      </c>
      <c r="I77" s="83">
        <v>-2469.341453299</v>
      </c>
      <c r="J77" s="84">
        <f t="shared" si="1"/>
        <v>3.9207808447370082E-3</v>
      </c>
      <c r="K77" s="84">
        <f>I77/'סכום נכסי הקרן'!$C$42</f>
        <v>-4.0802731532438669E-5</v>
      </c>
    </row>
    <row r="78" spans="2:11">
      <c r="B78" s="76" t="s">
        <v>2558</v>
      </c>
      <c r="C78" s="73" t="s">
        <v>2559</v>
      </c>
      <c r="D78" s="86" t="s">
        <v>531</v>
      </c>
      <c r="E78" s="86" t="s">
        <v>133</v>
      </c>
      <c r="F78" s="95">
        <v>44902</v>
      </c>
      <c r="G78" s="83">
        <v>71316000</v>
      </c>
      <c r="H78" s="85">
        <v>-6.2131920000000003</v>
      </c>
      <c r="I78" s="83">
        <v>-4431</v>
      </c>
      <c r="J78" s="84">
        <f t="shared" si="1"/>
        <v>7.0354708944037146E-3</v>
      </c>
      <c r="K78" s="84">
        <f>I78/'סכום נכסי הקרן'!$C$42</f>
        <v>-7.3216647774123754E-5</v>
      </c>
    </row>
    <row r="79" spans="2:11">
      <c r="B79" s="76" t="s">
        <v>2558</v>
      </c>
      <c r="C79" s="73" t="s">
        <v>2560</v>
      </c>
      <c r="D79" s="86" t="s">
        <v>531</v>
      </c>
      <c r="E79" s="86" t="s">
        <v>133</v>
      </c>
      <c r="F79" s="95">
        <v>44902</v>
      </c>
      <c r="G79" s="83">
        <v>17570980.566215999</v>
      </c>
      <c r="H79" s="85">
        <v>-6.2131920000000003</v>
      </c>
      <c r="I79" s="83">
        <v>-1091.718757206</v>
      </c>
      <c r="J79" s="84">
        <f t="shared" si="1"/>
        <v>1.7334135728272193E-3</v>
      </c>
      <c r="K79" s="84">
        <f>I79/'סכום נכסי הקרן'!$C$42</f>
        <v>-1.8039266015517002E-5</v>
      </c>
    </row>
    <row r="80" spans="2:11">
      <c r="B80" s="76" t="s">
        <v>2558</v>
      </c>
      <c r="C80" s="73" t="s">
        <v>2561</v>
      </c>
      <c r="D80" s="86" t="s">
        <v>531</v>
      </c>
      <c r="E80" s="86" t="s">
        <v>133</v>
      </c>
      <c r="F80" s="95">
        <v>44902</v>
      </c>
      <c r="G80" s="83">
        <v>34569531.603359997</v>
      </c>
      <c r="H80" s="85">
        <v>-6.2131920000000003</v>
      </c>
      <c r="I80" s="83">
        <v>-2147.8713687599998</v>
      </c>
      <c r="J80" s="84">
        <f t="shared" si="1"/>
        <v>3.410355788723549E-3</v>
      </c>
      <c r="K80" s="84">
        <f>I80/'סכום נכסי הקרן'!$C$42</f>
        <v>-3.549084664198284E-5</v>
      </c>
    </row>
    <row r="81" spans="2:11">
      <c r="B81" s="76" t="s">
        <v>2562</v>
      </c>
      <c r="C81" s="73" t="s">
        <v>2563</v>
      </c>
      <c r="D81" s="86" t="s">
        <v>531</v>
      </c>
      <c r="E81" s="86" t="s">
        <v>133</v>
      </c>
      <c r="F81" s="95">
        <v>44882</v>
      </c>
      <c r="G81" s="83">
        <v>24231498.771114003</v>
      </c>
      <c r="H81" s="85">
        <v>-6.2648060000000001</v>
      </c>
      <c r="I81" s="83">
        <v>-1518.0564010950002</v>
      </c>
      <c r="J81" s="84">
        <f t="shared" si="1"/>
        <v>2.4103456614685457E-3</v>
      </c>
      <c r="K81" s="84">
        <f>I81/'סכום נכסי הקרן'!$C$42</f>
        <v>-2.508395414584215E-5</v>
      </c>
    </row>
    <row r="82" spans="2:11">
      <c r="B82" s="76" t="s">
        <v>2564</v>
      </c>
      <c r="C82" s="73" t="s">
        <v>2565</v>
      </c>
      <c r="D82" s="86" t="s">
        <v>531</v>
      </c>
      <c r="E82" s="86" t="s">
        <v>133</v>
      </c>
      <c r="F82" s="95">
        <v>44894</v>
      </c>
      <c r="G82" s="83">
        <v>587011.38335999998</v>
      </c>
      <c r="H82" s="85">
        <v>-6.2134239999999998</v>
      </c>
      <c r="I82" s="83">
        <v>-36.473503881999996</v>
      </c>
      <c r="J82" s="84">
        <f t="shared" si="1"/>
        <v>5.7912045808786245E-5</v>
      </c>
      <c r="K82" s="84">
        <f>I82/'סכום נכסי הקרן'!$C$42</f>
        <v>-6.0267833148646566E-7</v>
      </c>
    </row>
    <row r="83" spans="2:11">
      <c r="B83" s="76" t="s">
        <v>2564</v>
      </c>
      <c r="C83" s="73" t="s">
        <v>2566</v>
      </c>
      <c r="D83" s="86" t="s">
        <v>531</v>
      </c>
      <c r="E83" s="86" t="s">
        <v>133</v>
      </c>
      <c r="F83" s="95">
        <v>44894</v>
      </c>
      <c r="G83" s="83">
        <v>135880000</v>
      </c>
      <c r="H83" s="85">
        <v>-6.2134239999999998</v>
      </c>
      <c r="I83" s="83">
        <v>-8442.7999999999993</v>
      </c>
      <c r="J83" s="84">
        <f t="shared" si="1"/>
        <v>1.3405342736915297E-2</v>
      </c>
      <c r="K83" s="84">
        <f>I83/'סכום נכסי הקרן'!$C$42</f>
        <v>-1.3950654791861249E-4</v>
      </c>
    </row>
    <row r="84" spans="2:11">
      <c r="B84" s="76" t="s">
        <v>2567</v>
      </c>
      <c r="C84" s="73" t="s">
        <v>2568</v>
      </c>
      <c r="D84" s="86" t="s">
        <v>531</v>
      </c>
      <c r="E84" s="86" t="s">
        <v>133</v>
      </c>
      <c r="F84" s="95">
        <v>44902</v>
      </c>
      <c r="G84" s="83">
        <v>39945805.883550003</v>
      </c>
      <c r="H84" s="85">
        <v>-6.1819249999999997</v>
      </c>
      <c r="I84" s="83">
        <v>-2469.4198514999998</v>
      </c>
      <c r="J84" s="84">
        <f t="shared" si="1"/>
        <v>3.9209053241460153E-3</v>
      </c>
      <c r="K84" s="84">
        <f>I84/'סכום נכסי הקרן'!$C$42</f>
        <v>-4.0804026963147024E-5</v>
      </c>
    </row>
    <row r="85" spans="2:11">
      <c r="B85" s="76" t="s">
        <v>2569</v>
      </c>
      <c r="C85" s="73" t="s">
        <v>2570</v>
      </c>
      <c r="D85" s="86" t="s">
        <v>531</v>
      </c>
      <c r="E85" s="86" t="s">
        <v>133</v>
      </c>
      <c r="F85" s="95">
        <v>44894</v>
      </c>
      <c r="G85" s="83">
        <v>99893912.564250007</v>
      </c>
      <c r="H85" s="85">
        <v>-6.1821659999999996</v>
      </c>
      <c r="I85" s="83">
        <v>-6175.6074786259996</v>
      </c>
      <c r="J85" s="84">
        <f t="shared" si="1"/>
        <v>9.805530731468096E-3</v>
      </c>
      <c r="K85" s="84">
        <f>I85/'סכום נכסי הקרן'!$C$42</f>
        <v>-1.0204407076366606E-4</v>
      </c>
    </row>
    <row r="86" spans="2:11">
      <c r="B86" s="76" t="s">
        <v>2571</v>
      </c>
      <c r="C86" s="73" t="s">
        <v>2572</v>
      </c>
      <c r="D86" s="86" t="s">
        <v>531</v>
      </c>
      <c r="E86" s="86" t="s">
        <v>133</v>
      </c>
      <c r="F86" s="95">
        <v>44882</v>
      </c>
      <c r="G86" s="83">
        <v>85000000</v>
      </c>
      <c r="H86" s="85">
        <v>-6.1616669999999996</v>
      </c>
      <c r="I86" s="83">
        <v>-5237.4166699999996</v>
      </c>
      <c r="J86" s="84">
        <f t="shared" si="1"/>
        <v>8.315886378616525E-3</v>
      </c>
      <c r="K86" s="84">
        <f>I86/'סכום נכסי הקרן'!$C$42</f>
        <v>-8.6541659122932554E-5</v>
      </c>
    </row>
    <row r="87" spans="2:11">
      <c r="B87" s="76" t="s">
        <v>2571</v>
      </c>
      <c r="C87" s="73" t="s">
        <v>2573</v>
      </c>
      <c r="D87" s="86" t="s">
        <v>531</v>
      </c>
      <c r="E87" s="86" t="s">
        <v>133</v>
      </c>
      <c r="F87" s="95">
        <v>44882</v>
      </c>
      <c r="G87" s="83">
        <v>31984866.647999998</v>
      </c>
      <c r="H87" s="85">
        <v>-6.1616669999999996</v>
      </c>
      <c r="I87" s="83">
        <v>-1970.800869763</v>
      </c>
      <c r="J87" s="84">
        <f t="shared" si="1"/>
        <v>3.1292060839275813E-3</v>
      </c>
      <c r="K87" s="84">
        <f>I87/'סכום נכסי הקרן'!$C$42</f>
        <v>-3.2564981519831715E-5</v>
      </c>
    </row>
    <row r="88" spans="2:11">
      <c r="B88" s="76" t="s">
        <v>2574</v>
      </c>
      <c r="C88" s="73" t="s">
        <v>2575</v>
      </c>
      <c r="D88" s="86" t="s">
        <v>531</v>
      </c>
      <c r="E88" s="86" t="s">
        <v>133</v>
      </c>
      <c r="F88" s="95">
        <v>44882</v>
      </c>
      <c r="G88" s="83">
        <v>51000000</v>
      </c>
      <c r="H88" s="85">
        <v>-6.1616669999999996</v>
      </c>
      <c r="I88" s="83">
        <v>-3142.4500099999996</v>
      </c>
      <c r="J88" s="84">
        <f t="shared" si="1"/>
        <v>4.9895318398721867E-3</v>
      </c>
      <c r="K88" s="84">
        <f>I88/'סכום נכסי הקרן'!$C$42</f>
        <v>-5.1924995605949367E-5</v>
      </c>
    </row>
    <row r="89" spans="2:11">
      <c r="B89" s="76" t="s">
        <v>2574</v>
      </c>
      <c r="C89" s="73" t="s">
        <v>2576</v>
      </c>
      <c r="D89" s="86" t="s">
        <v>531</v>
      </c>
      <c r="E89" s="86" t="s">
        <v>133</v>
      </c>
      <c r="F89" s="95">
        <v>44882</v>
      </c>
      <c r="G89" s="83">
        <v>47977299.97200001</v>
      </c>
      <c r="H89" s="85">
        <v>-6.1616669999999996</v>
      </c>
      <c r="I89" s="83">
        <v>-2956.2013046450002</v>
      </c>
      <c r="J89" s="84">
        <f t="shared" si="1"/>
        <v>4.6938091258921658E-3</v>
      </c>
      <c r="K89" s="84">
        <f>I89/'סכום נכסי הקרן'!$C$42</f>
        <v>-4.8847472279755832E-5</v>
      </c>
    </row>
    <row r="90" spans="2:11">
      <c r="B90" s="76" t="s">
        <v>2577</v>
      </c>
      <c r="C90" s="73" t="s">
        <v>2578</v>
      </c>
      <c r="D90" s="86" t="s">
        <v>531</v>
      </c>
      <c r="E90" s="86" t="s">
        <v>133</v>
      </c>
      <c r="F90" s="95">
        <v>44886</v>
      </c>
      <c r="G90" s="83">
        <v>97175387.045443997</v>
      </c>
      <c r="H90" s="85">
        <v>-5.696332</v>
      </c>
      <c r="I90" s="83">
        <v>-5535.4323223320007</v>
      </c>
      <c r="J90" s="84">
        <f t="shared" si="1"/>
        <v>8.7890708624934217E-3</v>
      </c>
      <c r="K90" s="84">
        <f>I90/'סכום נכסי הקרן'!$C$42</f>
        <v>-9.1465989307533727E-5</v>
      </c>
    </row>
    <row r="91" spans="2:11">
      <c r="B91" s="76" t="s">
        <v>2579</v>
      </c>
      <c r="C91" s="73" t="s">
        <v>2580</v>
      </c>
      <c r="D91" s="86" t="s">
        <v>531</v>
      </c>
      <c r="E91" s="86" t="s">
        <v>133</v>
      </c>
      <c r="F91" s="95">
        <v>44887</v>
      </c>
      <c r="G91" s="83">
        <v>68380000</v>
      </c>
      <c r="H91" s="85">
        <v>-5.5612750000000002</v>
      </c>
      <c r="I91" s="83">
        <v>-3802.8</v>
      </c>
      <c r="J91" s="84">
        <f t="shared" si="1"/>
        <v>6.0380249869642173E-3</v>
      </c>
      <c r="K91" s="84">
        <f>I91/'סכום נכסי הקרן'!$C$42</f>
        <v>-6.2836440567690775E-5</v>
      </c>
    </row>
    <row r="92" spans="2:11">
      <c r="B92" s="76" t="s">
        <v>2581</v>
      </c>
      <c r="C92" s="73" t="s">
        <v>2582</v>
      </c>
      <c r="D92" s="86" t="s">
        <v>531</v>
      </c>
      <c r="E92" s="86" t="s">
        <v>133</v>
      </c>
      <c r="F92" s="95">
        <v>44887</v>
      </c>
      <c r="G92" s="83">
        <v>16081802.804339999</v>
      </c>
      <c r="H92" s="85">
        <v>-5.5612750000000002</v>
      </c>
      <c r="I92" s="83">
        <v>-894.35331536000001</v>
      </c>
      <c r="J92" s="84">
        <f t="shared" si="1"/>
        <v>1.4200398825386475E-3</v>
      </c>
      <c r="K92" s="84">
        <f>I92/'סכום נכסי הקרן'!$C$42</f>
        <v>-1.477805273670344E-5</v>
      </c>
    </row>
    <row r="93" spans="2:11">
      <c r="B93" s="76" t="s">
        <v>2581</v>
      </c>
      <c r="C93" s="73" t="s">
        <v>2583</v>
      </c>
      <c r="D93" s="86" t="s">
        <v>531</v>
      </c>
      <c r="E93" s="86" t="s">
        <v>133</v>
      </c>
      <c r="F93" s="95">
        <v>44887</v>
      </c>
      <c r="G93" s="83">
        <v>110262750</v>
      </c>
      <c r="H93" s="85">
        <v>-5.5612750000000002</v>
      </c>
      <c r="I93" s="83">
        <v>-6132.0150000000003</v>
      </c>
      <c r="J93" s="84">
        <f t="shared" si="1"/>
        <v>9.736315291479801E-3</v>
      </c>
      <c r="K93" s="84">
        <f>I93/'סכום נכסי הקרן'!$C$42</f>
        <v>-1.0132376041540137E-4</v>
      </c>
    </row>
    <row r="94" spans="2:11">
      <c r="B94" s="76" t="s">
        <v>2581</v>
      </c>
      <c r="C94" s="73" t="s">
        <v>2584</v>
      </c>
      <c r="D94" s="86" t="s">
        <v>531</v>
      </c>
      <c r="E94" s="86" t="s">
        <v>133</v>
      </c>
      <c r="F94" s="95">
        <v>44887</v>
      </c>
      <c r="G94" s="83">
        <v>15749847.102600001</v>
      </c>
      <c r="H94" s="85">
        <v>-5.5612750000000002</v>
      </c>
      <c r="I94" s="83">
        <v>-875.89234515600003</v>
      </c>
      <c r="J94" s="84">
        <f t="shared" si="1"/>
        <v>1.3907278494642407E-3</v>
      </c>
      <c r="K94" s="84">
        <f>I94/'סכום נכסי הקרן'!$C$42</f>
        <v>-1.4473008648914033E-5</v>
      </c>
    </row>
    <row r="95" spans="2:11">
      <c r="B95" s="76" t="s">
        <v>2585</v>
      </c>
      <c r="C95" s="73" t="s">
        <v>2586</v>
      </c>
      <c r="D95" s="86" t="s">
        <v>531</v>
      </c>
      <c r="E95" s="86" t="s">
        <v>133</v>
      </c>
      <c r="F95" s="95">
        <v>44886</v>
      </c>
      <c r="G95" s="83">
        <v>21758649.529499996</v>
      </c>
      <c r="H95" s="85">
        <v>-5.5356240000000003</v>
      </c>
      <c r="I95" s="83">
        <v>-1204.4769770780001</v>
      </c>
      <c r="J95" s="84">
        <f t="shared" si="1"/>
        <v>1.9124492699642609E-3</v>
      </c>
      <c r="K95" s="84">
        <f>I95/'סכום נכסי הקרן'!$C$42</f>
        <v>-1.9902452399630165E-5</v>
      </c>
    </row>
    <row r="96" spans="2:11">
      <c r="B96" s="76" t="s">
        <v>2585</v>
      </c>
      <c r="C96" s="73" t="s">
        <v>2587</v>
      </c>
      <c r="D96" s="86" t="s">
        <v>531</v>
      </c>
      <c r="E96" s="86" t="s">
        <v>133</v>
      </c>
      <c r="F96" s="95">
        <v>44886</v>
      </c>
      <c r="G96" s="83">
        <v>18976002.2172</v>
      </c>
      <c r="H96" s="85">
        <v>-5.5356240000000003</v>
      </c>
      <c r="I96" s="83">
        <v>-1050.4400904900001</v>
      </c>
      <c r="J96" s="84">
        <f t="shared" si="1"/>
        <v>1.66787196636362E-3</v>
      </c>
      <c r="K96" s="84">
        <f>I96/'סכום נכסי הקרן'!$C$42</f>
        <v>-1.7357188470599194E-5</v>
      </c>
    </row>
    <row r="97" spans="2:11">
      <c r="B97" s="76" t="s">
        <v>2588</v>
      </c>
      <c r="C97" s="73" t="s">
        <v>2589</v>
      </c>
      <c r="D97" s="86" t="s">
        <v>531</v>
      </c>
      <c r="E97" s="86" t="s">
        <v>133</v>
      </c>
      <c r="F97" s="95">
        <v>44887</v>
      </c>
      <c r="G97" s="83">
        <v>40233904.866224997</v>
      </c>
      <c r="H97" s="85">
        <v>-5.5941349999999996</v>
      </c>
      <c r="I97" s="83">
        <v>-2250.739000731</v>
      </c>
      <c r="J97" s="84">
        <f t="shared" si="1"/>
        <v>3.57368736866221E-3</v>
      </c>
      <c r="K97" s="84">
        <f>I97/'סכום נכסי הקרן'!$C$42</f>
        <v>-3.7190603621756916E-5</v>
      </c>
    </row>
    <row r="98" spans="2:11">
      <c r="B98" s="76" t="s">
        <v>2590</v>
      </c>
      <c r="C98" s="73" t="s">
        <v>2591</v>
      </c>
      <c r="D98" s="86" t="s">
        <v>531</v>
      </c>
      <c r="E98" s="86" t="s">
        <v>133</v>
      </c>
      <c r="F98" s="95">
        <v>44886</v>
      </c>
      <c r="G98" s="83">
        <v>5426470.8094800003</v>
      </c>
      <c r="H98" s="85">
        <v>-5.44313</v>
      </c>
      <c r="I98" s="83">
        <v>-295.36984963399999</v>
      </c>
      <c r="J98" s="84">
        <f t="shared" si="1"/>
        <v>4.68983520691584E-4</v>
      </c>
      <c r="K98" s="84">
        <f>I98/'סכום נכסי הקרן'!$C$42</f>
        <v>-4.8806116551000845E-6</v>
      </c>
    </row>
    <row r="99" spans="2:11">
      <c r="B99" s="76" t="s">
        <v>2590</v>
      </c>
      <c r="C99" s="73" t="s">
        <v>2592</v>
      </c>
      <c r="D99" s="86" t="s">
        <v>531</v>
      </c>
      <c r="E99" s="86" t="s">
        <v>133</v>
      </c>
      <c r="F99" s="95">
        <v>44886</v>
      </c>
      <c r="G99" s="83">
        <v>13797239.193675</v>
      </c>
      <c r="H99" s="85">
        <v>-5.44313</v>
      </c>
      <c r="I99" s="83">
        <v>-751.00163848600005</v>
      </c>
      <c r="J99" s="84">
        <f t="shared" si="1"/>
        <v>1.1924283839353992E-3</v>
      </c>
      <c r="K99" s="84">
        <f>I99/'סכום נכסי הקרן'!$C$42</f>
        <v>-1.2409348328327531E-5</v>
      </c>
    </row>
    <row r="100" spans="2:11">
      <c r="B100" s="76" t="s">
        <v>2593</v>
      </c>
      <c r="C100" s="73" t="s">
        <v>2594</v>
      </c>
      <c r="D100" s="86" t="s">
        <v>531</v>
      </c>
      <c r="E100" s="86" t="s">
        <v>133</v>
      </c>
      <c r="F100" s="95">
        <v>44852</v>
      </c>
      <c r="G100" s="83">
        <v>28480642.287300002</v>
      </c>
      <c r="H100" s="85">
        <v>-4.3928710000000004</v>
      </c>
      <c r="I100" s="83">
        <v>-1251.117847195</v>
      </c>
      <c r="J100" s="84">
        <f t="shared" si="1"/>
        <v>1.9865048971811007E-3</v>
      </c>
      <c r="K100" s="84">
        <f>I100/'סכום נכסי הקרן'!$C$42</f>
        <v>-2.0673133545925593E-5</v>
      </c>
    </row>
    <row r="101" spans="2:11">
      <c r="B101" s="76" t="s">
        <v>2595</v>
      </c>
      <c r="C101" s="73" t="s">
        <v>2596</v>
      </c>
      <c r="D101" s="86" t="s">
        <v>531</v>
      </c>
      <c r="E101" s="86" t="s">
        <v>133</v>
      </c>
      <c r="F101" s="95">
        <v>44852</v>
      </c>
      <c r="G101" s="83">
        <v>26426452.449618001</v>
      </c>
      <c r="H101" s="85">
        <v>-4.3506479999999996</v>
      </c>
      <c r="I101" s="83">
        <v>-1149.721948851</v>
      </c>
      <c r="J101" s="84">
        <f t="shared" si="1"/>
        <v>1.8255101123444656E-3</v>
      </c>
      <c r="K101" s="84">
        <f>I101/'סכום נכסי הקרן'!$C$42</f>
        <v>-1.8997695095283864E-5</v>
      </c>
    </row>
    <row r="102" spans="2:11">
      <c r="B102" s="76" t="s">
        <v>2595</v>
      </c>
      <c r="C102" s="73" t="s">
        <v>2597</v>
      </c>
      <c r="D102" s="86" t="s">
        <v>531</v>
      </c>
      <c r="E102" s="86" t="s">
        <v>133</v>
      </c>
      <c r="F102" s="95">
        <v>44852</v>
      </c>
      <c r="G102" s="83">
        <v>1226186.772106</v>
      </c>
      <c r="H102" s="85">
        <v>-4.3506479999999996</v>
      </c>
      <c r="I102" s="83">
        <v>-53.347071402000005</v>
      </c>
      <c r="J102" s="84">
        <f t="shared" si="1"/>
        <v>8.4703626303418597E-5</v>
      </c>
      <c r="K102" s="84">
        <f>I102/'סכום נכסי הקרן'!$C$42</f>
        <v>-8.8149260587254898E-7</v>
      </c>
    </row>
    <row r="103" spans="2:11">
      <c r="B103" s="76" t="s">
        <v>2598</v>
      </c>
      <c r="C103" s="73" t="s">
        <v>2599</v>
      </c>
      <c r="D103" s="86" t="s">
        <v>531</v>
      </c>
      <c r="E103" s="86" t="s">
        <v>133</v>
      </c>
      <c r="F103" s="95">
        <v>44852</v>
      </c>
      <c r="G103" s="83">
        <v>69195260.884617001</v>
      </c>
      <c r="H103" s="85">
        <v>-4.3506479999999996</v>
      </c>
      <c r="I103" s="83">
        <v>-3010.4422974779995</v>
      </c>
      <c r="J103" s="84">
        <f t="shared" si="1"/>
        <v>4.7799321063390467E-3</v>
      </c>
      <c r="K103" s="84">
        <f>I103/'סכום נכסי הקרן'!$C$42</f>
        <v>-4.9743735802024502E-5</v>
      </c>
    </row>
    <row r="104" spans="2:11">
      <c r="B104" s="76" t="s">
        <v>2600</v>
      </c>
      <c r="C104" s="73" t="s">
        <v>2601</v>
      </c>
      <c r="D104" s="86" t="s">
        <v>531</v>
      </c>
      <c r="E104" s="86" t="s">
        <v>133</v>
      </c>
      <c r="F104" s="95">
        <v>44865</v>
      </c>
      <c r="G104" s="83">
        <v>1997521.921575</v>
      </c>
      <c r="H104" s="85">
        <v>-4.1592159999999998</v>
      </c>
      <c r="I104" s="83">
        <v>-83.081257676999996</v>
      </c>
      <c r="J104" s="84">
        <f t="shared" si="1"/>
        <v>1.3191509145948739E-4</v>
      </c>
      <c r="K104" s="84">
        <f>I104/'סכום נכסי הקרן'!$C$42</f>
        <v>-1.3728122726174958E-6</v>
      </c>
    </row>
    <row r="105" spans="2:11">
      <c r="B105" s="76" t="s">
        <v>2600</v>
      </c>
      <c r="C105" s="73" t="s">
        <v>2602</v>
      </c>
      <c r="D105" s="86" t="s">
        <v>531</v>
      </c>
      <c r="E105" s="86" t="s">
        <v>133</v>
      </c>
      <c r="F105" s="95">
        <v>44865</v>
      </c>
      <c r="G105" s="83">
        <v>599453.19071999996</v>
      </c>
      <c r="H105" s="85">
        <v>-4.1592159999999998</v>
      </c>
      <c r="I105" s="83">
        <v>-24.932554915000001</v>
      </c>
      <c r="J105" s="84">
        <f t="shared" si="1"/>
        <v>3.9587511719161543E-5</v>
      </c>
      <c r="K105" s="84">
        <f>I105/'סכום נכסי הקרן'!$C$42</f>
        <v>-4.1197880643659516E-7</v>
      </c>
    </row>
    <row r="106" spans="2:11">
      <c r="B106" s="76" t="s">
        <v>2600</v>
      </c>
      <c r="C106" s="73" t="s">
        <v>2603</v>
      </c>
      <c r="D106" s="86" t="s">
        <v>531</v>
      </c>
      <c r="E106" s="86" t="s">
        <v>133</v>
      </c>
      <c r="F106" s="95">
        <v>44865</v>
      </c>
      <c r="G106" s="83">
        <v>16498183.38132</v>
      </c>
      <c r="H106" s="85">
        <v>-4.1592159999999998</v>
      </c>
      <c r="I106" s="83">
        <v>-686.19513502999996</v>
      </c>
      <c r="J106" s="84">
        <f t="shared" si="1"/>
        <v>1.08952965479237E-3</v>
      </c>
      <c r="K106" s="84">
        <f>I106/'סכום נכסי הקרן'!$C$42</f>
        <v>-1.1338503160868607E-5</v>
      </c>
    </row>
    <row r="107" spans="2:11">
      <c r="B107" s="76" t="s">
        <v>2604</v>
      </c>
      <c r="C107" s="73" t="s">
        <v>2605</v>
      </c>
      <c r="D107" s="86" t="s">
        <v>531</v>
      </c>
      <c r="E107" s="86" t="s">
        <v>133</v>
      </c>
      <c r="F107" s="95">
        <v>44865</v>
      </c>
      <c r="G107" s="83">
        <v>108570513.19104901</v>
      </c>
      <c r="H107" s="85">
        <v>-4.0991989999999996</v>
      </c>
      <c r="I107" s="83">
        <v>-4450.5219132289994</v>
      </c>
      <c r="J107" s="84">
        <f t="shared" si="1"/>
        <v>7.066467475835829E-3</v>
      </c>
      <c r="K107" s="84">
        <f>I107/'סכום נכסי הקרן'!$C$42</f>
        <v>-7.3539222598038148E-5</v>
      </c>
    </row>
    <row r="108" spans="2:11">
      <c r="B108" s="76" t="s">
        <v>2606</v>
      </c>
      <c r="C108" s="73" t="s">
        <v>2607</v>
      </c>
      <c r="D108" s="86" t="s">
        <v>531</v>
      </c>
      <c r="E108" s="86" t="s">
        <v>133</v>
      </c>
      <c r="F108" s="95">
        <v>44865</v>
      </c>
      <c r="G108" s="83">
        <v>17363500</v>
      </c>
      <c r="H108" s="85">
        <v>-4.0482399999999998</v>
      </c>
      <c r="I108" s="83">
        <v>-702.91606999999999</v>
      </c>
      <c r="J108" s="84">
        <f t="shared" si="1"/>
        <v>1.1160788877665638E-3</v>
      </c>
      <c r="K108" s="84">
        <f>I108/'סכום נכסי הקרן'!$C$42</f>
        <v>-1.1614795376204314E-5</v>
      </c>
    </row>
    <row r="109" spans="2:11">
      <c r="B109" s="76" t="s">
        <v>2606</v>
      </c>
      <c r="C109" s="73" t="s">
        <v>2608</v>
      </c>
      <c r="D109" s="86" t="s">
        <v>531</v>
      </c>
      <c r="E109" s="86" t="s">
        <v>133</v>
      </c>
      <c r="F109" s="95">
        <v>44865</v>
      </c>
      <c r="G109" s="83">
        <v>23672618.251343999</v>
      </c>
      <c r="H109" s="85">
        <v>-4.0482399999999998</v>
      </c>
      <c r="I109" s="83">
        <v>-958.32428844100002</v>
      </c>
      <c r="J109" s="84">
        <f t="shared" si="1"/>
        <v>1.521611969922547E-3</v>
      </c>
      <c r="K109" s="84">
        <f>I109/'סכום נכסי הקרן'!$C$42</f>
        <v>-1.5835091825811888E-5</v>
      </c>
    </row>
    <row r="110" spans="2:11">
      <c r="B110" s="76" t="s">
        <v>2609</v>
      </c>
      <c r="C110" s="73" t="s">
        <v>2610</v>
      </c>
      <c r="D110" s="86" t="s">
        <v>531</v>
      </c>
      <c r="E110" s="86" t="s">
        <v>133</v>
      </c>
      <c r="F110" s="95">
        <v>44853</v>
      </c>
      <c r="G110" s="83">
        <v>121723000</v>
      </c>
      <c r="H110" s="85">
        <v>-3.8534419999999998</v>
      </c>
      <c r="I110" s="83">
        <v>-4690.5249999999996</v>
      </c>
      <c r="J110" s="84">
        <f t="shared" si="1"/>
        <v>7.4475405364416566E-3</v>
      </c>
      <c r="K110" s="84">
        <f>I110/'סכום נכסי הקרן'!$C$42</f>
        <v>-7.7504968810815123E-5</v>
      </c>
    </row>
    <row r="111" spans="2:11">
      <c r="B111" s="76" t="s">
        <v>2611</v>
      </c>
      <c r="C111" s="73" t="s">
        <v>2612</v>
      </c>
      <c r="D111" s="86" t="s">
        <v>531</v>
      </c>
      <c r="E111" s="86" t="s">
        <v>133</v>
      </c>
      <c r="F111" s="95">
        <v>44867</v>
      </c>
      <c r="G111" s="83">
        <v>65456088.863760002</v>
      </c>
      <c r="H111" s="85">
        <v>-3.786864</v>
      </c>
      <c r="I111" s="83">
        <v>-2478.733092083</v>
      </c>
      <c r="J111" s="84">
        <f t="shared" si="1"/>
        <v>3.9356927385116834E-3</v>
      </c>
      <c r="K111" s="84">
        <f>I111/'סכום נכסי הקרן'!$C$42</f>
        <v>-4.0957916436268487E-5</v>
      </c>
    </row>
    <row r="112" spans="2:11">
      <c r="B112" s="76" t="s">
        <v>2613</v>
      </c>
      <c r="C112" s="73" t="s">
        <v>2614</v>
      </c>
      <c r="D112" s="86" t="s">
        <v>531</v>
      </c>
      <c r="E112" s="86" t="s">
        <v>133</v>
      </c>
      <c r="F112" s="95">
        <v>44853</v>
      </c>
      <c r="G112" s="83">
        <v>111360000</v>
      </c>
      <c r="H112" s="85">
        <v>-3.7877869999999998</v>
      </c>
      <c r="I112" s="83">
        <v>-4218.08</v>
      </c>
      <c r="J112" s="84">
        <f t="shared" si="1"/>
        <v>6.6973999255848385E-3</v>
      </c>
      <c r="K112" s="84">
        <f>I112/'סכום נכסי הקרן'!$C$42</f>
        <v>-6.9698415175598269E-5</v>
      </c>
    </row>
    <row r="113" spans="2:11">
      <c r="B113" s="76" t="s">
        <v>2613</v>
      </c>
      <c r="C113" s="73" t="s">
        <v>2615</v>
      </c>
      <c r="D113" s="86" t="s">
        <v>531</v>
      </c>
      <c r="E113" s="86" t="s">
        <v>133</v>
      </c>
      <c r="F113" s="95">
        <v>44853</v>
      </c>
      <c r="G113" s="83">
        <v>47823221.281680003</v>
      </c>
      <c r="H113" s="85">
        <v>-3.7877869999999998</v>
      </c>
      <c r="I113" s="83">
        <v>-1811.441929093</v>
      </c>
      <c r="J113" s="84">
        <f t="shared" si="1"/>
        <v>2.8761785080199322E-3</v>
      </c>
      <c r="K113" s="84">
        <f>I113/'סכום נכסי הקרן'!$C$42</f>
        <v>-2.9931777405931267E-5</v>
      </c>
    </row>
    <row r="114" spans="2:11">
      <c r="B114" s="76" t="s">
        <v>2616</v>
      </c>
      <c r="C114" s="73" t="s">
        <v>2617</v>
      </c>
      <c r="D114" s="86" t="s">
        <v>531</v>
      </c>
      <c r="E114" s="86" t="s">
        <v>133</v>
      </c>
      <c r="F114" s="95">
        <v>44853</v>
      </c>
      <c r="G114" s="83">
        <v>39852684.4014</v>
      </c>
      <c r="H114" s="85">
        <v>-3.7877869999999998</v>
      </c>
      <c r="I114" s="83">
        <v>-1509.5349409109997</v>
      </c>
      <c r="J114" s="84">
        <f t="shared" si="1"/>
        <v>2.3968154233502074E-3</v>
      </c>
      <c r="K114" s="84">
        <f>I114/'סכום נכסי הקרן'!$C$42</f>
        <v>-2.4943147838278804E-5</v>
      </c>
    </row>
    <row r="115" spans="2:11">
      <c r="B115" s="76" t="s">
        <v>2616</v>
      </c>
      <c r="C115" s="73" t="s">
        <v>2618</v>
      </c>
      <c r="D115" s="86" t="s">
        <v>531</v>
      </c>
      <c r="E115" s="86" t="s">
        <v>133</v>
      </c>
      <c r="F115" s="95">
        <v>44853</v>
      </c>
      <c r="G115" s="83">
        <v>26480797.079039998</v>
      </c>
      <c r="H115" s="85">
        <v>-3.7877869999999998</v>
      </c>
      <c r="I115" s="83">
        <v>-1003.0362836129999</v>
      </c>
      <c r="J115" s="84">
        <f t="shared" si="1"/>
        <v>1.5926049603678923E-3</v>
      </c>
      <c r="K115" s="84">
        <f>I115/'סכום נכסי הקרן'!$C$42</f>
        <v>-1.6573900763249629E-5</v>
      </c>
    </row>
    <row r="116" spans="2:11">
      <c r="B116" s="76" t="s">
        <v>2619</v>
      </c>
      <c r="C116" s="73" t="s">
        <v>2620</v>
      </c>
      <c r="D116" s="86" t="s">
        <v>531</v>
      </c>
      <c r="E116" s="86" t="s">
        <v>133</v>
      </c>
      <c r="F116" s="95">
        <v>44865</v>
      </c>
      <c r="G116" s="83">
        <v>20460907.340999998</v>
      </c>
      <c r="H116" s="85">
        <v>-3.762165</v>
      </c>
      <c r="I116" s="83">
        <v>-769.7730429249998</v>
      </c>
      <c r="J116" s="84">
        <f t="shared" si="1"/>
        <v>1.2222333195205184E-3</v>
      </c>
      <c r="K116" s="84">
        <f>I116/'סכום נכסי הקרן'!$C$42</f>
        <v>-1.2719521947608928E-5</v>
      </c>
    </row>
    <row r="117" spans="2:11">
      <c r="B117" s="76" t="s">
        <v>2619</v>
      </c>
      <c r="C117" s="73" t="s">
        <v>2621</v>
      </c>
      <c r="D117" s="86" t="s">
        <v>531</v>
      </c>
      <c r="E117" s="86" t="s">
        <v>133</v>
      </c>
      <c r="F117" s="95">
        <v>44865</v>
      </c>
      <c r="G117" s="83">
        <v>17712304.178399999</v>
      </c>
      <c r="H117" s="85">
        <v>-3.762165</v>
      </c>
      <c r="I117" s="83">
        <v>-666.36606268599996</v>
      </c>
      <c r="J117" s="84">
        <f t="shared" si="1"/>
        <v>1.0580453710326684E-3</v>
      </c>
      <c r="K117" s="84">
        <f>I117/'סכום נכסי הקרן'!$C$42</f>
        <v>-1.1010852922660918E-5</v>
      </c>
    </row>
    <row r="118" spans="2:11">
      <c r="B118" s="76" t="s">
        <v>2622</v>
      </c>
      <c r="C118" s="73" t="s">
        <v>2623</v>
      </c>
      <c r="D118" s="86" t="s">
        <v>531</v>
      </c>
      <c r="E118" s="86" t="s">
        <v>133</v>
      </c>
      <c r="F118" s="95">
        <v>44867</v>
      </c>
      <c r="G118" s="83">
        <v>13792874.460379999</v>
      </c>
      <c r="H118" s="85">
        <v>-3.8130950000000001</v>
      </c>
      <c r="I118" s="83">
        <v>-525.93541040800005</v>
      </c>
      <c r="J118" s="84">
        <f t="shared" si="1"/>
        <v>8.3507182854022954E-4</v>
      </c>
      <c r="K118" s="84">
        <f>I118/'סכום נכסי הקרן'!$C$42</f>
        <v>-8.6904147361276817E-6</v>
      </c>
    </row>
    <row r="119" spans="2:11">
      <c r="B119" s="76" t="s">
        <v>2624</v>
      </c>
      <c r="C119" s="73" t="s">
        <v>2625</v>
      </c>
      <c r="D119" s="86" t="s">
        <v>531</v>
      </c>
      <c r="E119" s="86" t="s">
        <v>133</v>
      </c>
      <c r="F119" s="95">
        <v>44859</v>
      </c>
      <c r="G119" s="83">
        <v>36840216.441734999</v>
      </c>
      <c r="H119" s="85">
        <v>-3.5439050000000001</v>
      </c>
      <c r="I119" s="83">
        <v>-1305.582270784</v>
      </c>
      <c r="J119" s="84">
        <f t="shared" si="1"/>
        <v>2.0729826374069828E-3</v>
      </c>
      <c r="K119" s="84">
        <f>I119/'סכום נכסי הקרן'!$C$42</f>
        <v>-2.1573088977687382E-5</v>
      </c>
    </row>
    <row r="120" spans="2:11">
      <c r="B120" s="76" t="s">
        <v>2626</v>
      </c>
      <c r="C120" s="73" t="s">
        <v>2627</v>
      </c>
      <c r="D120" s="86" t="s">
        <v>531</v>
      </c>
      <c r="E120" s="86" t="s">
        <v>133</v>
      </c>
      <c r="F120" s="95">
        <v>44867</v>
      </c>
      <c r="G120" s="83">
        <v>11042860.170808</v>
      </c>
      <c r="H120" s="85">
        <v>-3.7326169999999999</v>
      </c>
      <c r="I120" s="83">
        <v>-412.18772518799994</v>
      </c>
      <c r="J120" s="84">
        <f t="shared" si="1"/>
        <v>6.5446507415722194E-4</v>
      </c>
      <c r="K120" s="84">
        <f>I120/'סכום נכסי הקרן'!$C$42</f>
        <v>-6.8108786937276258E-6</v>
      </c>
    </row>
    <row r="121" spans="2:11">
      <c r="B121" s="76" t="s">
        <v>2626</v>
      </c>
      <c r="C121" s="73" t="s">
        <v>2628</v>
      </c>
      <c r="D121" s="86" t="s">
        <v>531</v>
      </c>
      <c r="E121" s="86" t="s">
        <v>133</v>
      </c>
      <c r="F121" s="95">
        <v>44867</v>
      </c>
      <c r="G121" s="83">
        <v>32764732.955387998</v>
      </c>
      <c r="H121" s="85">
        <v>-3.7326169999999999</v>
      </c>
      <c r="I121" s="83">
        <v>-1222.982138177</v>
      </c>
      <c r="J121" s="84">
        <f t="shared" si="1"/>
        <v>1.9418314686345983E-3</v>
      </c>
      <c r="K121" s="84">
        <f>I121/'סכום נכסי הקרן'!$C$42</f>
        <v>-2.0208226685838446E-5</v>
      </c>
    </row>
    <row r="122" spans="2:11">
      <c r="B122" s="76" t="s">
        <v>2629</v>
      </c>
      <c r="C122" s="73" t="s">
        <v>2630</v>
      </c>
      <c r="D122" s="86" t="s">
        <v>531</v>
      </c>
      <c r="E122" s="86" t="s">
        <v>133</v>
      </c>
      <c r="F122" s="95">
        <v>44853</v>
      </c>
      <c r="G122" s="83">
        <v>40980610.392750002</v>
      </c>
      <c r="H122" s="85">
        <v>-3.6337640000000002</v>
      </c>
      <c r="I122" s="83">
        <v>-1489.138568655</v>
      </c>
      <c r="J122" s="84">
        <f t="shared" si="1"/>
        <v>2.3644303898682599E-3</v>
      </c>
      <c r="K122" s="84">
        <f>I122/'סכום נכסי הקרן'!$C$42</f>
        <v>-2.4606123689477756E-5</v>
      </c>
    </row>
    <row r="123" spans="2:11">
      <c r="B123" s="76" t="s">
        <v>2629</v>
      </c>
      <c r="C123" s="73" t="s">
        <v>2631</v>
      </c>
      <c r="D123" s="86" t="s">
        <v>531</v>
      </c>
      <c r="E123" s="86" t="s">
        <v>133</v>
      </c>
      <c r="F123" s="95">
        <v>44853</v>
      </c>
      <c r="G123" s="83">
        <v>53213258.673900001</v>
      </c>
      <c r="H123" s="85">
        <v>-3.6337640000000002</v>
      </c>
      <c r="I123" s="83">
        <v>-1933.6441086579998</v>
      </c>
      <c r="J123" s="84">
        <f t="shared" si="1"/>
        <v>3.0702091732337108E-3</v>
      </c>
      <c r="K123" s="84">
        <f>I123/'סכום נכסי הקרן'!$C$42</f>
        <v>-3.195101323044962E-5</v>
      </c>
    </row>
    <row r="124" spans="2:11">
      <c r="B124" s="76" t="s">
        <v>2629</v>
      </c>
      <c r="C124" s="73" t="s">
        <v>2632</v>
      </c>
      <c r="D124" s="86" t="s">
        <v>531</v>
      </c>
      <c r="E124" s="86" t="s">
        <v>133</v>
      </c>
      <c r="F124" s="95">
        <v>44853</v>
      </c>
      <c r="G124" s="83">
        <v>149855000</v>
      </c>
      <c r="H124" s="85">
        <v>-3.6337640000000002</v>
      </c>
      <c r="I124" s="83">
        <v>-5445.3766799999994</v>
      </c>
      <c r="J124" s="84">
        <f t="shared" si="1"/>
        <v>8.6460819546839828E-3</v>
      </c>
      <c r="K124" s="84">
        <f>I124/'סכום נכסי הקרן'!$C$42</f>
        <v>-8.9977934185734001E-5</v>
      </c>
    </row>
    <row r="125" spans="2:11">
      <c r="B125" s="76" t="s">
        <v>2633</v>
      </c>
      <c r="C125" s="73" t="s">
        <v>2634</v>
      </c>
      <c r="D125" s="86" t="s">
        <v>531</v>
      </c>
      <c r="E125" s="86" t="s">
        <v>133</v>
      </c>
      <c r="F125" s="95">
        <v>44853</v>
      </c>
      <c r="G125" s="83">
        <v>108035000</v>
      </c>
      <c r="H125" s="85">
        <v>-3.6337640000000002</v>
      </c>
      <c r="I125" s="83">
        <v>-3925.73668</v>
      </c>
      <c r="J125" s="84">
        <f t="shared" si="1"/>
        <v>6.2332218802150915E-3</v>
      </c>
      <c r="K125" s="84">
        <f>I125/'סכום נכסי הקרן'!$C$42</f>
        <v>-6.4867813079105835E-5</v>
      </c>
    </row>
    <row r="126" spans="2:11">
      <c r="B126" s="76" t="s">
        <v>2635</v>
      </c>
      <c r="C126" s="73" t="s">
        <v>2636</v>
      </c>
      <c r="D126" s="86" t="s">
        <v>531</v>
      </c>
      <c r="E126" s="86" t="s">
        <v>133</v>
      </c>
      <c r="F126" s="95">
        <v>44853</v>
      </c>
      <c r="G126" s="83">
        <v>45085138.960207999</v>
      </c>
      <c r="H126" s="85">
        <v>-3.618897</v>
      </c>
      <c r="I126" s="83">
        <v>-1631.5848985139999</v>
      </c>
      <c r="J126" s="84">
        <f t="shared" si="1"/>
        <v>2.5906043929686041E-3</v>
      </c>
      <c r="K126" s="84">
        <f>I126/'סכום נכסי הקרן'!$C$42</f>
        <v>-2.695986838819205E-5</v>
      </c>
    </row>
    <row r="127" spans="2:11">
      <c r="B127" s="76" t="s">
        <v>2637</v>
      </c>
      <c r="C127" s="73" t="s">
        <v>2638</v>
      </c>
      <c r="D127" s="86" t="s">
        <v>531</v>
      </c>
      <c r="E127" s="86" t="s">
        <v>133</v>
      </c>
      <c r="F127" s="95">
        <v>44867</v>
      </c>
      <c r="G127" s="83">
        <v>32791073.433804002</v>
      </c>
      <c r="H127" s="85">
        <v>-3.6492909999999998</v>
      </c>
      <c r="I127" s="83">
        <v>-1196.641659761</v>
      </c>
      <c r="J127" s="84">
        <f t="shared" si="1"/>
        <v>1.9000084785103742E-3</v>
      </c>
      <c r="K127" s="84">
        <f>I127/'סכום נכסי הקרן'!$C$42</f>
        <v>-1.9772983731564879E-5</v>
      </c>
    </row>
    <row r="128" spans="2:11">
      <c r="B128" s="76" t="s">
        <v>2639</v>
      </c>
      <c r="C128" s="73" t="s">
        <v>2640</v>
      </c>
      <c r="D128" s="86" t="s">
        <v>531</v>
      </c>
      <c r="E128" s="86" t="s">
        <v>133</v>
      </c>
      <c r="F128" s="95">
        <v>44859</v>
      </c>
      <c r="G128" s="83">
        <v>5526344.5053599998</v>
      </c>
      <c r="H128" s="85">
        <v>-3.395391</v>
      </c>
      <c r="I128" s="83">
        <v>-187.64100830800001</v>
      </c>
      <c r="J128" s="84">
        <f t="shared" si="1"/>
        <v>2.9793339032893243E-4</v>
      </c>
      <c r="K128" s="84">
        <f>I128/'סכום נכסי הקרן'!$C$42</f>
        <v>-3.1005293643124048E-6</v>
      </c>
    </row>
    <row r="129" spans="2:11">
      <c r="B129" s="76" t="s">
        <v>2639</v>
      </c>
      <c r="C129" s="73" t="s">
        <v>2641</v>
      </c>
      <c r="D129" s="86" t="s">
        <v>531</v>
      </c>
      <c r="E129" s="86" t="s">
        <v>133</v>
      </c>
      <c r="F129" s="95">
        <v>44859</v>
      </c>
      <c r="G129" s="83">
        <v>20496184.767450001</v>
      </c>
      <c r="H129" s="85">
        <v>-3.395391</v>
      </c>
      <c r="I129" s="83">
        <v>-695.92562787099996</v>
      </c>
      <c r="J129" s="84">
        <f t="shared" si="1"/>
        <v>1.1049795756163509E-3</v>
      </c>
      <c r="K129" s="84">
        <f>I129/'סכום נכסי הקרן'!$C$42</f>
        <v>-1.149928719765672E-5</v>
      </c>
    </row>
    <row r="130" spans="2:11">
      <c r="B130" s="76" t="s">
        <v>2642</v>
      </c>
      <c r="C130" s="73" t="s">
        <v>2643</v>
      </c>
      <c r="D130" s="86" t="s">
        <v>531</v>
      </c>
      <c r="E130" s="86" t="s">
        <v>133</v>
      </c>
      <c r="F130" s="95">
        <v>44854</v>
      </c>
      <c r="G130" s="83">
        <v>41039406.103500001</v>
      </c>
      <c r="H130" s="85">
        <v>-3.535428</v>
      </c>
      <c r="I130" s="83">
        <v>-1450.9185579919999</v>
      </c>
      <c r="J130" s="84">
        <f t="shared" si="1"/>
        <v>2.3037452685404926E-3</v>
      </c>
      <c r="K130" s="84">
        <f>I130/'סכום נכסי הקרן'!$C$42</f>
        <v>-2.3974586551442068E-5</v>
      </c>
    </row>
    <row r="131" spans="2:11">
      <c r="B131" s="76" t="s">
        <v>2642</v>
      </c>
      <c r="C131" s="73" t="s">
        <v>2644</v>
      </c>
      <c r="D131" s="86" t="s">
        <v>531</v>
      </c>
      <c r="E131" s="86" t="s">
        <v>133</v>
      </c>
      <c r="F131" s="95">
        <v>44854</v>
      </c>
      <c r="G131" s="83">
        <v>53289604.812600002</v>
      </c>
      <c r="H131" s="85">
        <v>-3.535428</v>
      </c>
      <c r="I131" s="83">
        <v>-1884.0154844259998</v>
      </c>
      <c r="J131" s="84">
        <f t="shared" si="1"/>
        <v>2.9914096378436104E-3</v>
      </c>
      <c r="K131" s="84">
        <f>I131/'סכום נכסי הקרן'!$C$42</f>
        <v>-3.113096324175436E-5</v>
      </c>
    </row>
    <row r="132" spans="2:11">
      <c r="B132" s="76" t="s">
        <v>2645</v>
      </c>
      <c r="C132" s="73" t="s">
        <v>2646</v>
      </c>
      <c r="D132" s="86" t="s">
        <v>531</v>
      </c>
      <c r="E132" s="86" t="s">
        <v>133</v>
      </c>
      <c r="F132" s="95">
        <v>44854</v>
      </c>
      <c r="G132" s="83">
        <v>36953456.980640002</v>
      </c>
      <c r="H132" s="85">
        <v>-3.48502</v>
      </c>
      <c r="I132" s="83">
        <v>-1287.8352158790001</v>
      </c>
      <c r="J132" s="84">
        <f t="shared" si="1"/>
        <v>2.0448041476201378E-3</v>
      </c>
      <c r="K132" s="84">
        <f>I132/'סכום נכסי הקרן'!$C$42</f>
        <v>-2.1279841433564742E-5</v>
      </c>
    </row>
    <row r="133" spans="2:11">
      <c r="B133" s="76" t="s">
        <v>2647</v>
      </c>
      <c r="C133" s="73" t="s">
        <v>2648</v>
      </c>
      <c r="D133" s="86" t="s">
        <v>531</v>
      </c>
      <c r="E133" s="86" t="s">
        <v>133</v>
      </c>
      <c r="F133" s="95">
        <v>44854</v>
      </c>
      <c r="G133" s="83">
        <v>32868213.406307999</v>
      </c>
      <c r="H133" s="85">
        <v>-3.4198580000000001</v>
      </c>
      <c r="I133" s="83">
        <v>-1124.0463228859999</v>
      </c>
      <c r="J133" s="84">
        <f t="shared" si="1"/>
        <v>1.7847427643028599E-3</v>
      </c>
      <c r="K133" s="84">
        <f>I133/'סכום נכסי הקרן'!$C$42</f>
        <v>-1.8573437983422079E-5</v>
      </c>
    </row>
    <row r="134" spans="2:11">
      <c r="B134" s="76" t="s">
        <v>2649</v>
      </c>
      <c r="C134" s="73" t="s">
        <v>2650</v>
      </c>
      <c r="D134" s="86" t="s">
        <v>531</v>
      </c>
      <c r="E134" s="86" t="s">
        <v>133</v>
      </c>
      <c r="F134" s="95">
        <v>44867</v>
      </c>
      <c r="G134" s="83">
        <v>65813566.785120003</v>
      </c>
      <c r="H134" s="85">
        <v>-3.2848290000000002</v>
      </c>
      <c r="I134" s="83">
        <v>-2161.8634020089999</v>
      </c>
      <c r="J134" s="84">
        <f t="shared" si="1"/>
        <v>3.4325721152134768E-3</v>
      </c>
      <c r="K134" s="84">
        <f>I134/'סכום נכסי הקרן'!$C$42</f>
        <v>-3.5722047221995453E-5</v>
      </c>
    </row>
    <row r="135" spans="2:11">
      <c r="B135" s="76" t="s">
        <v>2651</v>
      </c>
      <c r="C135" s="73" t="s">
        <v>2652</v>
      </c>
      <c r="D135" s="86" t="s">
        <v>531</v>
      </c>
      <c r="E135" s="86" t="s">
        <v>133</v>
      </c>
      <c r="F135" s="95">
        <v>44837</v>
      </c>
      <c r="G135" s="83">
        <v>41145238.382849999</v>
      </c>
      <c r="H135" s="85">
        <v>-3.247404</v>
      </c>
      <c r="I135" s="83">
        <v>-1336.152129284</v>
      </c>
      <c r="J135" s="84">
        <f t="shared" si="1"/>
        <v>2.1215209695493414E-3</v>
      </c>
      <c r="K135" s="84">
        <f>I135/'סכום נכסי הקרן'!$C$42</f>
        <v>-2.2078217066673908E-5</v>
      </c>
    </row>
    <row r="136" spans="2:11">
      <c r="B136" s="76" t="s">
        <v>2653</v>
      </c>
      <c r="C136" s="73" t="s">
        <v>2654</v>
      </c>
      <c r="D136" s="86" t="s">
        <v>531</v>
      </c>
      <c r="E136" s="86" t="s">
        <v>133</v>
      </c>
      <c r="F136" s="95">
        <v>44868</v>
      </c>
      <c r="G136" s="83">
        <v>28974526.257599998</v>
      </c>
      <c r="H136" s="85">
        <v>-2.6852269999999998</v>
      </c>
      <c r="I136" s="83">
        <v>-778.03188121300013</v>
      </c>
      <c r="J136" s="84">
        <f t="shared" si="1"/>
        <v>1.2353465707949066E-3</v>
      </c>
      <c r="K136" s="84">
        <f>I136/'סכום נכסי הקרן'!$C$42</f>
        <v>-1.2855988761862135E-5</v>
      </c>
    </row>
    <row r="137" spans="2:11">
      <c r="B137" s="76" t="s">
        <v>2655</v>
      </c>
      <c r="C137" s="73" t="s">
        <v>2656</v>
      </c>
      <c r="D137" s="86" t="s">
        <v>531</v>
      </c>
      <c r="E137" s="86" t="s">
        <v>133</v>
      </c>
      <c r="F137" s="95">
        <v>44868</v>
      </c>
      <c r="G137" s="83">
        <v>41392180.368000001</v>
      </c>
      <c r="H137" s="85">
        <v>-2.6852269999999998</v>
      </c>
      <c r="I137" s="83">
        <v>-1111.4741160180001</v>
      </c>
      <c r="J137" s="84">
        <f t="shared" si="1"/>
        <v>1.7647808154203875E-3</v>
      </c>
      <c r="K137" s="84">
        <f>I137/'סכום נכסי הקרן'!$C$42</f>
        <v>-1.836569823122218E-5</v>
      </c>
    </row>
    <row r="138" spans="2:11">
      <c r="B138" s="76" t="s">
        <v>2657</v>
      </c>
      <c r="C138" s="73" t="s">
        <v>2658</v>
      </c>
      <c r="D138" s="86" t="s">
        <v>531</v>
      </c>
      <c r="E138" s="86" t="s">
        <v>133</v>
      </c>
      <c r="F138" s="95">
        <v>44868</v>
      </c>
      <c r="G138" s="83">
        <v>22402501.96587</v>
      </c>
      <c r="H138" s="85">
        <v>-2.6502330000000001</v>
      </c>
      <c r="I138" s="83">
        <v>-593.71847195700002</v>
      </c>
      <c r="J138" s="84">
        <f t="shared" si="1"/>
        <v>9.4269668899194805E-4</v>
      </c>
      <c r="K138" s="84">
        <f>I138/'סכום נכסי הקרן'!$C$42</f>
        <v>-9.8104437459414668E-6</v>
      </c>
    </row>
    <row r="139" spans="2:11">
      <c r="B139" s="76" t="s">
        <v>2657</v>
      </c>
      <c r="C139" s="73" t="s">
        <v>2659</v>
      </c>
      <c r="D139" s="86" t="s">
        <v>531</v>
      </c>
      <c r="E139" s="86" t="s">
        <v>133</v>
      </c>
      <c r="F139" s="95">
        <v>44868</v>
      </c>
      <c r="G139" s="83">
        <v>45546920.472438</v>
      </c>
      <c r="H139" s="85">
        <v>-2.6502330000000001</v>
      </c>
      <c r="I139" s="83">
        <v>-1207.0994599820001</v>
      </c>
      <c r="J139" s="84">
        <f t="shared" si="1"/>
        <v>1.9166132063538261E-3</v>
      </c>
      <c r="K139" s="84">
        <f>I139/'סכום נכסי הקרן'!$C$42</f>
        <v>-1.9945785599150778E-5</v>
      </c>
    </row>
    <row r="140" spans="2:11">
      <c r="B140" s="76" t="s">
        <v>2660</v>
      </c>
      <c r="C140" s="73" t="s">
        <v>2661</v>
      </c>
      <c r="D140" s="86" t="s">
        <v>531</v>
      </c>
      <c r="E140" s="86" t="s">
        <v>133</v>
      </c>
      <c r="F140" s="95">
        <v>44868</v>
      </c>
      <c r="G140" s="83">
        <v>28990989.056609999</v>
      </c>
      <c r="H140" s="85">
        <v>-2.6269170000000002</v>
      </c>
      <c r="I140" s="83">
        <v>-761.56908220300011</v>
      </c>
      <c r="J140" s="84">
        <f t="shared" ref="J140:J203" si="2">IFERROR(I140/$I$11,0)</f>
        <v>1.2092072019672664E-3</v>
      </c>
      <c r="K140" s="84">
        <f>I140/'סכום נכסי הקרן'!$C$42</f>
        <v>-1.2583961915441154E-5</v>
      </c>
    </row>
    <row r="141" spans="2:11">
      <c r="B141" s="76" t="s">
        <v>2662</v>
      </c>
      <c r="C141" s="73" t="s">
        <v>2663</v>
      </c>
      <c r="D141" s="86" t="s">
        <v>531</v>
      </c>
      <c r="E141" s="86" t="s">
        <v>133</v>
      </c>
      <c r="F141" s="95">
        <v>44868</v>
      </c>
      <c r="G141" s="83">
        <v>88055000</v>
      </c>
      <c r="H141" s="85">
        <v>-2.621089</v>
      </c>
      <c r="I141" s="83">
        <v>-2308</v>
      </c>
      <c r="J141" s="84">
        <f t="shared" si="2"/>
        <v>3.6646054670015286E-3</v>
      </c>
      <c r="K141" s="84">
        <f>I141/'סכום נכסי הקרן'!$C$42</f>
        <v>-3.8136768915070553E-5</v>
      </c>
    </row>
    <row r="142" spans="2:11">
      <c r="B142" s="76" t="s">
        <v>2664</v>
      </c>
      <c r="C142" s="73" t="s">
        <v>2665</v>
      </c>
      <c r="D142" s="86" t="s">
        <v>531</v>
      </c>
      <c r="E142" s="86" t="s">
        <v>133</v>
      </c>
      <c r="F142" s="95">
        <v>44951</v>
      </c>
      <c r="G142" s="83">
        <v>27245932.361549996</v>
      </c>
      <c r="H142" s="85">
        <v>-8.2331059999999994</v>
      </c>
      <c r="I142" s="83">
        <v>-2243.1866023149996</v>
      </c>
      <c r="J142" s="84">
        <f t="shared" si="2"/>
        <v>3.5616957913120152E-3</v>
      </c>
      <c r="K142" s="84">
        <f>I142/'סכום נכסי הקרן'!$C$42</f>
        <v>-3.7065809829232846E-5</v>
      </c>
    </row>
    <row r="143" spans="2:11">
      <c r="B143" s="76" t="s">
        <v>2664</v>
      </c>
      <c r="C143" s="73" t="s">
        <v>2666</v>
      </c>
      <c r="D143" s="86" t="s">
        <v>531</v>
      </c>
      <c r="E143" s="86" t="s">
        <v>133</v>
      </c>
      <c r="F143" s="95">
        <v>44951</v>
      </c>
      <c r="G143" s="83">
        <v>12635285.954849999</v>
      </c>
      <c r="H143" s="85">
        <v>-8.2331059999999994</v>
      </c>
      <c r="I143" s="83">
        <v>-1040.2765372179999</v>
      </c>
      <c r="J143" s="84">
        <f t="shared" si="2"/>
        <v>1.6517344391172018E-3</v>
      </c>
      <c r="K143" s="84">
        <f>I143/'סכום נכסי הקרן'!$C$42</f>
        <v>-1.7189248660161463E-5</v>
      </c>
    </row>
    <row r="144" spans="2:11">
      <c r="B144" s="76" t="s">
        <v>2667</v>
      </c>
      <c r="C144" s="73" t="s">
        <v>2668</v>
      </c>
      <c r="D144" s="86" t="s">
        <v>531</v>
      </c>
      <c r="E144" s="86" t="s">
        <v>133</v>
      </c>
      <c r="F144" s="95">
        <v>44951</v>
      </c>
      <c r="G144" s="83">
        <v>31138208.413199998</v>
      </c>
      <c r="H144" s="85">
        <v>-8.2331059999999994</v>
      </c>
      <c r="I144" s="83">
        <v>-2563.6418312179999</v>
      </c>
      <c r="J144" s="84">
        <f t="shared" si="2"/>
        <v>4.0705094757865221E-3</v>
      </c>
      <c r="K144" s="84">
        <f>I144/'סכום נכסי הקרן'!$C$42</f>
        <v>-4.2360925519137425E-5</v>
      </c>
    </row>
    <row r="145" spans="2:11">
      <c r="B145" s="76" t="s">
        <v>2669</v>
      </c>
      <c r="C145" s="73" t="s">
        <v>2670</v>
      </c>
      <c r="D145" s="86" t="s">
        <v>531</v>
      </c>
      <c r="E145" s="86" t="s">
        <v>133</v>
      </c>
      <c r="F145" s="95">
        <v>44951</v>
      </c>
      <c r="G145" s="83">
        <v>13347811.156838</v>
      </c>
      <c r="H145" s="85">
        <v>-8.1840799999999998</v>
      </c>
      <c r="I145" s="83">
        <v>-1092.3955949180001</v>
      </c>
      <c r="J145" s="84">
        <f t="shared" si="2"/>
        <v>1.734488244915464E-3</v>
      </c>
      <c r="K145" s="84">
        <f>I145/'סכום נכסי הקרן'!$C$42</f>
        <v>-1.8050449899145924E-5</v>
      </c>
    </row>
    <row r="146" spans="2:11">
      <c r="B146" s="76" t="s">
        <v>2669</v>
      </c>
      <c r="C146" s="73" t="s">
        <v>2671</v>
      </c>
      <c r="D146" s="86" t="s">
        <v>531</v>
      </c>
      <c r="E146" s="86" t="s">
        <v>133</v>
      </c>
      <c r="F146" s="95">
        <v>44951</v>
      </c>
      <c r="G146" s="83">
        <v>58410598.844587997</v>
      </c>
      <c r="H146" s="85">
        <v>-8.1840799999999998</v>
      </c>
      <c r="I146" s="83">
        <v>-4780.3703636959999</v>
      </c>
      <c r="J146" s="84">
        <f t="shared" si="2"/>
        <v>7.5901955671977672E-3</v>
      </c>
      <c r="K146" s="84">
        <f>I146/'סכום נכסי הקרן'!$C$42</f>
        <v>-7.8989549345201963E-5</v>
      </c>
    </row>
    <row r="147" spans="2:11">
      <c r="B147" s="76" t="s">
        <v>2672</v>
      </c>
      <c r="C147" s="73" t="s">
        <v>2673</v>
      </c>
      <c r="D147" s="86" t="s">
        <v>531</v>
      </c>
      <c r="E147" s="86" t="s">
        <v>133</v>
      </c>
      <c r="F147" s="95">
        <v>44950</v>
      </c>
      <c r="G147" s="83">
        <v>131614000</v>
      </c>
      <c r="H147" s="85">
        <v>-7.5238060000000004</v>
      </c>
      <c r="I147" s="83">
        <v>-9902.3825099999995</v>
      </c>
      <c r="J147" s="84">
        <f t="shared" si="2"/>
        <v>1.5722844489812097E-2</v>
      </c>
      <c r="K147" s="84">
        <f>I147/'סכום נכסי הקרן'!$C$42</f>
        <v>-1.6362429527404953E-4</v>
      </c>
    </row>
    <row r="148" spans="2:11">
      <c r="B148" s="76" t="s">
        <v>2672</v>
      </c>
      <c r="C148" s="73" t="s">
        <v>2674</v>
      </c>
      <c r="D148" s="86" t="s">
        <v>531</v>
      </c>
      <c r="E148" s="86" t="s">
        <v>133</v>
      </c>
      <c r="F148" s="95">
        <v>44950</v>
      </c>
      <c r="G148" s="83">
        <v>38157800.122259997</v>
      </c>
      <c r="H148" s="85">
        <v>-7.5238060000000004</v>
      </c>
      <c r="I148" s="83">
        <v>-2870.918993406</v>
      </c>
      <c r="J148" s="84">
        <f t="shared" si="2"/>
        <v>4.5583992368085583E-3</v>
      </c>
      <c r="K148" s="84">
        <f>I148/'סכום נכסי הקרן'!$C$42</f>
        <v>-4.7438290392292714E-5</v>
      </c>
    </row>
    <row r="149" spans="2:11">
      <c r="B149" s="76" t="s">
        <v>2675</v>
      </c>
      <c r="C149" s="73" t="s">
        <v>2676</v>
      </c>
      <c r="D149" s="86" t="s">
        <v>531</v>
      </c>
      <c r="E149" s="86" t="s">
        <v>133</v>
      </c>
      <c r="F149" s="95">
        <v>44950</v>
      </c>
      <c r="G149" s="83">
        <v>47071375.660764001</v>
      </c>
      <c r="H149" s="85">
        <v>-7.4013200000000001</v>
      </c>
      <c r="I149" s="83">
        <v>-3483.9030767089998</v>
      </c>
      <c r="J149" s="84">
        <f t="shared" si="2"/>
        <v>5.5316855552041801E-3</v>
      </c>
      <c r="K149" s="84">
        <f>I149/'סכום נכסי הקרן'!$C$42</f>
        <v>-5.7567073899027061E-5</v>
      </c>
    </row>
    <row r="150" spans="2:11">
      <c r="B150" s="76" t="s">
        <v>2677</v>
      </c>
      <c r="C150" s="73" t="s">
        <v>2678</v>
      </c>
      <c r="D150" s="86" t="s">
        <v>531</v>
      </c>
      <c r="E150" s="86" t="s">
        <v>133</v>
      </c>
      <c r="F150" s="95">
        <v>44950</v>
      </c>
      <c r="G150" s="83">
        <v>27459948.748679999</v>
      </c>
      <c r="H150" s="85">
        <v>-7.3948809999999998</v>
      </c>
      <c r="I150" s="83">
        <v>-2030.6305148459999</v>
      </c>
      <c r="J150" s="84">
        <f t="shared" si="2"/>
        <v>3.2242026369864729E-3</v>
      </c>
      <c r="K150" s="84">
        <f>I150/'סכום נכסי הקרן'!$C$42</f>
        <v>-3.3553590423125059E-5</v>
      </c>
    </row>
    <row r="151" spans="2:11">
      <c r="B151" s="76" t="s">
        <v>2679</v>
      </c>
      <c r="C151" s="73" t="s">
        <v>2680</v>
      </c>
      <c r="D151" s="86" t="s">
        <v>531</v>
      </c>
      <c r="E151" s="86" t="s">
        <v>133</v>
      </c>
      <c r="F151" s="95">
        <v>44952</v>
      </c>
      <c r="G151" s="83">
        <v>36910159.819242999</v>
      </c>
      <c r="H151" s="85">
        <v>-7.2813369999999997</v>
      </c>
      <c r="I151" s="83">
        <v>-2687.5532554060001</v>
      </c>
      <c r="J151" s="84">
        <f t="shared" si="2"/>
        <v>4.2672540522610851E-3</v>
      </c>
      <c r="K151" s="84">
        <f>I151/'סכום נכסי הקרן'!$C$42</f>
        <v>-4.4408404440365779E-5</v>
      </c>
    </row>
    <row r="152" spans="2:11">
      <c r="B152" s="76" t="s">
        <v>2681</v>
      </c>
      <c r="C152" s="73" t="s">
        <v>2682</v>
      </c>
      <c r="D152" s="86" t="s">
        <v>531</v>
      </c>
      <c r="E152" s="86" t="s">
        <v>133</v>
      </c>
      <c r="F152" s="95">
        <v>44952</v>
      </c>
      <c r="G152" s="83">
        <v>74623516.083900005</v>
      </c>
      <c r="H152" s="85">
        <v>-7.2556409999999998</v>
      </c>
      <c r="I152" s="83">
        <v>-5414.4145996030002</v>
      </c>
      <c r="J152" s="84">
        <f t="shared" si="2"/>
        <v>8.5969208588899688E-3</v>
      </c>
      <c r="K152" s="84">
        <f>I152/'סכום נכסי הקרן'!$C$42</f>
        <v>-8.9466325128008609E-5</v>
      </c>
    </row>
    <row r="153" spans="2:11">
      <c r="B153" s="76" t="s">
        <v>2683</v>
      </c>
      <c r="C153" s="73" t="s">
        <v>2684</v>
      </c>
      <c r="D153" s="86" t="s">
        <v>531</v>
      </c>
      <c r="E153" s="86" t="s">
        <v>133</v>
      </c>
      <c r="F153" s="95">
        <v>44952</v>
      </c>
      <c r="G153" s="83">
        <v>37719188.799162999</v>
      </c>
      <c r="H153" s="85">
        <v>-7.2139110000000004</v>
      </c>
      <c r="I153" s="83">
        <v>-2721.0288096899999</v>
      </c>
      <c r="J153" s="84">
        <f t="shared" si="2"/>
        <v>4.3204060016718525E-3</v>
      </c>
      <c r="K153" s="84">
        <f>I153/'סכום נכסי הקרן'!$C$42</f>
        <v>-4.496154546204377E-5</v>
      </c>
    </row>
    <row r="154" spans="2:11">
      <c r="B154" s="76" t="s">
        <v>2685</v>
      </c>
      <c r="C154" s="73" t="s">
        <v>2686</v>
      </c>
      <c r="D154" s="86" t="s">
        <v>531</v>
      </c>
      <c r="E154" s="86" t="s">
        <v>133</v>
      </c>
      <c r="F154" s="95">
        <v>44949</v>
      </c>
      <c r="G154" s="83">
        <v>26601279.632800002</v>
      </c>
      <c r="H154" s="85">
        <v>-7.5505560000000003</v>
      </c>
      <c r="I154" s="83">
        <v>-2008.5445759489996</v>
      </c>
      <c r="J154" s="84">
        <f t="shared" si="2"/>
        <v>3.1891349366286702E-3</v>
      </c>
      <c r="K154" s="84">
        <f>I154/'סכום נכסי הקרן'!$C$42</f>
        <v>-3.3188648331276158E-5</v>
      </c>
    </row>
    <row r="155" spans="2:11">
      <c r="B155" s="76" t="s">
        <v>2687</v>
      </c>
      <c r="C155" s="73" t="s">
        <v>2688</v>
      </c>
      <c r="D155" s="86" t="s">
        <v>531</v>
      </c>
      <c r="E155" s="86" t="s">
        <v>133</v>
      </c>
      <c r="F155" s="95">
        <v>44949</v>
      </c>
      <c r="G155" s="83">
        <v>116765237.10759699</v>
      </c>
      <c r="H155" s="85">
        <v>-7.348668</v>
      </c>
      <c r="I155" s="83">
        <v>-8580.6891005930011</v>
      </c>
      <c r="J155" s="84">
        <f t="shared" si="2"/>
        <v>1.3624280844312626E-2</v>
      </c>
      <c r="K155" s="84">
        <f>I155/'סכום נכסי הקרן'!$C$42</f>
        <v>-1.4178499019123911E-4</v>
      </c>
    </row>
    <row r="156" spans="2:11">
      <c r="B156" s="76" t="s">
        <v>2689</v>
      </c>
      <c r="C156" s="73" t="s">
        <v>2690</v>
      </c>
      <c r="D156" s="86" t="s">
        <v>531</v>
      </c>
      <c r="E156" s="86" t="s">
        <v>133</v>
      </c>
      <c r="F156" s="95">
        <v>44949</v>
      </c>
      <c r="G156" s="83">
        <v>37271753.594683997</v>
      </c>
      <c r="H156" s="85">
        <v>-7.4723850000000001</v>
      </c>
      <c r="I156" s="83">
        <v>-2785.088980387</v>
      </c>
      <c r="J156" s="84">
        <f t="shared" si="2"/>
        <v>4.4221197156030824E-3</v>
      </c>
      <c r="K156" s="84">
        <f>I156/'סכום נכסי הקרן'!$C$42</f>
        <v>-4.6020058428478544E-5</v>
      </c>
    </row>
    <row r="157" spans="2:11">
      <c r="B157" s="76" t="s">
        <v>2691</v>
      </c>
      <c r="C157" s="73" t="s">
        <v>2692</v>
      </c>
      <c r="D157" s="86" t="s">
        <v>531</v>
      </c>
      <c r="E157" s="86" t="s">
        <v>133</v>
      </c>
      <c r="F157" s="95">
        <v>44949</v>
      </c>
      <c r="G157" s="83">
        <v>51304605.206400007</v>
      </c>
      <c r="H157" s="85">
        <v>-7.3007439999999999</v>
      </c>
      <c r="I157" s="83">
        <v>-3745.6179107610001</v>
      </c>
      <c r="J157" s="84">
        <f t="shared" si="2"/>
        <v>5.9472321807078014E-3</v>
      </c>
      <c r="K157" s="84">
        <f>I157/'סכום נכסי הקרן'!$C$42</f>
        <v>-6.1891579162409716E-5</v>
      </c>
    </row>
    <row r="158" spans="2:11">
      <c r="B158" s="76" t="s">
        <v>2693</v>
      </c>
      <c r="C158" s="73" t="s">
        <v>2694</v>
      </c>
      <c r="D158" s="86" t="s">
        <v>531</v>
      </c>
      <c r="E158" s="86" t="s">
        <v>133</v>
      </c>
      <c r="F158" s="95">
        <v>44950</v>
      </c>
      <c r="G158" s="83">
        <v>100833000</v>
      </c>
      <c r="H158" s="85">
        <v>-7.310454</v>
      </c>
      <c r="I158" s="83">
        <v>-7371.3500100000001</v>
      </c>
      <c r="J158" s="84">
        <f t="shared" si="2"/>
        <v>1.1704111588313594E-2</v>
      </c>
      <c r="K158" s="84">
        <f>I158/'סכום נכסי הקרן'!$C$42</f>
        <v>-1.2180219754049958E-4</v>
      </c>
    </row>
    <row r="159" spans="2:11">
      <c r="B159" s="76" t="s">
        <v>2695</v>
      </c>
      <c r="C159" s="73" t="s">
        <v>2696</v>
      </c>
      <c r="D159" s="86" t="s">
        <v>531</v>
      </c>
      <c r="E159" s="86" t="s">
        <v>133</v>
      </c>
      <c r="F159" s="95">
        <v>44949</v>
      </c>
      <c r="G159" s="83">
        <v>27682196.535315</v>
      </c>
      <c r="H159" s="85">
        <v>-7.205025</v>
      </c>
      <c r="I159" s="83">
        <v>-1994.5092570589998</v>
      </c>
      <c r="J159" s="84">
        <f t="shared" si="2"/>
        <v>3.1668498818906272E-3</v>
      </c>
      <c r="K159" s="84">
        <f>I159/'סכום נכסי הקרן'!$C$42</f>
        <v>-3.2956732511017386E-5</v>
      </c>
    </row>
    <row r="160" spans="2:11">
      <c r="B160" s="76" t="s">
        <v>2695</v>
      </c>
      <c r="C160" s="73" t="s">
        <v>2697</v>
      </c>
      <c r="D160" s="86" t="s">
        <v>531</v>
      </c>
      <c r="E160" s="86" t="s">
        <v>133</v>
      </c>
      <c r="F160" s="95">
        <v>44949</v>
      </c>
      <c r="G160" s="83">
        <v>117705000</v>
      </c>
      <c r="H160" s="85">
        <v>-7.205025</v>
      </c>
      <c r="I160" s="83">
        <v>-8480.6749999999993</v>
      </c>
      <c r="J160" s="84">
        <f t="shared" si="2"/>
        <v>1.346548005583327E-2</v>
      </c>
      <c r="K160" s="84">
        <f>I160/'סכום נכסי הקרן'!$C$42</f>
        <v>-1.4013238419359442E-4</v>
      </c>
    </row>
    <row r="161" spans="2:11">
      <c r="B161" s="76" t="s">
        <v>2698</v>
      </c>
      <c r="C161" s="73" t="s">
        <v>2699</v>
      </c>
      <c r="D161" s="86" t="s">
        <v>531</v>
      </c>
      <c r="E161" s="86" t="s">
        <v>133</v>
      </c>
      <c r="F161" s="95">
        <v>44949</v>
      </c>
      <c r="G161" s="83">
        <v>26690848.899739999</v>
      </c>
      <c r="H161" s="85">
        <v>-7.3417870000000001</v>
      </c>
      <c r="I161" s="83">
        <v>-1959.5853250360001</v>
      </c>
      <c r="J161" s="84">
        <f t="shared" si="2"/>
        <v>3.1113982214830559E-3</v>
      </c>
      <c r="K161" s="84">
        <f>I161/'סכום נכסי הקרן'!$C$42</f>
        <v>-3.237965888659504E-5</v>
      </c>
    </row>
    <row r="162" spans="2:11">
      <c r="B162" s="76" t="s">
        <v>2700</v>
      </c>
      <c r="C162" s="73" t="s">
        <v>2701</v>
      </c>
      <c r="D162" s="86" t="s">
        <v>531</v>
      </c>
      <c r="E162" s="86" t="s">
        <v>133</v>
      </c>
      <c r="F162" s="95">
        <v>44944</v>
      </c>
      <c r="G162" s="83">
        <v>25273500</v>
      </c>
      <c r="H162" s="85">
        <v>-7.1501279999999996</v>
      </c>
      <c r="I162" s="83">
        <v>-1807.0875000000001</v>
      </c>
      <c r="J162" s="84">
        <f t="shared" si="2"/>
        <v>2.8692646151863626E-3</v>
      </c>
      <c r="K162" s="84">
        <f>I162/'סכום נכסי הקרן'!$C$42</f>
        <v>-2.9859825995152759E-5</v>
      </c>
    </row>
    <row r="163" spans="2:11">
      <c r="B163" s="76" t="s">
        <v>2702</v>
      </c>
      <c r="C163" s="73" t="s">
        <v>2703</v>
      </c>
      <c r="D163" s="86" t="s">
        <v>531</v>
      </c>
      <c r="E163" s="86" t="s">
        <v>133</v>
      </c>
      <c r="F163" s="95">
        <v>44959</v>
      </c>
      <c r="G163" s="83">
        <v>49191596.026977994</v>
      </c>
      <c r="H163" s="85">
        <v>-6.1505979999999996</v>
      </c>
      <c r="I163" s="83">
        <v>-3025.5773788029996</v>
      </c>
      <c r="J163" s="84">
        <f t="shared" si="2"/>
        <v>4.8039633462728026E-3</v>
      </c>
      <c r="K163" s="84">
        <f>I163/'סכום נכסי הקרן'!$C$42</f>
        <v>-4.9993823799859133E-5</v>
      </c>
    </row>
    <row r="164" spans="2:11">
      <c r="B164" s="76" t="s">
        <v>2704</v>
      </c>
      <c r="C164" s="73" t="s">
        <v>2705</v>
      </c>
      <c r="D164" s="86" t="s">
        <v>531</v>
      </c>
      <c r="E164" s="86" t="s">
        <v>133</v>
      </c>
      <c r="F164" s="95">
        <v>44959</v>
      </c>
      <c r="G164" s="83">
        <v>5348791.2682400001</v>
      </c>
      <c r="H164" s="85">
        <v>-6.1380140000000001</v>
      </c>
      <c r="I164" s="83">
        <v>-328.30953411000002</v>
      </c>
      <c r="J164" s="84">
        <f t="shared" si="2"/>
        <v>5.2128462459628724E-4</v>
      </c>
      <c r="K164" s="84">
        <f>I164/'סכום נכסי הקרן'!$C$42</f>
        <v>-5.4248981087381044E-6</v>
      </c>
    </row>
    <row r="165" spans="2:11">
      <c r="B165" s="76" t="s">
        <v>2706</v>
      </c>
      <c r="C165" s="73" t="s">
        <v>2707</v>
      </c>
      <c r="D165" s="86" t="s">
        <v>531</v>
      </c>
      <c r="E165" s="86" t="s">
        <v>133</v>
      </c>
      <c r="F165" s="95">
        <v>44959</v>
      </c>
      <c r="G165" s="83">
        <v>39707095.297904998</v>
      </c>
      <c r="H165" s="85">
        <v>-6.0531459999999999</v>
      </c>
      <c r="I165" s="83">
        <v>-2403.5284156759999</v>
      </c>
      <c r="J165" s="84">
        <f t="shared" si="2"/>
        <v>3.8162839567503432E-3</v>
      </c>
      <c r="K165" s="84">
        <f>I165/'סכום נכסי הקרן'!$C$42</f>
        <v>-3.9715254666135722E-5</v>
      </c>
    </row>
    <row r="166" spans="2:11">
      <c r="B166" s="76" t="s">
        <v>2706</v>
      </c>
      <c r="C166" s="73" t="s">
        <v>2708</v>
      </c>
      <c r="D166" s="86" t="s">
        <v>531</v>
      </c>
      <c r="E166" s="86" t="s">
        <v>133</v>
      </c>
      <c r="F166" s="95">
        <v>44959</v>
      </c>
      <c r="G166" s="83">
        <v>50650500</v>
      </c>
      <c r="H166" s="85">
        <v>-6.0531459999999999</v>
      </c>
      <c r="I166" s="83">
        <v>-3065.9486699999998</v>
      </c>
      <c r="J166" s="84">
        <f t="shared" si="2"/>
        <v>4.868064236407307E-3</v>
      </c>
      <c r="K166" s="84">
        <f>I166/'סכום נכסי הקרן'!$C$42</f>
        <v>-5.0660908116662868E-5</v>
      </c>
    </row>
    <row r="167" spans="2:11">
      <c r="B167" s="76" t="s">
        <v>2706</v>
      </c>
      <c r="C167" s="73" t="s">
        <v>2709</v>
      </c>
      <c r="D167" s="86" t="s">
        <v>531</v>
      </c>
      <c r="E167" s="86" t="s">
        <v>133</v>
      </c>
      <c r="F167" s="95">
        <v>44959</v>
      </c>
      <c r="G167" s="83">
        <v>34373067.539771996</v>
      </c>
      <c r="H167" s="85">
        <v>-6.0531459999999999</v>
      </c>
      <c r="I167" s="83">
        <v>-2080.6519325059999</v>
      </c>
      <c r="J167" s="84">
        <f t="shared" si="2"/>
        <v>3.3036258434960063E-3</v>
      </c>
      <c r="K167" s="84">
        <f>I167/'סכום נכסי הקרן'!$C$42</f>
        <v>-3.4380130824383146E-5</v>
      </c>
    </row>
    <row r="168" spans="2:11">
      <c r="B168" s="76" t="s">
        <v>2710</v>
      </c>
      <c r="C168" s="73" t="s">
        <v>2711</v>
      </c>
      <c r="D168" s="86" t="s">
        <v>531</v>
      </c>
      <c r="E168" s="86" t="s">
        <v>133</v>
      </c>
      <c r="F168" s="95">
        <v>44944</v>
      </c>
      <c r="G168" s="83">
        <v>62745710.308417998</v>
      </c>
      <c r="H168" s="85">
        <v>-6.9058479999999998</v>
      </c>
      <c r="I168" s="83">
        <v>-4333.1230794630001</v>
      </c>
      <c r="J168" s="84">
        <f t="shared" si="2"/>
        <v>6.8800634862177679E-3</v>
      </c>
      <c r="K168" s="84">
        <f>I168/'סכום נכסי הקרן'!$C$42</f>
        <v>-7.1599355962755342E-5</v>
      </c>
    </row>
    <row r="169" spans="2:11">
      <c r="B169" s="76" t="s">
        <v>2710</v>
      </c>
      <c r="C169" s="73" t="s">
        <v>2712</v>
      </c>
      <c r="D169" s="86" t="s">
        <v>531</v>
      </c>
      <c r="E169" s="86" t="s">
        <v>133</v>
      </c>
      <c r="F169" s="95">
        <v>44944</v>
      </c>
      <c r="G169" s="83">
        <v>4765980.3133950001</v>
      </c>
      <c r="H169" s="85">
        <v>-6.9058479999999998</v>
      </c>
      <c r="I169" s="83">
        <v>-329.13133329300001</v>
      </c>
      <c r="J169" s="84">
        <f t="shared" si="2"/>
        <v>5.2258946418848795E-4</v>
      </c>
      <c r="K169" s="84">
        <f>I169/'סכום נכסי הקרן'!$C$42</f>
        <v>-5.4384772965789465E-6</v>
      </c>
    </row>
    <row r="170" spans="2:11">
      <c r="B170" s="76" t="s">
        <v>2710</v>
      </c>
      <c r="C170" s="73" t="s">
        <v>2713</v>
      </c>
      <c r="D170" s="86" t="s">
        <v>531</v>
      </c>
      <c r="E170" s="86" t="s">
        <v>133</v>
      </c>
      <c r="F170" s="95">
        <v>44944</v>
      </c>
      <c r="G170" s="83">
        <v>97947500</v>
      </c>
      <c r="H170" s="85">
        <v>-6.9058479999999998</v>
      </c>
      <c r="I170" s="83">
        <v>-6764.1049999999996</v>
      </c>
      <c r="J170" s="84">
        <f t="shared" si="2"/>
        <v>1.0739937678670873E-2</v>
      </c>
      <c r="K170" s="84">
        <f>I170/'סכום נכסי הקרן'!$C$42</f>
        <v>-1.1176824493166087E-4</v>
      </c>
    </row>
    <row r="171" spans="2:11">
      <c r="B171" s="76" t="s">
        <v>2714</v>
      </c>
      <c r="C171" s="73" t="s">
        <v>2715</v>
      </c>
      <c r="D171" s="86" t="s">
        <v>531</v>
      </c>
      <c r="E171" s="86" t="s">
        <v>133</v>
      </c>
      <c r="F171" s="95">
        <v>44958</v>
      </c>
      <c r="G171" s="83">
        <v>25892792.940104999</v>
      </c>
      <c r="H171" s="85">
        <v>-5.5955769999999996</v>
      </c>
      <c r="I171" s="83">
        <v>-1448.8510827770001</v>
      </c>
      <c r="J171" s="84">
        <f t="shared" si="2"/>
        <v>2.3004625644781969E-3</v>
      </c>
      <c r="K171" s="84">
        <f>I171/'סכום נכסי הקרן'!$C$42</f>
        <v>-2.3940424149140473E-5</v>
      </c>
    </row>
    <row r="172" spans="2:11">
      <c r="B172" s="76" t="s">
        <v>2714</v>
      </c>
      <c r="C172" s="73" t="s">
        <v>2716</v>
      </c>
      <c r="D172" s="86" t="s">
        <v>531</v>
      </c>
      <c r="E172" s="86" t="s">
        <v>133</v>
      </c>
      <c r="F172" s="95">
        <v>44958</v>
      </c>
      <c r="G172" s="83">
        <v>57428828.066483997</v>
      </c>
      <c r="H172" s="85">
        <v>-5.5955769999999996</v>
      </c>
      <c r="I172" s="83">
        <v>-3213.4741100960005</v>
      </c>
      <c r="J172" s="84">
        <f t="shared" si="2"/>
        <v>5.1023027694651977E-3</v>
      </c>
      <c r="K172" s="84">
        <f>I172/'סכום נכסי הקרן'!$C$42</f>
        <v>-5.3098578661738805E-5</v>
      </c>
    </row>
    <row r="173" spans="2:11">
      <c r="B173" s="76" t="s">
        <v>2717</v>
      </c>
      <c r="C173" s="73" t="s">
        <v>2718</v>
      </c>
      <c r="D173" s="86" t="s">
        <v>531</v>
      </c>
      <c r="E173" s="86" t="s">
        <v>133</v>
      </c>
      <c r="F173" s="95">
        <v>44958</v>
      </c>
      <c r="G173" s="83">
        <v>22591430.008056</v>
      </c>
      <c r="H173" s="85">
        <v>-5.5488939999999998</v>
      </c>
      <c r="I173" s="83">
        <v>-1253.5745686509999</v>
      </c>
      <c r="J173" s="84">
        <f t="shared" si="2"/>
        <v>1.9904056401960734E-3</v>
      </c>
      <c r="K173" s="84">
        <f>I173/'סכום נכסי הקרן'!$C$42</f>
        <v>-2.0713727748029651E-5</v>
      </c>
    </row>
    <row r="174" spans="2:11">
      <c r="B174" s="76" t="s">
        <v>2717</v>
      </c>
      <c r="C174" s="73" t="s">
        <v>2719</v>
      </c>
      <c r="D174" s="86" t="s">
        <v>531</v>
      </c>
      <c r="E174" s="86" t="s">
        <v>133</v>
      </c>
      <c r="F174" s="95">
        <v>44958</v>
      </c>
      <c r="G174" s="83">
        <v>35908892.383455001</v>
      </c>
      <c r="H174" s="85">
        <v>-5.5488939999999998</v>
      </c>
      <c r="I174" s="83">
        <v>-1992.5464774950001</v>
      </c>
      <c r="J174" s="84">
        <f t="shared" si="2"/>
        <v>3.1637334119076323E-3</v>
      </c>
      <c r="K174" s="84">
        <f>I174/'סכום נכסי הקרן'!$C$42</f>
        <v>-3.2924300071388498E-5</v>
      </c>
    </row>
    <row r="175" spans="2:11">
      <c r="B175" s="76" t="s">
        <v>2720</v>
      </c>
      <c r="C175" s="73" t="s">
        <v>2721</v>
      </c>
      <c r="D175" s="86" t="s">
        <v>531</v>
      </c>
      <c r="E175" s="86" t="s">
        <v>133</v>
      </c>
      <c r="F175" s="95">
        <v>44958</v>
      </c>
      <c r="G175" s="83">
        <v>29527699.822620001</v>
      </c>
      <c r="H175" s="85">
        <v>-5.5395630000000002</v>
      </c>
      <c r="I175" s="83">
        <v>-1635.7054618480001</v>
      </c>
      <c r="J175" s="84">
        <f t="shared" si="2"/>
        <v>2.5971469574923925E-3</v>
      </c>
      <c r="K175" s="84">
        <f>I175/'סכום נכסי הקרן'!$C$42</f>
        <v>-2.7027955464304999E-5</v>
      </c>
    </row>
    <row r="176" spans="2:11">
      <c r="B176" s="76" t="s">
        <v>2720</v>
      </c>
      <c r="C176" s="73" t="s">
        <v>2722</v>
      </c>
      <c r="D176" s="86" t="s">
        <v>531</v>
      </c>
      <c r="E176" s="86" t="s">
        <v>133</v>
      </c>
      <c r="F176" s="95">
        <v>44958</v>
      </c>
      <c r="G176" s="83">
        <v>26896937.47854</v>
      </c>
      <c r="H176" s="85">
        <v>-5.5395630000000002</v>
      </c>
      <c r="I176" s="83">
        <v>-1489.972731071</v>
      </c>
      <c r="J176" s="84">
        <f t="shared" si="2"/>
        <v>2.3657548596039794E-3</v>
      </c>
      <c r="K176" s="84">
        <f>I176/'סכום נכסי הקרן'!$C$42</f>
        <v>-2.4619907164043021E-5</v>
      </c>
    </row>
    <row r="177" spans="2:11">
      <c r="B177" s="76" t="s">
        <v>2723</v>
      </c>
      <c r="C177" s="73" t="s">
        <v>2724</v>
      </c>
      <c r="D177" s="86" t="s">
        <v>531</v>
      </c>
      <c r="E177" s="86" t="s">
        <v>133</v>
      </c>
      <c r="F177" s="95">
        <v>44963</v>
      </c>
      <c r="G177" s="83">
        <v>35924767.225358002</v>
      </c>
      <c r="H177" s="85">
        <v>-5.4761220000000002</v>
      </c>
      <c r="I177" s="83">
        <v>-1967.284025491</v>
      </c>
      <c r="J177" s="84">
        <f t="shared" si="2"/>
        <v>3.1236220948696243E-3</v>
      </c>
      <c r="K177" s="84">
        <f>I177/'סכום נכסי הקרן'!$C$42</f>
        <v>-3.2506870134514744E-5</v>
      </c>
    </row>
    <row r="178" spans="2:11">
      <c r="B178" s="76" t="s">
        <v>2725</v>
      </c>
      <c r="C178" s="73" t="s">
        <v>2726</v>
      </c>
      <c r="D178" s="86" t="s">
        <v>531</v>
      </c>
      <c r="E178" s="86" t="s">
        <v>133</v>
      </c>
      <c r="F178" s="95">
        <v>44963</v>
      </c>
      <c r="G178" s="83">
        <v>53827166.18903999</v>
      </c>
      <c r="H178" s="85">
        <v>-5.4690630000000002</v>
      </c>
      <c r="I178" s="83">
        <v>-2943.8418344649999</v>
      </c>
      <c r="J178" s="84">
        <f t="shared" si="2"/>
        <v>4.6741849569186516E-3</v>
      </c>
      <c r="K178" s="84">
        <f>I178/'סכום נכסי הקרן'!$C$42</f>
        <v>-4.8643247731156452E-5</v>
      </c>
    </row>
    <row r="179" spans="2:11">
      <c r="B179" s="76" t="s">
        <v>2727</v>
      </c>
      <c r="C179" s="73" t="s">
        <v>2728</v>
      </c>
      <c r="D179" s="86" t="s">
        <v>531</v>
      </c>
      <c r="E179" s="86" t="s">
        <v>133</v>
      </c>
      <c r="F179" s="95">
        <v>44963</v>
      </c>
      <c r="G179" s="83">
        <v>31956644.706840001</v>
      </c>
      <c r="H179" s="85">
        <v>-5.3984969999999999</v>
      </c>
      <c r="I179" s="83">
        <v>-1725.1786272479999</v>
      </c>
      <c r="J179" s="84">
        <f t="shared" si="2"/>
        <v>2.7392110177500923E-3</v>
      </c>
      <c r="K179" s="84">
        <f>I179/'סכום נכסי הקרן'!$C$42</f>
        <v>-2.8506385894530162E-5</v>
      </c>
    </row>
    <row r="180" spans="2:11">
      <c r="B180" s="76" t="s">
        <v>2729</v>
      </c>
      <c r="C180" s="73" t="s">
        <v>2730</v>
      </c>
      <c r="D180" s="86" t="s">
        <v>531</v>
      </c>
      <c r="E180" s="86" t="s">
        <v>133</v>
      </c>
      <c r="F180" s="95">
        <v>44963</v>
      </c>
      <c r="G180" s="83">
        <v>49576543.304399997</v>
      </c>
      <c r="H180" s="85">
        <v>-5.3054990000000002</v>
      </c>
      <c r="I180" s="83">
        <v>-2630.2828629660003</v>
      </c>
      <c r="J180" s="84">
        <f t="shared" si="2"/>
        <v>4.1763210395951633E-3</v>
      </c>
      <c r="K180" s="84">
        <f>I180/'סכום נכסי הקרן'!$C$42</f>
        <v>-4.3462083936830392E-5</v>
      </c>
    </row>
    <row r="181" spans="2:11">
      <c r="B181" s="76" t="s">
        <v>2731</v>
      </c>
      <c r="C181" s="73" t="s">
        <v>2732</v>
      </c>
      <c r="D181" s="86" t="s">
        <v>531</v>
      </c>
      <c r="E181" s="86" t="s">
        <v>133</v>
      </c>
      <c r="F181" s="95">
        <v>44943</v>
      </c>
      <c r="G181" s="83">
        <v>48061965.795479991</v>
      </c>
      <c r="H181" s="85">
        <v>-6.0165389999999999</v>
      </c>
      <c r="I181" s="83">
        <v>-2891.6671231189994</v>
      </c>
      <c r="J181" s="84">
        <f t="shared" si="2"/>
        <v>4.5913427851518489E-3</v>
      </c>
      <c r="K181" s="84">
        <f>I181/'סכום נכסי הקרן'!$C$42</f>
        <v>-4.778112688635015E-5</v>
      </c>
    </row>
    <row r="182" spans="2:11">
      <c r="B182" s="76" t="s">
        <v>2731</v>
      </c>
      <c r="C182" s="73" t="s">
        <v>2733</v>
      </c>
      <c r="D182" s="86" t="s">
        <v>531</v>
      </c>
      <c r="E182" s="86" t="s">
        <v>133</v>
      </c>
      <c r="F182" s="95">
        <v>44943</v>
      </c>
      <c r="G182" s="83">
        <v>662137.43544000003</v>
      </c>
      <c r="H182" s="85">
        <v>-6.0165389999999999</v>
      </c>
      <c r="I182" s="83">
        <v>-39.837759908000002</v>
      </c>
      <c r="J182" s="84">
        <f t="shared" si="2"/>
        <v>6.3253757691486619E-5</v>
      </c>
      <c r="K182" s="84">
        <f>I182/'סכום נכסי הקרן'!$C$42</f>
        <v>-6.5826838982038932E-7</v>
      </c>
    </row>
    <row r="183" spans="2:11">
      <c r="B183" s="76" t="s">
        <v>2734</v>
      </c>
      <c r="C183" s="73" t="s">
        <v>2735</v>
      </c>
      <c r="D183" s="86" t="s">
        <v>531</v>
      </c>
      <c r="E183" s="86" t="s">
        <v>133</v>
      </c>
      <c r="F183" s="95">
        <v>44943</v>
      </c>
      <c r="G183" s="83">
        <v>24030982.897739995</v>
      </c>
      <c r="H183" s="85">
        <v>-6.0165389999999999</v>
      </c>
      <c r="I183" s="83">
        <v>-1445.8335615590001</v>
      </c>
      <c r="J183" s="84">
        <f t="shared" si="2"/>
        <v>2.2956713925751313E-3</v>
      </c>
      <c r="K183" s="84">
        <f>I183/'סכום נכסי הקרן'!$C$42</f>
        <v>-2.3890563443166822E-5</v>
      </c>
    </row>
    <row r="184" spans="2:11">
      <c r="B184" s="76" t="s">
        <v>2736</v>
      </c>
      <c r="C184" s="73" t="s">
        <v>2737</v>
      </c>
      <c r="D184" s="86" t="s">
        <v>531</v>
      </c>
      <c r="E184" s="86" t="s">
        <v>133</v>
      </c>
      <c r="F184" s="95">
        <v>44943</v>
      </c>
      <c r="G184" s="83">
        <v>24030982.897739995</v>
      </c>
      <c r="H184" s="85">
        <v>-6.0165389999999999</v>
      </c>
      <c r="I184" s="83">
        <v>-1445.8335615590001</v>
      </c>
      <c r="J184" s="84">
        <f t="shared" si="2"/>
        <v>2.2956713925751313E-3</v>
      </c>
      <c r="K184" s="84">
        <f>I184/'סכום נכסי הקרן'!$C$42</f>
        <v>-2.3890563443166822E-5</v>
      </c>
    </row>
    <row r="185" spans="2:11">
      <c r="B185" s="76" t="s">
        <v>2738</v>
      </c>
      <c r="C185" s="73" t="s">
        <v>2739</v>
      </c>
      <c r="D185" s="86" t="s">
        <v>531</v>
      </c>
      <c r="E185" s="86" t="s">
        <v>133</v>
      </c>
      <c r="F185" s="95">
        <v>44943</v>
      </c>
      <c r="G185" s="83">
        <v>84207216.936149999</v>
      </c>
      <c r="H185" s="85">
        <v>-5.8921799999999998</v>
      </c>
      <c r="I185" s="83">
        <v>-4961.6406725730003</v>
      </c>
      <c r="J185" s="84">
        <f t="shared" si="2"/>
        <v>7.8780136629151461E-3</v>
      </c>
      <c r="K185" s="84">
        <f>I185/'סכום נכסי הקרן'!$C$42</f>
        <v>-8.1984810991998159E-5</v>
      </c>
    </row>
    <row r="186" spans="2:11">
      <c r="B186" s="76" t="s">
        <v>2740</v>
      </c>
      <c r="C186" s="73" t="s">
        <v>2741</v>
      </c>
      <c r="D186" s="86" t="s">
        <v>531</v>
      </c>
      <c r="E186" s="86" t="s">
        <v>133</v>
      </c>
      <c r="F186" s="95">
        <v>44964</v>
      </c>
      <c r="G186" s="83">
        <v>171205000</v>
      </c>
      <c r="H186" s="85">
        <v>-4.55396</v>
      </c>
      <c r="I186" s="83">
        <v>-7796.6072000000004</v>
      </c>
      <c r="J186" s="84">
        <f t="shared" si="2"/>
        <v>1.2379328149559568E-2</v>
      </c>
      <c r="K186" s="84">
        <f>I186/'סכום נכסי הקרן'!$C$42</f>
        <v>-1.288290325424503E-4</v>
      </c>
    </row>
    <row r="187" spans="2:11">
      <c r="B187" s="76" t="s">
        <v>2740</v>
      </c>
      <c r="C187" s="73" t="s">
        <v>2742</v>
      </c>
      <c r="D187" s="86" t="s">
        <v>531</v>
      </c>
      <c r="E187" s="86" t="s">
        <v>133</v>
      </c>
      <c r="F187" s="95">
        <v>44964</v>
      </c>
      <c r="G187" s="83">
        <v>11830005.439604999</v>
      </c>
      <c r="H187" s="85">
        <v>-4.55396</v>
      </c>
      <c r="I187" s="83">
        <v>-538.73371447400007</v>
      </c>
      <c r="J187" s="84">
        <f t="shared" si="2"/>
        <v>8.5539277093564178E-4</v>
      </c>
      <c r="K187" s="84">
        <f>I187/'סכום נכסי הקרן'!$C$42</f>
        <v>-8.90189045738845E-6</v>
      </c>
    </row>
    <row r="188" spans="2:11">
      <c r="B188" s="76" t="s">
        <v>2743</v>
      </c>
      <c r="C188" s="73" t="s">
        <v>2744</v>
      </c>
      <c r="D188" s="86" t="s">
        <v>531</v>
      </c>
      <c r="E188" s="86" t="s">
        <v>133</v>
      </c>
      <c r="F188" s="95">
        <v>44964</v>
      </c>
      <c r="G188" s="83">
        <v>650882.78386600001</v>
      </c>
      <c r="H188" s="85">
        <v>-4.5509069999999996</v>
      </c>
      <c r="I188" s="83">
        <v>-29.621067625000002</v>
      </c>
      <c r="J188" s="84">
        <f t="shared" si="2"/>
        <v>4.7031857173742201E-5</v>
      </c>
      <c r="K188" s="84">
        <f>I188/'סכום נכסי הקרן'!$C$42</f>
        <v>-4.8945052471070313E-7</v>
      </c>
    </row>
    <row r="189" spans="2:11">
      <c r="B189" s="76" t="s">
        <v>2743</v>
      </c>
      <c r="C189" s="73" t="s">
        <v>2745</v>
      </c>
      <c r="D189" s="86" t="s">
        <v>531</v>
      </c>
      <c r="E189" s="86" t="s">
        <v>133</v>
      </c>
      <c r="F189" s="95">
        <v>44964</v>
      </c>
      <c r="G189" s="83">
        <v>10856746.331184002</v>
      </c>
      <c r="H189" s="85">
        <v>-4.5509069999999996</v>
      </c>
      <c r="I189" s="83">
        <v>-494.08038597399997</v>
      </c>
      <c r="J189" s="84">
        <f t="shared" si="2"/>
        <v>7.8449293049330407E-4</v>
      </c>
      <c r="K189" s="84">
        <f>I189/'סכום נכסי הקרן'!$C$42</f>
        <v>-8.1640509122007385E-6</v>
      </c>
    </row>
    <row r="190" spans="2:11">
      <c r="B190" s="76" t="s">
        <v>2746</v>
      </c>
      <c r="C190" s="73" t="s">
        <v>2747</v>
      </c>
      <c r="D190" s="86" t="s">
        <v>531</v>
      </c>
      <c r="E190" s="86" t="s">
        <v>133</v>
      </c>
      <c r="F190" s="95">
        <v>44964</v>
      </c>
      <c r="G190" s="83">
        <v>16111435.842558</v>
      </c>
      <c r="H190" s="85">
        <v>-4.5173310000000004</v>
      </c>
      <c r="I190" s="83">
        <v>-727.80691058799994</v>
      </c>
      <c r="J190" s="84">
        <f t="shared" si="2"/>
        <v>1.1556001661448341E-3</v>
      </c>
      <c r="K190" s="84">
        <f>I190/'סכום נכסי הקרן'!$C$42</f>
        <v>-1.2026084906363071E-5</v>
      </c>
    </row>
    <row r="191" spans="2:11">
      <c r="B191" s="76" t="s">
        <v>2746</v>
      </c>
      <c r="C191" s="73" t="s">
        <v>2748</v>
      </c>
      <c r="D191" s="86" t="s">
        <v>531</v>
      </c>
      <c r="E191" s="86" t="s">
        <v>133</v>
      </c>
      <c r="F191" s="95">
        <v>44964</v>
      </c>
      <c r="G191" s="83">
        <v>10860233.984056002</v>
      </c>
      <c r="H191" s="85">
        <v>-4.5173310000000004</v>
      </c>
      <c r="I191" s="83">
        <v>-490.59273310200007</v>
      </c>
      <c r="J191" s="84">
        <f t="shared" si="2"/>
        <v>7.7895529107314184E-4</v>
      </c>
      <c r="K191" s="84">
        <f>I191/'סכום נכסי הקרן'!$C$42</f>
        <v>-8.1064218776966461E-6</v>
      </c>
    </row>
    <row r="192" spans="2:11">
      <c r="B192" s="76" t="s">
        <v>2746</v>
      </c>
      <c r="C192" s="73" t="s">
        <v>2749</v>
      </c>
      <c r="D192" s="86" t="s">
        <v>531</v>
      </c>
      <c r="E192" s="86" t="s">
        <v>133</v>
      </c>
      <c r="F192" s="95">
        <v>44964</v>
      </c>
      <c r="G192" s="83">
        <v>17433895.259273998</v>
      </c>
      <c r="H192" s="85">
        <v>-4.5173310000000004</v>
      </c>
      <c r="I192" s="83">
        <v>-787.54678181099996</v>
      </c>
      <c r="J192" s="84">
        <f t="shared" si="2"/>
        <v>1.2504541777053945E-3</v>
      </c>
      <c r="K192" s="84">
        <f>I192/'סכום נכסי הקרן'!$C$42</f>
        <v>-1.3013210410629808E-5</v>
      </c>
    </row>
    <row r="193" spans="2:11">
      <c r="B193" s="76" t="s">
        <v>2750</v>
      </c>
      <c r="C193" s="73" t="s">
        <v>2751</v>
      </c>
      <c r="D193" s="86" t="s">
        <v>531</v>
      </c>
      <c r="E193" s="86" t="s">
        <v>133</v>
      </c>
      <c r="F193" s="95">
        <v>44964</v>
      </c>
      <c r="G193" s="83">
        <v>32589262.554671999</v>
      </c>
      <c r="H193" s="85">
        <v>-4.4898759999999998</v>
      </c>
      <c r="I193" s="83">
        <v>-1463.2175968019997</v>
      </c>
      <c r="J193" s="84">
        <f t="shared" si="2"/>
        <v>2.3232734855517531E-3</v>
      </c>
      <c r="K193" s="84">
        <f>I193/'סכום נכסי הקרן'!$C$42</f>
        <v>-2.4177812548398068E-5</v>
      </c>
    </row>
    <row r="194" spans="2:11">
      <c r="B194" s="76" t="s">
        <v>2752</v>
      </c>
      <c r="C194" s="73" t="s">
        <v>2753</v>
      </c>
      <c r="D194" s="86" t="s">
        <v>531</v>
      </c>
      <c r="E194" s="86" t="s">
        <v>133</v>
      </c>
      <c r="F194" s="95">
        <v>44964</v>
      </c>
      <c r="G194" s="83">
        <v>171445000</v>
      </c>
      <c r="H194" s="85">
        <v>-4.4127720000000004</v>
      </c>
      <c r="I194" s="83">
        <v>-7565.4775</v>
      </c>
      <c r="J194" s="84">
        <f t="shared" si="2"/>
        <v>1.2012344110475328E-2</v>
      </c>
      <c r="K194" s="84">
        <f>I194/'סכום נכסי הקרן'!$C$42</f>
        <v>-1.250099077771515E-4</v>
      </c>
    </row>
    <row r="195" spans="2:11">
      <c r="B195" s="76" t="s">
        <v>2752</v>
      </c>
      <c r="C195" s="73" t="s">
        <v>2754</v>
      </c>
      <c r="D195" s="86" t="s">
        <v>531</v>
      </c>
      <c r="E195" s="86" t="s">
        <v>133</v>
      </c>
      <c r="F195" s="95">
        <v>44964</v>
      </c>
      <c r="G195" s="83">
        <v>28224645.762695</v>
      </c>
      <c r="H195" s="85">
        <v>-4.4127720000000004</v>
      </c>
      <c r="I195" s="83">
        <v>-1245.489354972</v>
      </c>
      <c r="J195" s="84">
        <f t="shared" si="2"/>
        <v>1.9775680672974865E-3</v>
      </c>
      <c r="K195" s="84">
        <f>I195/'סכום נכסי הקרן'!$C$42</f>
        <v>-2.0580129859942569E-5</v>
      </c>
    </row>
    <row r="196" spans="2:11">
      <c r="B196" s="76" t="s">
        <v>2755</v>
      </c>
      <c r="C196" s="73" t="s">
        <v>2756</v>
      </c>
      <c r="D196" s="86" t="s">
        <v>531</v>
      </c>
      <c r="E196" s="86" t="s">
        <v>133</v>
      </c>
      <c r="F196" s="95">
        <v>44937</v>
      </c>
      <c r="G196" s="83">
        <v>27059616.426569995</v>
      </c>
      <c r="H196" s="85">
        <v>-5.1493679999999999</v>
      </c>
      <c r="I196" s="83">
        <v>-1393.3993120540001</v>
      </c>
      <c r="J196" s="84">
        <f t="shared" si="2"/>
        <v>2.212417130272642E-3</v>
      </c>
      <c r="K196" s="84">
        <f>I196/'סכום נכסי הקרן'!$C$42</f>
        <v>-2.3024154059888079E-5</v>
      </c>
    </row>
    <row r="197" spans="2:11">
      <c r="B197" s="76" t="s">
        <v>2755</v>
      </c>
      <c r="C197" s="73" t="s">
        <v>2757</v>
      </c>
      <c r="D197" s="86" t="s">
        <v>531</v>
      </c>
      <c r="E197" s="86" t="s">
        <v>133</v>
      </c>
      <c r="F197" s="95">
        <v>44937</v>
      </c>
      <c r="G197" s="83">
        <v>89180000</v>
      </c>
      <c r="H197" s="85">
        <v>-5.1493679999999999</v>
      </c>
      <c r="I197" s="83">
        <v>-4592.2066599999998</v>
      </c>
      <c r="J197" s="84">
        <f t="shared" si="2"/>
        <v>7.2914322494960267E-3</v>
      </c>
      <c r="K197" s="84">
        <f>I197/'סכום נכסי הקרן'!$C$42</f>
        <v>-7.5880383103408994E-5</v>
      </c>
    </row>
    <row r="198" spans="2:11">
      <c r="B198" s="76" t="s">
        <v>2758</v>
      </c>
      <c r="C198" s="73" t="s">
        <v>2759</v>
      </c>
      <c r="D198" s="86" t="s">
        <v>531</v>
      </c>
      <c r="E198" s="86" t="s">
        <v>133</v>
      </c>
      <c r="F198" s="95">
        <v>44956</v>
      </c>
      <c r="G198" s="83">
        <v>36300471.817050003</v>
      </c>
      <c r="H198" s="85">
        <v>-4.4206649999999996</v>
      </c>
      <c r="I198" s="83">
        <v>-1604.7220884110002</v>
      </c>
      <c r="J198" s="84">
        <f t="shared" si="2"/>
        <v>2.5479520529502002E-3</v>
      </c>
      <c r="K198" s="84">
        <f>I198/'סכום נכסי הקרן'!$C$42</f>
        <v>-2.6515994566135065E-5</v>
      </c>
    </row>
    <row r="199" spans="2:11">
      <c r="B199" s="76" t="s">
        <v>2760</v>
      </c>
      <c r="C199" s="73" t="s">
        <v>2761</v>
      </c>
      <c r="D199" s="86" t="s">
        <v>531</v>
      </c>
      <c r="E199" s="86" t="s">
        <v>133</v>
      </c>
      <c r="F199" s="95">
        <v>44956</v>
      </c>
      <c r="G199" s="83">
        <v>16133543.0298</v>
      </c>
      <c r="H199" s="85">
        <v>-4.4206649999999996</v>
      </c>
      <c r="I199" s="83">
        <v>-713.20981707199996</v>
      </c>
      <c r="J199" s="84">
        <f t="shared" si="2"/>
        <v>1.1324231346452388E-3</v>
      </c>
      <c r="K199" s="84">
        <f>I199/'סכום נכסי הקרן'!$C$42</f>
        <v>-1.178488647384515E-5</v>
      </c>
    </row>
    <row r="200" spans="2:11">
      <c r="B200" s="76" t="s">
        <v>2762</v>
      </c>
      <c r="C200" s="73" t="s">
        <v>2763</v>
      </c>
      <c r="D200" s="86" t="s">
        <v>531</v>
      </c>
      <c r="E200" s="86" t="s">
        <v>133</v>
      </c>
      <c r="F200" s="95">
        <v>44964</v>
      </c>
      <c r="G200" s="83">
        <v>68600000</v>
      </c>
      <c r="H200" s="85">
        <v>-4.3792869999999997</v>
      </c>
      <c r="I200" s="83">
        <v>-3004.1909999999998</v>
      </c>
      <c r="J200" s="84">
        <f t="shared" si="2"/>
        <v>4.7700063962377763E-3</v>
      </c>
      <c r="K200" s="84">
        <f>I200/'סכום נכסי הקרן'!$C$42</f>
        <v>-4.9640441050145027E-5</v>
      </c>
    </row>
    <row r="201" spans="2:11">
      <c r="B201" s="76" t="s">
        <v>2764</v>
      </c>
      <c r="C201" s="73" t="s">
        <v>2765</v>
      </c>
      <c r="D201" s="86" t="s">
        <v>531</v>
      </c>
      <c r="E201" s="86" t="s">
        <v>133</v>
      </c>
      <c r="F201" s="95">
        <v>44957</v>
      </c>
      <c r="G201" s="83">
        <v>125107865.16227999</v>
      </c>
      <c r="H201" s="85">
        <v>-4.3546440000000004</v>
      </c>
      <c r="I201" s="83">
        <v>-5448.0023972500003</v>
      </c>
      <c r="J201" s="84">
        <f t="shared" si="2"/>
        <v>8.6502510265163719E-3</v>
      </c>
      <c r="K201" s="84">
        <f>I201/'סכום נכסי הקרן'!$C$42</f>
        <v>-9.0021320828714762E-5</v>
      </c>
    </row>
    <row r="202" spans="2:11">
      <c r="B202" s="76" t="s">
        <v>2766</v>
      </c>
      <c r="C202" s="73" t="s">
        <v>2767</v>
      </c>
      <c r="D202" s="86" t="s">
        <v>531</v>
      </c>
      <c r="E202" s="86" t="s">
        <v>133</v>
      </c>
      <c r="F202" s="95">
        <v>44964</v>
      </c>
      <c r="G202" s="83">
        <v>741324.35519999999</v>
      </c>
      <c r="H202" s="85">
        <v>-4.31846</v>
      </c>
      <c r="I202" s="83">
        <v>-32.013796354</v>
      </c>
      <c r="J202" s="84">
        <f t="shared" si="2"/>
        <v>5.0830993560806761E-5</v>
      </c>
      <c r="K202" s="84">
        <f>I202/'סכום נכסי הקרן'!$C$42</f>
        <v>-5.2898732826976879E-7</v>
      </c>
    </row>
    <row r="203" spans="2:11">
      <c r="B203" s="76" t="s">
        <v>2766</v>
      </c>
      <c r="C203" s="73" t="s">
        <v>2768</v>
      </c>
      <c r="D203" s="86" t="s">
        <v>531</v>
      </c>
      <c r="E203" s="86" t="s">
        <v>133</v>
      </c>
      <c r="F203" s="95">
        <v>44964</v>
      </c>
      <c r="G203" s="83">
        <v>46524625.263373002</v>
      </c>
      <c r="H203" s="85">
        <v>-4.31846</v>
      </c>
      <c r="I203" s="83">
        <v>-2009.1473707749999</v>
      </c>
      <c r="J203" s="84">
        <f t="shared" si="2"/>
        <v>3.190092044607371E-3</v>
      </c>
      <c r="K203" s="84">
        <f>I203/'סכום נכסי הקרן'!$C$42</f>
        <v>-3.3198608750245995E-5</v>
      </c>
    </row>
    <row r="204" spans="2:11">
      <c r="B204" s="76" t="s">
        <v>2769</v>
      </c>
      <c r="C204" s="73" t="s">
        <v>2770</v>
      </c>
      <c r="D204" s="86" t="s">
        <v>531</v>
      </c>
      <c r="E204" s="86" t="s">
        <v>133</v>
      </c>
      <c r="F204" s="95">
        <v>44937</v>
      </c>
      <c r="G204" s="83">
        <v>26209629.415709995</v>
      </c>
      <c r="H204" s="85">
        <v>-5.0574810000000001</v>
      </c>
      <c r="I204" s="83">
        <v>-1325.547106277</v>
      </c>
      <c r="J204" s="84">
        <f t="shared" ref="J204:J267" si="3">IFERROR(I204/$I$11,0)</f>
        <v>2.1046824837221622E-3</v>
      </c>
      <c r="K204" s="84">
        <f>I204/'סכום נכסי הקרן'!$C$42</f>
        <v>-2.1902982529517512E-5</v>
      </c>
    </row>
    <row r="205" spans="2:11">
      <c r="B205" s="76" t="s">
        <v>2771</v>
      </c>
      <c r="C205" s="73" t="s">
        <v>2772</v>
      </c>
      <c r="D205" s="86" t="s">
        <v>531</v>
      </c>
      <c r="E205" s="86" t="s">
        <v>133</v>
      </c>
      <c r="F205" s="95">
        <v>44956</v>
      </c>
      <c r="G205" s="83">
        <v>37145013.406263001</v>
      </c>
      <c r="H205" s="85">
        <v>-4.3142209999999999</v>
      </c>
      <c r="I205" s="83">
        <v>-1602.5181406010004</v>
      </c>
      <c r="J205" s="84">
        <f t="shared" si="3"/>
        <v>2.5444526598854206E-3</v>
      </c>
      <c r="K205" s="84">
        <f>I205/'סכום נכסי הקרן'!$C$42</f>
        <v>-2.6479577127516853E-5</v>
      </c>
    </row>
    <row r="206" spans="2:11">
      <c r="B206" s="76" t="s">
        <v>2773</v>
      </c>
      <c r="C206" s="73" t="s">
        <v>2774</v>
      </c>
      <c r="D206" s="86" t="s">
        <v>531</v>
      </c>
      <c r="E206" s="86" t="s">
        <v>133</v>
      </c>
      <c r="F206" s="95">
        <v>44956</v>
      </c>
      <c r="G206" s="83">
        <v>29070857.150093004</v>
      </c>
      <c r="H206" s="85">
        <v>-4.3111829999999998</v>
      </c>
      <c r="I206" s="83">
        <v>-1253.2979733350001</v>
      </c>
      <c r="J206" s="84">
        <f t="shared" si="3"/>
        <v>1.9899664665794527E-3</v>
      </c>
      <c r="K206" s="84">
        <f>I206/'סכום נכסי הקרן'!$C$42</f>
        <v>-2.0709157361699806E-5</v>
      </c>
    </row>
    <row r="207" spans="2:11">
      <c r="B207" s="76" t="s">
        <v>2775</v>
      </c>
      <c r="C207" s="73" t="s">
        <v>2776</v>
      </c>
      <c r="D207" s="86" t="s">
        <v>531</v>
      </c>
      <c r="E207" s="86" t="s">
        <v>133</v>
      </c>
      <c r="F207" s="95">
        <v>44937</v>
      </c>
      <c r="G207" s="83">
        <v>51600000</v>
      </c>
      <c r="H207" s="85">
        <v>-4.8437020000000004</v>
      </c>
      <c r="I207" s="83">
        <v>-2499.3499900000002</v>
      </c>
      <c r="J207" s="84">
        <f t="shared" si="3"/>
        <v>3.9684279191092792E-3</v>
      </c>
      <c r="K207" s="84">
        <f>I207/'סכום נכסי הקרן'!$C$42</f>
        <v>-4.1298584491557154E-5</v>
      </c>
    </row>
    <row r="208" spans="2:11">
      <c r="B208" s="76" t="s">
        <v>2777</v>
      </c>
      <c r="C208" s="73" t="s">
        <v>2778</v>
      </c>
      <c r="D208" s="86" t="s">
        <v>531</v>
      </c>
      <c r="E208" s="86" t="s">
        <v>133</v>
      </c>
      <c r="F208" s="95">
        <v>44973</v>
      </c>
      <c r="G208" s="83">
        <v>104220000</v>
      </c>
      <c r="H208" s="85">
        <v>-3.0266299999999999</v>
      </c>
      <c r="I208" s="83">
        <v>-3154.3535099999999</v>
      </c>
      <c r="J208" s="84">
        <f t="shared" si="3"/>
        <v>5.0084320266904079E-3</v>
      </c>
      <c r="K208" s="84">
        <f>I208/'סכום נכסי הקרן'!$C$42</f>
        <v>-5.2121685826391545E-5</v>
      </c>
    </row>
    <row r="209" spans="2:11">
      <c r="B209" s="76" t="s">
        <v>2779</v>
      </c>
      <c r="C209" s="73" t="s">
        <v>2780</v>
      </c>
      <c r="D209" s="86" t="s">
        <v>531</v>
      </c>
      <c r="E209" s="86" t="s">
        <v>133</v>
      </c>
      <c r="F209" s="95">
        <v>44973</v>
      </c>
      <c r="G209" s="83">
        <v>145950000</v>
      </c>
      <c r="H209" s="85">
        <v>-2.996982</v>
      </c>
      <c r="I209" s="83">
        <v>-4374.0949099999998</v>
      </c>
      <c r="J209" s="84">
        <f t="shared" si="3"/>
        <v>6.9451179031063941E-3</v>
      </c>
      <c r="K209" s="84">
        <f>I209/'סכום נכסי הקרן'!$C$42</f>
        <v>-7.2276363429487145E-5</v>
      </c>
    </row>
    <row r="210" spans="2:11">
      <c r="B210" s="76" t="s">
        <v>2781</v>
      </c>
      <c r="C210" s="73" t="s">
        <v>2782</v>
      </c>
      <c r="D210" s="86" t="s">
        <v>531</v>
      </c>
      <c r="E210" s="86" t="s">
        <v>133</v>
      </c>
      <c r="F210" s="95">
        <v>44972</v>
      </c>
      <c r="G210" s="83">
        <v>19353302.846080001</v>
      </c>
      <c r="H210" s="85">
        <v>-2.6334499999999998</v>
      </c>
      <c r="I210" s="83">
        <v>-509.65956965300001</v>
      </c>
      <c r="J210" s="84">
        <f t="shared" si="3"/>
        <v>8.0922930903814128E-4</v>
      </c>
      <c r="K210" s="84">
        <f>I210/'סכום נכסי הקרן'!$C$42</f>
        <v>-8.4214771374396738E-6</v>
      </c>
    </row>
    <row r="211" spans="2:11">
      <c r="B211" s="76" t="s">
        <v>2783</v>
      </c>
      <c r="C211" s="73" t="s">
        <v>2784</v>
      </c>
      <c r="D211" s="86" t="s">
        <v>531</v>
      </c>
      <c r="E211" s="86" t="s">
        <v>133</v>
      </c>
      <c r="F211" s="95">
        <v>44972</v>
      </c>
      <c r="G211" s="83">
        <v>11065371.3848</v>
      </c>
      <c r="H211" s="85">
        <v>-2.5746340000000001</v>
      </c>
      <c r="I211" s="83">
        <v>-284.892853215</v>
      </c>
      <c r="J211" s="84">
        <f t="shared" si="3"/>
        <v>4.5234831343212871E-4</v>
      </c>
      <c r="K211" s="84">
        <f>I211/'סכום נכסי הקרן'!$C$42</f>
        <v>-4.7074925947207847E-6</v>
      </c>
    </row>
    <row r="212" spans="2:11">
      <c r="B212" s="76" t="s">
        <v>2785</v>
      </c>
      <c r="C212" s="73" t="s">
        <v>2786</v>
      </c>
      <c r="D212" s="86" t="s">
        <v>531</v>
      </c>
      <c r="E212" s="86" t="s">
        <v>133</v>
      </c>
      <c r="F212" s="95">
        <v>44972</v>
      </c>
      <c r="G212" s="83">
        <v>41051165.245650001</v>
      </c>
      <c r="H212" s="85">
        <v>-2.5452520000000001</v>
      </c>
      <c r="I212" s="83">
        <v>-1044.8555066019999</v>
      </c>
      <c r="J212" s="84">
        <f t="shared" si="3"/>
        <v>1.6590048534316901E-3</v>
      </c>
      <c r="K212" s="84">
        <f>I212/'סכום נכסי הקרן'!$C$42</f>
        <v>-1.7264910314089882E-5</v>
      </c>
    </row>
    <row r="213" spans="2:11">
      <c r="B213" s="76" t="s">
        <v>2785</v>
      </c>
      <c r="C213" s="73" t="s">
        <v>2787</v>
      </c>
      <c r="D213" s="86" t="s">
        <v>531</v>
      </c>
      <c r="E213" s="86" t="s">
        <v>133</v>
      </c>
      <c r="F213" s="95">
        <v>44972</v>
      </c>
      <c r="G213" s="83">
        <v>35536582.693559997</v>
      </c>
      <c r="H213" s="85">
        <v>-2.5452520000000001</v>
      </c>
      <c r="I213" s="83">
        <v>-904.49549704599985</v>
      </c>
      <c r="J213" s="84">
        <f t="shared" si="3"/>
        <v>1.4361434763228058E-3</v>
      </c>
      <c r="K213" s="84">
        <f>I213/'סכום נכסי הקרן'!$C$42</f>
        <v>-1.4945639408823733E-5</v>
      </c>
    </row>
    <row r="214" spans="2:11">
      <c r="B214" s="76" t="s">
        <v>2788</v>
      </c>
      <c r="C214" s="73" t="s">
        <v>2789</v>
      </c>
      <c r="D214" s="86" t="s">
        <v>531</v>
      </c>
      <c r="E214" s="86" t="s">
        <v>133</v>
      </c>
      <c r="F214" s="95">
        <v>44972</v>
      </c>
      <c r="G214" s="83">
        <v>8211644.1461880002</v>
      </c>
      <c r="H214" s="85">
        <v>-2.5276299999999998</v>
      </c>
      <c r="I214" s="83">
        <v>-207.56000426199998</v>
      </c>
      <c r="J214" s="84">
        <f t="shared" si="3"/>
        <v>3.2956045335761947E-4</v>
      </c>
      <c r="K214" s="84">
        <f>I214/'סכום נכסי הקרן'!$C$42</f>
        <v>-3.4296654759752828E-6</v>
      </c>
    </row>
    <row r="215" spans="2:11">
      <c r="B215" s="76" t="s">
        <v>2790</v>
      </c>
      <c r="C215" s="73" t="s">
        <v>2791</v>
      </c>
      <c r="D215" s="86" t="s">
        <v>531</v>
      </c>
      <c r="E215" s="86" t="s">
        <v>133</v>
      </c>
      <c r="F215" s="95">
        <v>44973</v>
      </c>
      <c r="G215" s="83">
        <v>41180515.809299998</v>
      </c>
      <c r="H215" s="85">
        <v>-2.1927560000000001</v>
      </c>
      <c r="I215" s="83">
        <v>-902.98812399600001</v>
      </c>
      <c r="J215" s="84">
        <f t="shared" si="3"/>
        <v>1.4337500935152495E-3</v>
      </c>
      <c r="K215" s="84">
        <f>I215/'סכום נכסי הקרן'!$C$42</f>
        <v>-1.492073198348723E-5</v>
      </c>
    </row>
    <row r="216" spans="2:11">
      <c r="B216" s="76" t="s">
        <v>2792</v>
      </c>
      <c r="C216" s="73" t="s">
        <v>2793</v>
      </c>
      <c r="D216" s="86" t="s">
        <v>531</v>
      </c>
      <c r="E216" s="86" t="s">
        <v>133</v>
      </c>
      <c r="F216" s="95">
        <v>44973</v>
      </c>
      <c r="G216" s="83">
        <v>102139344.276077</v>
      </c>
      <c r="H216" s="85">
        <v>-2.1810849999999999</v>
      </c>
      <c r="I216" s="83">
        <v>-2227.745477557</v>
      </c>
      <c r="J216" s="84">
        <f t="shared" si="3"/>
        <v>3.5371786205127009E-3</v>
      </c>
      <c r="K216" s="84">
        <f>I216/'סכום נכסי הקרן'!$C$42</f>
        <v>-3.6810664852333101E-5</v>
      </c>
    </row>
    <row r="217" spans="2:11">
      <c r="B217" s="76" t="s">
        <v>2794</v>
      </c>
      <c r="C217" s="73" t="s">
        <v>2795</v>
      </c>
      <c r="D217" s="86" t="s">
        <v>531</v>
      </c>
      <c r="E217" s="86" t="s">
        <v>133</v>
      </c>
      <c r="F217" s="95">
        <v>44977</v>
      </c>
      <c r="G217" s="83">
        <v>71881213.579667002</v>
      </c>
      <c r="H217" s="85">
        <v>-1.8648169999999999</v>
      </c>
      <c r="I217" s="83">
        <v>-1340.4533765400001</v>
      </c>
      <c r="J217" s="84">
        <f t="shared" si="3"/>
        <v>2.1283504211131467E-3</v>
      </c>
      <c r="K217" s="84">
        <f>I217/'סכום נכסי הקרן'!$C$42</f>
        <v>-2.2149289715135201E-5</v>
      </c>
    </row>
    <row r="218" spans="2:11">
      <c r="B218" s="76" t="s">
        <v>2796</v>
      </c>
      <c r="C218" s="73" t="s">
        <v>2797</v>
      </c>
      <c r="D218" s="86" t="s">
        <v>531</v>
      </c>
      <c r="E218" s="86" t="s">
        <v>133</v>
      </c>
      <c r="F218" s="95">
        <v>44977</v>
      </c>
      <c r="G218" s="83">
        <v>84068347.039802</v>
      </c>
      <c r="H218" s="85">
        <v>-1.8300339999999999</v>
      </c>
      <c r="I218" s="83">
        <v>-1538.4796961939999</v>
      </c>
      <c r="J218" s="84">
        <f t="shared" si="3"/>
        <v>2.4427734426097844E-3</v>
      </c>
      <c r="K218" s="84">
        <f>I218/'סכום נכסי הקרן'!$C$42</f>
        <v>-2.5421423160432638E-5</v>
      </c>
    </row>
    <row r="219" spans="2:11">
      <c r="B219" s="76" t="s">
        <v>2796</v>
      </c>
      <c r="C219" s="73" t="s">
        <v>2798</v>
      </c>
      <c r="D219" s="86" t="s">
        <v>531</v>
      </c>
      <c r="E219" s="86" t="s">
        <v>133</v>
      </c>
      <c r="F219" s="95">
        <v>44977</v>
      </c>
      <c r="G219" s="83">
        <v>126514800</v>
      </c>
      <c r="H219" s="85">
        <v>-1.8300339999999999</v>
      </c>
      <c r="I219" s="83">
        <v>-2315.2644</v>
      </c>
      <c r="J219" s="84">
        <f t="shared" si="3"/>
        <v>3.676139765075396E-3</v>
      </c>
      <c r="K219" s="84">
        <f>I219/'סכום נכסי הקרן'!$C$42</f>
        <v>-3.825680389951884E-5</v>
      </c>
    </row>
    <row r="220" spans="2:11">
      <c r="B220" s="76" t="s">
        <v>2799</v>
      </c>
      <c r="C220" s="73" t="s">
        <v>2800</v>
      </c>
      <c r="D220" s="86" t="s">
        <v>531</v>
      </c>
      <c r="E220" s="86" t="s">
        <v>133</v>
      </c>
      <c r="F220" s="95">
        <v>44977</v>
      </c>
      <c r="G220" s="83">
        <v>123025000</v>
      </c>
      <c r="H220" s="85">
        <v>-1.809755</v>
      </c>
      <c r="I220" s="83">
        <v>-2226.4515000000001</v>
      </c>
      <c r="J220" s="84">
        <f t="shared" si="3"/>
        <v>3.5351240636541399E-3</v>
      </c>
      <c r="K220" s="84">
        <f>I220/'סכום נכסי הקרן'!$C$42</f>
        <v>-3.6789283516513092E-5</v>
      </c>
    </row>
    <row r="221" spans="2:11">
      <c r="B221" s="76" t="s">
        <v>2801</v>
      </c>
      <c r="C221" s="73" t="s">
        <v>2802</v>
      </c>
      <c r="D221" s="86" t="s">
        <v>531</v>
      </c>
      <c r="E221" s="86" t="s">
        <v>133</v>
      </c>
      <c r="F221" s="95">
        <v>45013</v>
      </c>
      <c r="G221" s="83">
        <v>41356902.941550002</v>
      </c>
      <c r="H221" s="85">
        <v>-1.6812400000000001</v>
      </c>
      <c r="I221" s="83">
        <v>-695.30892671699996</v>
      </c>
      <c r="J221" s="84">
        <f t="shared" si="3"/>
        <v>1.1040003873925837E-3</v>
      </c>
      <c r="K221" s="84">
        <f>I221/'סכום נכסי הקרן'!$C$42</f>
        <v>-1.1489096994277276E-5</v>
      </c>
    </row>
    <row r="222" spans="2:11">
      <c r="B222" s="76" t="s">
        <v>2801</v>
      </c>
      <c r="C222" s="73" t="s">
        <v>2803</v>
      </c>
      <c r="D222" s="86" t="s">
        <v>531</v>
      </c>
      <c r="E222" s="86" t="s">
        <v>133</v>
      </c>
      <c r="F222" s="95">
        <v>45013</v>
      </c>
      <c r="G222" s="83">
        <v>13425468.490395</v>
      </c>
      <c r="H222" s="85">
        <v>-1.6812400000000001</v>
      </c>
      <c r="I222" s="83">
        <v>-225.71438920199998</v>
      </c>
      <c r="J222" s="84">
        <f t="shared" si="3"/>
        <v>3.5838569525587519E-4</v>
      </c>
      <c r="K222" s="84">
        <f>I222/'סכום נכסי הקרן'!$C$42</f>
        <v>-3.7296436316304028E-6</v>
      </c>
    </row>
    <row r="223" spans="2:11">
      <c r="B223" s="76" t="s">
        <v>2804</v>
      </c>
      <c r="C223" s="73" t="s">
        <v>2805</v>
      </c>
      <c r="D223" s="86" t="s">
        <v>531</v>
      </c>
      <c r="E223" s="86" t="s">
        <v>133</v>
      </c>
      <c r="F223" s="95">
        <v>45013</v>
      </c>
      <c r="G223" s="83">
        <v>14073341.32512</v>
      </c>
      <c r="H223" s="85">
        <v>-1.5945800000000001</v>
      </c>
      <c r="I223" s="83">
        <v>-224.41070914999997</v>
      </c>
      <c r="J223" s="84">
        <f t="shared" si="3"/>
        <v>3.5631573293101379E-4</v>
      </c>
      <c r="K223" s="84">
        <f>I223/'סכום נכסי הקרן'!$C$42</f>
        <v>-3.7081019744023651E-6</v>
      </c>
    </row>
    <row r="224" spans="2:11">
      <c r="B224" s="76" t="s">
        <v>2806</v>
      </c>
      <c r="C224" s="73" t="s">
        <v>2807</v>
      </c>
      <c r="D224" s="86" t="s">
        <v>531</v>
      </c>
      <c r="E224" s="86" t="s">
        <v>133</v>
      </c>
      <c r="F224" s="95">
        <v>45013</v>
      </c>
      <c r="G224" s="83">
        <v>16575686.774639999</v>
      </c>
      <c r="H224" s="85">
        <v>-1.479263</v>
      </c>
      <c r="I224" s="83">
        <v>-245.19797266699999</v>
      </c>
      <c r="J224" s="84">
        <f t="shared" si="3"/>
        <v>3.8932141730207086E-4</v>
      </c>
      <c r="K224" s="84">
        <f>I224/'סכום נכסי הקרן'!$C$42</f>
        <v>-4.0515851048722547E-6</v>
      </c>
    </row>
    <row r="225" spans="2:11">
      <c r="B225" s="76" t="s">
        <v>2808</v>
      </c>
      <c r="C225" s="73" t="s">
        <v>2809</v>
      </c>
      <c r="D225" s="86" t="s">
        <v>531</v>
      </c>
      <c r="E225" s="86" t="s">
        <v>133</v>
      </c>
      <c r="F225" s="95">
        <v>45014</v>
      </c>
      <c r="G225" s="83">
        <v>22433040.421349999</v>
      </c>
      <c r="H225" s="85">
        <v>-1.3965449999999999</v>
      </c>
      <c r="I225" s="83">
        <v>-313.28761441799998</v>
      </c>
      <c r="J225" s="84">
        <f t="shared" si="3"/>
        <v>4.974330608925778E-4</v>
      </c>
      <c r="K225" s="84">
        <f>I225/'סכום נכסי הקרן'!$C$42</f>
        <v>-5.1766799631772063E-6</v>
      </c>
    </row>
    <row r="226" spans="2:11">
      <c r="B226" s="76" t="s">
        <v>2808</v>
      </c>
      <c r="C226" s="73" t="s">
        <v>2810</v>
      </c>
      <c r="D226" s="86" t="s">
        <v>531</v>
      </c>
      <c r="E226" s="86" t="s">
        <v>133</v>
      </c>
      <c r="F226" s="95">
        <v>45014</v>
      </c>
      <c r="G226" s="83">
        <v>14097329.975106001</v>
      </c>
      <c r="H226" s="85">
        <v>-1.3965449999999999</v>
      </c>
      <c r="I226" s="83">
        <v>-196.87562653799998</v>
      </c>
      <c r="J226" s="84">
        <f t="shared" si="3"/>
        <v>3.1259596938063515E-4</v>
      </c>
      <c r="K226" s="84">
        <f>I226/'סכום נכסי הקרן'!$C$42</f>
        <v>-3.2531197028983694E-6</v>
      </c>
    </row>
    <row r="227" spans="2:11">
      <c r="B227" s="76" t="s">
        <v>2811</v>
      </c>
      <c r="C227" s="73" t="s">
        <v>2812</v>
      </c>
      <c r="D227" s="86" t="s">
        <v>531</v>
      </c>
      <c r="E227" s="86" t="s">
        <v>133</v>
      </c>
      <c r="F227" s="95">
        <v>45012</v>
      </c>
      <c r="G227" s="83">
        <v>58072523.507775001</v>
      </c>
      <c r="H227" s="85">
        <v>-1.3584579999999999</v>
      </c>
      <c r="I227" s="83">
        <v>-788.89074343999994</v>
      </c>
      <c r="J227" s="84">
        <f t="shared" si="3"/>
        <v>1.252588098473624E-3</v>
      </c>
      <c r="K227" s="84">
        <f>I227/'סכום נכסי הקרן'!$C$42</f>
        <v>-1.3035417669761478E-5</v>
      </c>
    </row>
    <row r="228" spans="2:11">
      <c r="B228" s="76" t="s">
        <v>2813</v>
      </c>
      <c r="C228" s="73" t="s">
        <v>2814</v>
      </c>
      <c r="D228" s="86" t="s">
        <v>531</v>
      </c>
      <c r="E228" s="86" t="s">
        <v>133</v>
      </c>
      <c r="F228" s="95">
        <v>45014</v>
      </c>
      <c r="G228" s="83">
        <v>70526630.958839998</v>
      </c>
      <c r="H228" s="85">
        <v>-1.339064</v>
      </c>
      <c r="I228" s="83">
        <v>-944.39704703099994</v>
      </c>
      <c r="J228" s="84">
        <f t="shared" si="3"/>
        <v>1.4994985188777738E-3</v>
      </c>
      <c r="K228" s="84">
        <f>I228/'סכום נכסי הקרן'!$C$42</f>
        <v>-1.5604961848655226E-5</v>
      </c>
    </row>
    <row r="229" spans="2:11">
      <c r="B229" s="76" t="s">
        <v>2815</v>
      </c>
      <c r="C229" s="73" t="s">
        <v>2816</v>
      </c>
      <c r="D229" s="86" t="s">
        <v>531</v>
      </c>
      <c r="E229" s="86" t="s">
        <v>133</v>
      </c>
      <c r="F229" s="95">
        <v>45012</v>
      </c>
      <c r="G229" s="83">
        <v>70590000</v>
      </c>
      <c r="H229" s="85">
        <v>-1.301023</v>
      </c>
      <c r="I229" s="83">
        <v>-918.39200000000005</v>
      </c>
      <c r="J229" s="84">
        <f t="shared" si="3"/>
        <v>1.4582081213390242E-3</v>
      </c>
      <c r="K229" s="84">
        <f>I229/'סכום נכסי הקרן'!$C$42</f>
        <v>-1.5175261472031836E-5</v>
      </c>
    </row>
    <row r="230" spans="2:11">
      <c r="B230" s="76" t="s">
        <v>2817</v>
      </c>
      <c r="C230" s="73" t="s">
        <v>2818</v>
      </c>
      <c r="D230" s="86" t="s">
        <v>531</v>
      </c>
      <c r="E230" s="86" t="s">
        <v>133</v>
      </c>
      <c r="F230" s="95">
        <v>45012</v>
      </c>
      <c r="G230" s="83">
        <v>24905863.0737</v>
      </c>
      <c r="H230" s="85">
        <v>-1.2866740000000001</v>
      </c>
      <c r="I230" s="83">
        <v>-320.45731967799998</v>
      </c>
      <c r="J230" s="84">
        <f t="shared" si="3"/>
        <v>5.0881700417359415E-4</v>
      </c>
      <c r="K230" s="84">
        <f>I230/'סכום נכסי הקרן'!$C$42</f>
        <v>-5.295150237306229E-6</v>
      </c>
    </row>
    <row r="231" spans="2:11">
      <c r="B231" s="76" t="s">
        <v>2817</v>
      </c>
      <c r="C231" s="73" t="s">
        <v>2819</v>
      </c>
      <c r="D231" s="86" t="s">
        <v>531</v>
      </c>
      <c r="E231" s="86" t="s">
        <v>133</v>
      </c>
      <c r="F231" s="95">
        <v>45012</v>
      </c>
      <c r="G231" s="83">
        <v>35300000</v>
      </c>
      <c r="H231" s="85">
        <v>-1.2866740000000001</v>
      </c>
      <c r="I231" s="83">
        <v>-454.19600000000003</v>
      </c>
      <c r="J231" s="84">
        <f t="shared" si="3"/>
        <v>7.2116514068034071E-4</v>
      </c>
      <c r="K231" s="84">
        <f>I231/'סכום נכסי הקרן'!$C$42</f>
        <v>-7.5050120858532873E-6</v>
      </c>
    </row>
    <row r="232" spans="2:11">
      <c r="B232" s="76" t="s">
        <v>2820</v>
      </c>
      <c r="C232" s="73" t="s">
        <v>2821</v>
      </c>
      <c r="D232" s="86" t="s">
        <v>531</v>
      </c>
      <c r="E232" s="86" t="s">
        <v>133</v>
      </c>
      <c r="F232" s="95">
        <v>44993</v>
      </c>
      <c r="G232" s="83">
        <v>19697312.243000001</v>
      </c>
      <c r="H232" s="85">
        <v>-0.74103200000000002</v>
      </c>
      <c r="I232" s="83">
        <v>-145.96334247199999</v>
      </c>
      <c r="J232" s="84">
        <f t="shared" si="3"/>
        <v>2.3175825944744696E-4</v>
      </c>
      <c r="K232" s="84">
        <f>I232/'סכום נכסי הקרן'!$C$42</f>
        <v>-2.4118588656524986E-6</v>
      </c>
    </row>
    <row r="233" spans="2:11">
      <c r="B233" s="76" t="s">
        <v>2820</v>
      </c>
      <c r="C233" s="73" t="s">
        <v>2822</v>
      </c>
      <c r="D233" s="86" t="s">
        <v>531</v>
      </c>
      <c r="E233" s="86" t="s">
        <v>133</v>
      </c>
      <c r="F233" s="95">
        <v>44993</v>
      </c>
      <c r="G233" s="83">
        <v>21300000</v>
      </c>
      <c r="H233" s="85">
        <v>-0.74103200000000002</v>
      </c>
      <c r="I233" s="83">
        <v>-157.83976999999999</v>
      </c>
      <c r="J233" s="84">
        <f t="shared" si="3"/>
        <v>2.5061546102784392E-4</v>
      </c>
      <c r="K233" s="84">
        <f>I233/'סכום נכסי הקרן'!$C$42</f>
        <v>-2.6081017478760334E-6</v>
      </c>
    </row>
    <row r="234" spans="2:11">
      <c r="B234" s="76" t="s">
        <v>2823</v>
      </c>
      <c r="C234" s="73" t="s">
        <v>2824</v>
      </c>
      <c r="D234" s="86" t="s">
        <v>531</v>
      </c>
      <c r="E234" s="86" t="s">
        <v>133</v>
      </c>
      <c r="F234" s="95">
        <v>44993</v>
      </c>
      <c r="G234" s="83">
        <v>88800000</v>
      </c>
      <c r="H234" s="85">
        <v>-0.68430800000000003</v>
      </c>
      <c r="I234" s="83">
        <v>-607.6656999999999</v>
      </c>
      <c r="J234" s="84">
        <f t="shared" si="3"/>
        <v>9.6484187449276881E-4</v>
      </c>
      <c r="K234" s="84">
        <f>I234/'סכום נכסי הקרן'!$C$42</f>
        <v>-1.0040903976826076E-5</v>
      </c>
    </row>
    <row r="235" spans="2:11">
      <c r="B235" s="76" t="s">
        <v>2825</v>
      </c>
      <c r="C235" s="73" t="s">
        <v>2826</v>
      </c>
      <c r="D235" s="86" t="s">
        <v>531</v>
      </c>
      <c r="E235" s="86" t="s">
        <v>133</v>
      </c>
      <c r="F235" s="95">
        <v>44993</v>
      </c>
      <c r="G235" s="83">
        <v>23460147.101210002</v>
      </c>
      <c r="H235" s="85">
        <v>-0.38971600000000001</v>
      </c>
      <c r="I235" s="83">
        <v>-91.42801695</v>
      </c>
      <c r="J235" s="84">
        <f t="shared" si="3"/>
        <v>1.4516794226693172E-4</v>
      </c>
      <c r="K235" s="84">
        <f>I235/'סכום נכסי הקרן'!$C$42</f>
        <v>-1.5107318694910329E-6</v>
      </c>
    </row>
    <row r="236" spans="2:11">
      <c r="B236" s="76" t="s">
        <v>2827</v>
      </c>
      <c r="C236" s="73" t="s">
        <v>2828</v>
      </c>
      <c r="D236" s="86" t="s">
        <v>531</v>
      </c>
      <c r="E236" s="86" t="s">
        <v>133</v>
      </c>
      <c r="F236" s="95">
        <v>44993</v>
      </c>
      <c r="G236" s="83">
        <v>29349878.075027999</v>
      </c>
      <c r="H236" s="85">
        <v>-0.30525099999999999</v>
      </c>
      <c r="I236" s="83">
        <v>-89.590825025000001</v>
      </c>
      <c r="J236" s="84">
        <f t="shared" si="3"/>
        <v>1.4225087832746636E-4</v>
      </c>
      <c r="K236" s="84">
        <f>I236/'סכום נכסי הקרן'!$C$42</f>
        <v>-1.4803746061043956E-6</v>
      </c>
    </row>
    <row r="237" spans="2:11">
      <c r="B237" s="76" t="s">
        <v>2829</v>
      </c>
      <c r="C237" s="73" t="s">
        <v>2830</v>
      </c>
      <c r="D237" s="86" t="s">
        <v>531</v>
      </c>
      <c r="E237" s="86" t="s">
        <v>133</v>
      </c>
      <c r="F237" s="95">
        <v>44993</v>
      </c>
      <c r="G237" s="83">
        <v>739395.87505899998</v>
      </c>
      <c r="H237" s="85">
        <v>-0.30243799999999998</v>
      </c>
      <c r="I237" s="83">
        <v>-2.2362143350000001</v>
      </c>
      <c r="J237" s="84">
        <f t="shared" si="3"/>
        <v>3.5506253368406361E-6</v>
      </c>
      <c r="K237" s="84">
        <f>I237/'סכום נכסי הקרן'!$C$42</f>
        <v>-3.6950601966405188E-8</v>
      </c>
    </row>
    <row r="238" spans="2:11">
      <c r="B238" s="76" t="s">
        <v>2829</v>
      </c>
      <c r="C238" s="73" t="s">
        <v>2831</v>
      </c>
      <c r="D238" s="86" t="s">
        <v>531</v>
      </c>
      <c r="E238" s="86" t="s">
        <v>133</v>
      </c>
      <c r="F238" s="95">
        <v>44993</v>
      </c>
      <c r="G238" s="83">
        <v>69180588.109262004</v>
      </c>
      <c r="H238" s="85">
        <v>-0.30243799999999998</v>
      </c>
      <c r="I238" s="83">
        <v>-209.22841016500001</v>
      </c>
      <c r="J238" s="84">
        <f t="shared" si="3"/>
        <v>3.322095215522952E-4</v>
      </c>
      <c r="K238" s="84">
        <f>I238/'סכום נכסי הקרן'!$C$42</f>
        <v>-3.4572337647011283E-6</v>
      </c>
    </row>
    <row r="239" spans="2:11">
      <c r="B239" s="76" t="s">
        <v>2829</v>
      </c>
      <c r="C239" s="73" t="s">
        <v>2832</v>
      </c>
      <c r="D239" s="86" t="s">
        <v>531</v>
      </c>
      <c r="E239" s="86" t="s">
        <v>133</v>
      </c>
      <c r="F239" s="95">
        <v>44993</v>
      </c>
      <c r="G239" s="83">
        <v>17828500</v>
      </c>
      <c r="H239" s="85">
        <v>-0.30243799999999998</v>
      </c>
      <c r="I239" s="83">
        <v>-53.920160000000003</v>
      </c>
      <c r="J239" s="84">
        <f t="shared" si="3"/>
        <v>8.5613567208664282E-5</v>
      </c>
      <c r="K239" s="84">
        <f>I239/'סכום נכסי הקרן'!$C$42</f>
        <v>-8.9096216715061993E-7</v>
      </c>
    </row>
    <row r="240" spans="2:11">
      <c r="B240" s="76" t="s">
        <v>2833</v>
      </c>
      <c r="C240" s="73" t="s">
        <v>2834</v>
      </c>
      <c r="D240" s="86" t="s">
        <v>531</v>
      </c>
      <c r="E240" s="86" t="s">
        <v>133</v>
      </c>
      <c r="F240" s="95">
        <v>44986</v>
      </c>
      <c r="G240" s="83">
        <v>623952.751039</v>
      </c>
      <c r="H240" s="85">
        <v>-0.31822299999999998</v>
      </c>
      <c r="I240" s="83">
        <v>-1.9855608629999999</v>
      </c>
      <c r="J240" s="84">
        <f t="shared" si="3"/>
        <v>3.1526417649974321E-6</v>
      </c>
      <c r="K240" s="84">
        <f>I240/'סכום נכסי הקרן'!$C$42</f>
        <v>-3.2808871663361808E-8</v>
      </c>
    </row>
    <row r="241" spans="2:11">
      <c r="B241" s="76" t="s">
        <v>2833</v>
      </c>
      <c r="C241" s="73" t="s">
        <v>2835</v>
      </c>
      <c r="D241" s="86" t="s">
        <v>531</v>
      </c>
      <c r="E241" s="86" t="s">
        <v>133</v>
      </c>
      <c r="F241" s="95">
        <v>44986</v>
      </c>
      <c r="G241" s="83">
        <v>42774161.790036999</v>
      </c>
      <c r="H241" s="85">
        <v>-0.31822299999999998</v>
      </c>
      <c r="I241" s="83">
        <v>-136.11720207599998</v>
      </c>
      <c r="J241" s="84">
        <f t="shared" si="3"/>
        <v>2.1612471528624844E-4</v>
      </c>
      <c r="K241" s="84">
        <f>I241/'סכום נכסי הקרן'!$C$42</f>
        <v>-2.2491638998866436E-6</v>
      </c>
    </row>
    <row r="242" spans="2:11">
      <c r="B242" s="76" t="s">
        <v>2836</v>
      </c>
      <c r="C242" s="73" t="s">
        <v>2837</v>
      </c>
      <c r="D242" s="86" t="s">
        <v>531</v>
      </c>
      <c r="E242" s="86" t="s">
        <v>133</v>
      </c>
      <c r="F242" s="95">
        <v>44986</v>
      </c>
      <c r="G242" s="83">
        <v>38591434.927281998</v>
      </c>
      <c r="H242" s="85">
        <v>-0.290101</v>
      </c>
      <c r="I242" s="83">
        <v>-111.953966458</v>
      </c>
      <c r="J242" s="84">
        <f t="shared" si="3"/>
        <v>1.7775871643608862E-4</v>
      </c>
      <c r="K242" s="84">
        <f>I242/'סכום נכסי הקרן'!$C$42</f>
        <v>-1.8498971178224894E-6</v>
      </c>
    </row>
    <row r="243" spans="2:11">
      <c r="B243" s="76" t="s">
        <v>2836</v>
      </c>
      <c r="C243" s="73" t="s">
        <v>2838</v>
      </c>
      <c r="D243" s="86" t="s">
        <v>531</v>
      </c>
      <c r="E243" s="86" t="s">
        <v>133</v>
      </c>
      <c r="F243" s="95">
        <v>44986</v>
      </c>
      <c r="G243" s="83">
        <v>160524000</v>
      </c>
      <c r="H243" s="85">
        <v>-0.290101</v>
      </c>
      <c r="I243" s="83">
        <v>-465.68102000000005</v>
      </c>
      <c r="J243" s="84">
        <f t="shared" si="3"/>
        <v>7.394008716511475E-4</v>
      </c>
      <c r="K243" s="84">
        <f>I243/'סכום נכסי הקרן'!$C$42</f>
        <v>-7.6947874557514515E-6</v>
      </c>
    </row>
    <row r="244" spans="2:11">
      <c r="B244" s="76" t="s">
        <v>2839</v>
      </c>
      <c r="C244" s="73" t="s">
        <v>2840</v>
      </c>
      <c r="D244" s="86" t="s">
        <v>531</v>
      </c>
      <c r="E244" s="86" t="s">
        <v>133</v>
      </c>
      <c r="F244" s="95">
        <v>44993</v>
      </c>
      <c r="G244" s="83">
        <v>7137800</v>
      </c>
      <c r="H244" s="85">
        <v>-0.54893000000000003</v>
      </c>
      <c r="I244" s="83">
        <v>-39.1815</v>
      </c>
      <c r="J244" s="84">
        <f t="shared" si="3"/>
        <v>6.2211758711144019E-5</v>
      </c>
      <c r="K244" s="84">
        <f>I244/'סכום נכסי הקרן'!$C$42</f>
        <v>-6.4742452826942675E-7</v>
      </c>
    </row>
    <row r="245" spans="2:11">
      <c r="B245" s="76" t="s">
        <v>2839</v>
      </c>
      <c r="C245" s="73" t="s">
        <v>2841</v>
      </c>
      <c r="D245" s="86" t="s">
        <v>531</v>
      </c>
      <c r="E245" s="86" t="s">
        <v>133</v>
      </c>
      <c r="F245" s="95">
        <v>44993</v>
      </c>
      <c r="G245" s="83">
        <v>17626225.016036998</v>
      </c>
      <c r="H245" s="85">
        <v>-0.54893000000000003</v>
      </c>
      <c r="I245" s="83">
        <v>-96.755573912000003</v>
      </c>
      <c r="J245" s="84">
        <f t="shared" si="3"/>
        <v>1.5362695195874596E-4</v>
      </c>
      <c r="K245" s="84">
        <f>I245/'סכום נכסי הקרן'!$C$42</f>
        <v>-1.5987629824640265E-6</v>
      </c>
    </row>
    <row r="246" spans="2:11">
      <c r="B246" s="76" t="s">
        <v>2839</v>
      </c>
      <c r="C246" s="73" t="s">
        <v>2842</v>
      </c>
      <c r="D246" s="86" t="s">
        <v>531</v>
      </c>
      <c r="E246" s="86" t="s">
        <v>133</v>
      </c>
      <c r="F246" s="95">
        <v>44993</v>
      </c>
      <c r="G246" s="83">
        <v>22631062.427056</v>
      </c>
      <c r="H246" s="85">
        <v>-0.54893000000000003</v>
      </c>
      <c r="I246" s="83">
        <v>-124.22861000399999</v>
      </c>
      <c r="J246" s="84">
        <f t="shared" si="3"/>
        <v>1.9724819903754729E-4</v>
      </c>
      <c r="K246" s="84">
        <f>I246/'סכום נכסי הקרן'!$C$42</f>
        <v>-2.0527200140220841E-6</v>
      </c>
    </row>
    <row r="247" spans="2:11">
      <c r="B247" s="76" t="s">
        <v>2843</v>
      </c>
      <c r="C247" s="73" t="s">
        <v>2844</v>
      </c>
      <c r="D247" s="86" t="s">
        <v>531</v>
      </c>
      <c r="E247" s="86" t="s">
        <v>133</v>
      </c>
      <c r="F247" s="95">
        <v>44993</v>
      </c>
      <c r="G247" s="83">
        <v>50376164.970600002</v>
      </c>
      <c r="H247" s="85">
        <v>-0.18162600000000001</v>
      </c>
      <c r="I247" s="83">
        <v>-91.495998903</v>
      </c>
      <c r="J247" s="84">
        <f t="shared" si="3"/>
        <v>1.4527588292404664E-4</v>
      </c>
      <c r="K247" s="84">
        <f>I247/'סכום נכסי הקרן'!$C$42</f>
        <v>-1.5118551849294888E-6</v>
      </c>
    </row>
    <row r="248" spans="2:11">
      <c r="B248" s="76" t="s">
        <v>2843</v>
      </c>
      <c r="C248" s="73" t="s">
        <v>2845</v>
      </c>
      <c r="D248" s="86" t="s">
        <v>531</v>
      </c>
      <c r="E248" s="86" t="s">
        <v>133</v>
      </c>
      <c r="F248" s="95">
        <v>44993</v>
      </c>
      <c r="G248" s="83">
        <v>9085190.5053000003</v>
      </c>
      <c r="H248" s="85">
        <v>-0.18162600000000001</v>
      </c>
      <c r="I248" s="83">
        <v>-16.501029425000002</v>
      </c>
      <c r="J248" s="84">
        <f t="shared" si="3"/>
        <v>2.6200070468807669E-5</v>
      </c>
      <c r="K248" s="84">
        <f>I248/'סכום נכסי הקרן'!$C$42</f>
        <v>-2.7265855547747169E-7</v>
      </c>
    </row>
    <row r="249" spans="2:11">
      <c r="B249" s="76" t="s">
        <v>2846</v>
      </c>
      <c r="C249" s="73" t="s">
        <v>2847</v>
      </c>
      <c r="D249" s="86" t="s">
        <v>531</v>
      </c>
      <c r="E249" s="86" t="s">
        <v>133</v>
      </c>
      <c r="F249" s="95">
        <v>44980</v>
      </c>
      <c r="G249" s="83">
        <v>40902825.539218999</v>
      </c>
      <c r="H249" s="85">
        <v>-0.173679</v>
      </c>
      <c r="I249" s="83">
        <v>-71.039448386999993</v>
      </c>
      <c r="J249" s="84">
        <f t="shared" si="3"/>
        <v>1.1279529936385316E-4</v>
      </c>
      <c r="K249" s="84">
        <f>I249/'סכום נכסי הקרן'!$C$42</f>
        <v>-1.1738366668063693E-6</v>
      </c>
    </row>
    <row r="250" spans="2:11">
      <c r="B250" s="76" t="s">
        <v>2846</v>
      </c>
      <c r="C250" s="73" t="s">
        <v>2848</v>
      </c>
      <c r="D250" s="86" t="s">
        <v>531</v>
      </c>
      <c r="E250" s="86" t="s">
        <v>133</v>
      </c>
      <c r="F250" s="95">
        <v>44980</v>
      </c>
      <c r="G250" s="83">
        <v>33600102.413723998</v>
      </c>
      <c r="H250" s="85">
        <v>-0.173679</v>
      </c>
      <c r="I250" s="83">
        <v>-58.356182238000002</v>
      </c>
      <c r="J250" s="84">
        <f t="shared" si="3"/>
        <v>9.2657012332197713E-5</v>
      </c>
      <c r="K250" s="84">
        <f>I250/'סכום נכסי הקרן'!$C$42</f>
        <v>-9.6426180102961487E-7</v>
      </c>
    </row>
    <row r="251" spans="2:11">
      <c r="B251" s="76" t="s">
        <v>2846</v>
      </c>
      <c r="C251" s="73" t="s">
        <v>2849</v>
      </c>
      <c r="D251" s="86" t="s">
        <v>531</v>
      </c>
      <c r="E251" s="86" t="s">
        <v>133</v>
      </c>
      <c r="F251" s="95">
        <v>44980</v>
      </c>
      <c r="G251" s="83">
        <v>16986613.313076001</v>
      </c>
      <c r="H251" s="85">
        <v>-0.173679</v>
      </c>
      <c r="I251" s="83">
        <v>-29.502109543999996</v>
      </c>
      <c r="J251" s="84">
        <f t="shared" si="3"/>
        <v>4.6842977436317312E-5</v>
      </c>
      <c r="K251" s="84">
        <f>I251/'סכום נכסי הקרן'!$C$42</f>
        <v>-4.8748489349507163E-7</v>
      </c>
    </row>
    <row r="252" spans="2:11">
      <c r="B252" s="76" t="s">
        <v>2850</v>
      </c>
      <c r="C252" s="73" t="s">
        <v>2851</v>
      </c>
      <c r="D252" s="86" t="s">
        <v>531</v>
      </c>
      <c r="E252" s="86" t="s">
        <v>133</v>
      </c>
      <c r="F252" s="95">
        <v>44998</v>
      </c>
      <c r="G252" s="83">
        <v>142876000</v>
      </c>
      <c r="H252" s="85">
        <v>2.0664999999999999E-2</v>
      </c>
      <c r="I252" s="83">
        <v>29.525320000000001</v>
      </c>
      <c r="J252" s="84">
        <f t="shared" si="3"/>
        <v>-4.6879830626936559E-5</v>
      </c>
      <c r="K252" s="84">
        <f>I252/'סכום נכסי הקרן'!$C$42</f>
        <v>4.8786841680394757E-7</v>
      </c>
    </row>
    <row r="253" spans="2:11">
      <c r="B253" s="76" t="s">
        <v>2852</v>
      </c>
      <c r="C253" s="73" t="s">
        <v>2853</v>
      </c>
      <c r="D253" s="86" t="s">
        <v>531</v>
      </c>
      <c r="E253" s="86" t="s">
        <v>133</v>
      </c>
      <c r="F253" s="95">
        <v>44998</v>
      </c>
      <c r="G253" s="83">
        <v>25202193.455880001</v>
      </c>
      <c r="H253" s="85">
        <v>2.3463999999999999E-2</v>
      </c>
      <c r="I253" s="83">
        <v>5.9134350529999988</v>
      </c>
      <c r="J253" s="84">
        <f t="shared" si="3"/>
        <v>-9.389257549385733E-6</v>
      </c>
      <c r="K253" s="84">
        <f>I253/'סכום נכסי הקרן'!$C$42</f>
        <v>9.7712004380649456E-8</v>
      </c>
    </row>
    <row r="254" spans="2:11">
      <c r="B254" s="76" t="s">
        <v>2854</v>
      </c>
      <c r="C254" s="73" t="s">
        <v>2855</v>
      </c>
      <c r="D254" s="86" t="s">
        <v>531</v>
      </c>
      <c r="E254" s="86" t="s">
        <v>133</v>
      </c>
      <c r="F254" s="95">
        <v>44991</v>
      </c>
      <c r="G254" s="83">
        <v>22675450.736336004</v>
      </c>
      <c r="H254" s="85">
        <v>-1.6331999999999999E-2</v>
      </c>
      <c r="I254" s="83">
        <v>-3.7034624910000002</v>
      </c>
      <c r="J254" s="84">
        <f t="shared" si="3"/>
        <v>5.8802984797892987E-6</v>
      </c>
      <c r="K254" s="84">
        <f>I254/'סכום נכסי הקרן'!$C$42</f>
        <v>-6.1195014386871126E-8</v>
      </c>
    </row>
    <row r="255" spans="2:11">
      <c r="B255" s="76" t="s">
        <v>2856</v>
      </c>
      <c r="C255" s="73" t="s">
        <v>2857</v>
      </c>
      <c r="D255" s="86" t="s">
        <v>531</v>
      </c>
      <c r="E255" s="86" t="s">
        <v>133</v>
      </c>
      <c r="F255" s="95">
        <v>45000</v>
      </c>
      <c r="G255" s="83">
        <v>71520000</v>
      </c>
      <c r="H255" s="85">
        <v>-5.3224E-2</v>
      </c>
      <c r="I255" s="83">
        <v>-38.065559999999998</v>
      </c>
      <c r="J255" s="84">
        <f t="shared" si="3"/>
        <v>6.0439887036600824E-5</v>
      </c>
      <c r="K255" s="84">
        <f>I255/'סכום נכסי הקרן'!$C$42</f>
        <v>-6.2898503697692933E-7</v>
      </c>
    </row>
    <row r="256" spans="2:11">
      <c r="B256" s="76" t="s">
        <v>2858</v>
      </c>
      <c r="C256" s="73" t="s">
        <v>2859</v>
      </c>
      <c r="D256" s="86" t="s">
        <v>531</v>
      </c>
      <c r="E256" s="86" t="s">
        <v>133</v>
      </c>
      <c r="F256" s="95">
        <v>44991</v>
      </c>
      <c r="G256" s="83">
        <v>19863768.402800001</v>
      </c>
      <c r="H256" s="85">
        <v>-7.5230000000000005E-2</v>
      </c>
      <c r="I256" s="83">
        <v>-14.943479677999999</v>
      </c>
      <c r="J256" s="84">
        <f t="shared" si="3"/>
        <v>2.3727017904690224E-5</v>
      </c>
      <c r="K256" s="84">
        <f>I256/'סכום נכסי הקרן'!$C$42</f>
        <v>-2.4692202394581411E-7</v>
      </c>
    </row>
    <row r="257" spans="2:11">
      <c r="B257" s="76" t="s">
        <v>2860</v>
      </c>
      <c r="C257" s="73" t="s">
        <v>2861</v>
      </c>
      <c r="D257" s="86" t="s">
        <v>531</v>
      </c>
      <c r="E257" s="86" t="s">
        <v>133</v>
      </c>
      <c r="F257" s="95">
        <v>44980</v>
      </c>
      <c r="G257" s="83">
        <v>25274159.405838002</v>
      </c>
      <c r="H257" s="85">
        <v>-0.180252</v>
      </c>
      <c r="I257" s="83">
        <v>-45.557268517999994</v>
      </c>
      <c r="J257" s="84">
        <f t="shared" si="3"/>
        <v>7.2335101937920024E-5</v>
      </c>
      <c r="K257" s="84">
        <f>I257/'סכום נכסי הקרן'!$C$42</f>
        <v>-7.5277600601073848E-7</v>
      </c>
    </row>
    <row r="258" spans="2:11">
      <c r="B258" s="76" t="s">
        <v>2862</v>
      </c>
      <c r="C258" s="73" t="s">
        <v>2863</v>
      </c>
      <c r="D258" s="86" t="s">
        <v>531</v>
      </c>
      <c r="E258" s="86" t="s">
        <v>133</v>
      </c>
      <c r="F258" s="95">
        <v>44980</v>
      </c>
      <c r="G258" s="83">
        <v>71670089.941505998</v>
      </c>
      <c r="H258" s="85">
        <v>-9.6423999999999996E-2</v>
      </c>
      <c r="I258" s="83">
        <v>-69.107302500999992</v>
      </c>
      <c r="J258" s="84">
        <f t="shared" si="3"/>
        <v>1.0972746904458102E-4</v>
      </c>
      <c r="K258" s="84">
        <f>I258/'סכום נכסי הקרן'!$C$42</f>
        <v>-1.141910409802649E-6</v>
      </c>
    </row>
    <row r="259" spans="2:11">
      <c r="B259" s="76" t="s">
        <v>2864</v>
      </c>
      <c r="C259" s="73" t="s">
        <v>2865</v>
      </c>
      <c r="D259" s="86" t="s">
        <v>531</v>
      </c>
      <c r="E259" s="86" t="s">
        <v>133</v>
      </c>
      <c r="F259" s="95">
        <v>44998</v>
      </c>
      <c r="G259" s="83">
        <v>42194153.862630002</v>
      </c>
      <c r="H259" s="85">
        <v>0.47483799999999998</v>
      </c>
      <c r="I259" s="83">
        <v>200.35382791800001</v>
      </c>
      <c r="J259" s="84">
        <f t="shared" si="3"/>
        <v>-3.1811860187304434E-4</v>
      </c>
      <c r="K259" s="84">
        <f>I259/'סכום נכסי הקרן'!$C$42</f>
        <v>3.3105925635002504E-6</v>
      </c>
    </row>
    <row r="260" spans="2:11">
      <c r="B260" s="76" t="s">
        <v>2864</v>
      </c>
      <c r="C260" s="73" t="s">
        <v>2866</v>
      </c>
      <c r="D260" s="86" t="s">
        <v>531</v>
      </c>
      <c r="E260" s="86" t="s">
        <v>133</v>
      </c>
      <c r="F260" s="95">
        <v>44998</v>
      </c>
      <c r="G260" s="83">
        <v>45657535.813890003</v>
      </c>
      <c r="H260" s="85">
        <v>0.47483799999999998</v>
      </c>
      <c r="I260" s="83">
        <v>216.79927753499999</v>
      </c>
      <c r="J260" s="84">
        <f t="shared" si="3"/>
        <v>-3.4423042361210687E-4</v>
      </c>
      <c r="K260" s="84">
        <f>I260/'סכום נכסי הקרן'!$C$42</f>
        <v>3.5823327332350699E-6</v>
      </c>
    </row>
    <row r="261" spans="2:11">
      <c r="B261" s="76" t="s">
        <v>2867</v>
      </c>
      <c r="C261" s="73" t="s">
        <v>2868</v>
      </c>
      <c r="D261" s="86" t="s">
        <v>531</v>
      </c>
      <c r="E261" s="86" t="s">
        <v>133</v>
      </c>
      <c r="F261" s="95">
        <v>44987</v>
      </c>
      <c r="G261" s="83">
        <v>2849570.9260999993</v>
      </c>
      <c r="H261" s="85">
        <v>0.42128700000000002</v>
      </c>
      <c r="I261" s="83">
        <v>12.004865804</v>
      </c>
      <c r="J261" s="84">
        <f t="shared" si="3"/>
        <v>-1.9061133819739211E-5</v>
      </c>
      <c r="K261" s="84">
        <f>I261/'סכום נכסי הקרן'!$C$42</f>
        <v>1.9836516162200201E-7</v>
      </c>
    </row>
    <row r="262" spans="2:11">
      <c r="B262" s="76" t="s">
        <v>2867</v>
      </c>
      <c r="C262" s="73" t="s">
        <v>2869</v>
      </c>
      <c r="D262" s="86" t="s">
        <v>531</v>
      </c>
      <c r="E262" s="86" t="s">
        <v>133</v>
      </c>
      <c r="F262" s="95">
        <v>44987</v>
      </c>
      <c r="G262" s="83">
        <v>32020843.006425001</v>
      </c>
      <c r="H262" s="85">
        <v>0.42128700000000002</v>
      </c>
      <c r="I262" s="83">
        <v>134.89959091699998</v>
      </c>
      <c r="J262" s="84">
        <f t="shared" si="3"/>
        <v>-2.1419141177240377E-4</v>
      </c>
      <c r="K262" s="84">
        <f>I262/'סכום נכסי הקרן'!$C$42</f>
        <v>2.2290444218107362E-6</v>
      </c>
    </row>
    <row r="263" spans="2:11">
      <c r="B263" s="76" t="s">
        <v>2867</v>
      </c>
      <c r="C263" s="73" t="s">
        <v>2870</v>
      </c>
      <c r="D263" s="86" t="s">
        <v>531</v>
      </c>
      <c r="E263" s="86" t="s">
        <v>133</v>
      </c>
      <c r="F263" s="95">
        <v>44987</v>
      </c>
      <c r="G263" s="83">
        <v>140205000</v>
      </c>
      <c r="H263" s="85">
        <v>0.42128700000000002</v>
      </c>
      <c r="I263" s="83">
        <v>590.66518000000008</v>
      </c>
      <c r="J263" s="84">
        <f t="shared" si="3"/>
        <v>-9.3784872088190736E-4</v>
      </c>
      <c r="K263" s="84">
        <f>I263/'סכום נכסי הקרן'!$C$42</f>
        <v>9.759991973933516E-6</v>
      </c>
    </row>
    <row r="264" spans="2:11">
      <c r="B264" s="76" t="s">
        <v>2871</v>
      </c>
      <c r="C264" s="73" t="s">
        <v>2872</v>
      </c>
      <c r="D264" s="86" t="s">
        <v>531</v>
      </c>
      <c r="E264" s="86" t="s">
        <v>133</v>
      </c>
      <c r="F264" s="95">
        <v>44987</v>
      </c>
      <c r="G264" s="83">
        <v>17102181.446880002</v>
      </c>
      <c r="H264" s="85">
        <v>0.44897799999999999</v>
      </c>
      <c r="I264" s="83">
        <v>76.785089858000006</v>
      </c>
      <c r="J264" s="84">
        <f t="shared" si="3"/>
        <v>-1.2191813694880002E-4</v>
      </c>
      <c r="K264" s="84">
        <f>I264/'סכום נכסי הקרן'!$C$42</f>
        <v>1.2687760953368604E-6</v>
      </c>
    </row>
    <row r="265" spans="2:11">
      <c r="B265" s="76" t="s">
        <v>2873</v>
      </c>
      <c r="C265" s="73" t="s">
        <v>2874</v>
      </c>
      <c r="D265" s="86" t="s">
        <v>531</v>
      </c>
      <c r="E265" s="86" t="s">
        <v>133</v>
      </c>
      <c r="F265" s="95">
        <v>45001</v>
      </c>
      <c r="G265" s="83">
        <v>36646146.575999998</v>
      </c>
      <c r="H265" s="85">
        <v>0.31970100000000001</v>
      </c>
      <c r="I265" s="83">
        <v>117.15823957799999</v>
      </c>
      <c r="J265" s="84">
        <f t="shared" si="3"/>
        <v>-1.8602197801638373E-4</v>
      </c>
      <c r="K265" s="84">
        <f>I265/'סכום נכסי הקרן'!$C$42</f>
        <v>1.9358911218729024E-6</v>
      </c>
    </row>
    <row r="266" spans="2:11">
      <c r="B266" s="76" t="s">
        <v>2873</v>
      </c>
      <c r="C266" s="73" t="s">
        <v>2875</v>
      </c>
      <c r="D266" s="86" t="s">
        <v>531</v>
      </c>
      <c r="E266" s="86" t="s">
        <v>133</v>
      </c>
      <c r="F266" s="95">
        <v>45001</v>
      </c>
      <c r="G266" s="83">
        <v>72000000</v>
      </c>
      <c r="H266" s="85">
        <v>0.31970100000000001</v>
      </c>
      <c r="I266" s="83">
        <v>230.185</v>
      </c>
      <c r="J266" s="84">
        <f t="shared" si="3"/>
        <v>-3.6548405954148477E-4</v>
      </c>
      <c r="K266" s="84">
        <f>I266/'סכום נכסי הקרן'!$C$42</f>
        <v>3.8035147975370518E-6</v>
      </c>
    </row>
    <row r="267" spans="2:11">
      <c r="B267" s="76" t="s">
        <v>2876</v>
      </c>
      <c r="C267" s="73" t="s">
        <v>2877</v>
      </c>
      <c r="D267" s="86" t="s">
        <v>531</v>
      </c>
      <c r="E267" s="86" t="s">
        <v>133</v>
      </c>
      <c r="F267" s="95">
        <v>45001</v>
      </c>
      <c r="G267" s="83">
        <v>916662.63865800004</v>
      </c>
      <c r="H267" s="85">
        <v>0.37504900000000002</v>
      </c>
      <c r="I267" s="83">
        <v>3.4379302469999993</v>
      </c>
      <c r="J267" s="84">
        <f t="shared" si="3"/>
        <v>-5.4586906318570681E-6</v>
      </c>
      <c r="K267" s="84">
        <f>I267/'סכום נכסי הקרן'!$C$42</f>
        <v>5.680743127208423E-8</v>
      </c>
    </row>
    <row r="268" spans="2:11">
      <c r="B268" s="76" t="s">
        <v>2876</v>
      </c>
      <c r="C268" s="73" t="s">
        <v>2878</v>
      </c>
      <c r="D268" s="86" t="s">
        <v>531</v>
      </c>
      <c r="E268" s="86" t="s">
        <v>133</v>
      </c>
      <c r="F268" s="95">
        <v>45001</v>
      </c>
      <c r="G268" s="83">
        <v>700240.47048000013</v>
      </c>
      <c r="H268" s="85">
        <v>0.37504900000000002</v>
      </c>
      <c r="I268" s="83">
        <v>2.6262419700000001</v>
      </c>
      <c r="J268" s="84">
        <f t="shared" ref="J268:J331" si="4">IFERROR(I268/$I$11,0)</f>
        <v>-4.1699049744067877E-6</v>
      </c>
      <c r="K268" s="84">
        <f>I268/'סכום נכסי הקרן'!$C$42</f>
        <v>4.3395313312369872E-8</v>
      </c>
    </row>
    <row r="269" spans="2:11">
      <c r="B269" s="76" t="s">
        <v>2879</v>
      </c>
      <c r="C269" s="73" t="s">
        <v>2880</v>
      </c>
      <c r="D269" s="86" t="s">
        <v>531</v>
      </c>
      <c r="E269" s="86" t="s">
        <v>133</v>
      </c>
      <c r="F269" s="95">
        <v>45001</v>
      </c>
      <c r="G269" s="83">
        <v>22840955.718079999</v>
      </c>
      <c r="H269" s="85">
        <v>0.37504900000000002</v>
      </c>
      <c r="I269" s="83">
        <v>85.664681020000003</v>
      </c>
      <c r="J269" s="84">
        <f t="shared" si="4"/>
        <v>-1.3601700970313437E-4</v>
      </c>
      <c r="K269" s="84">
        <f>I269/'סכום נכסי הקרן'!$C$42</f>
        <v>1.4155000624969543E-6</v>
      </c>
    </row>
    <row r="270" spans="2:11">
      <c r="B270" s="76" t="s">
        <v>2881</v>
      </c>
      <c r="C270" s="73" t="s">
        <v>2882</v>
      </c>
      <c r="D270" s="86" t="s">
        <v>531</v>
      </c>
      <c r="E270" s="86" t="s">
        <v>133</v>
      </c>
      <c r="F270" s="95">
        <v>44987</v>
      </c>
      <c r="G270" s="83">
        <v>37273658.421383999</v>
      </c>
      <c r="H270" s="85">
        <v>0.68375699999999995</v>
      </c>
      <c r="I270" s="83">
        <v>254.861372281</v>
      </c>
      <c r="J270" s="84">
        <f t="shared" si="4"/>
        <v>-4.046648085738581E-4</v>
      </c>
      <c r="K270" s="84">
        <f>I270/'סכום נכסי הקרן'!$C$42</f>
        <v>4.2112605112904097E-6</v>
      </c>
    </row>
    <row r="271" spans="2:11">
      <c r="B271" s="76" t="s">
        <v>2883</v>
      </c>
      <c r="C271" s="73" t="s">
        <v>2884</v>
      </c>
      <c r="D271" s="86" t="s">
        <v>531</v>
      </c>
      <c r="E271" s="86" t="s">
        <v>133</v>
      </c>
      <c r="F271" s="95">
        <v>44987</v>
      </c>
      <c r="G271" s="83">
        <v>50827716.02916</v>
      </c>
      <c r="H271" s="85">
        <v>0.68375699999999995</v>
      </c>
      <c r="I271" s="83">
        <v>347.53823364599998</v>
      </c>
      <c r="J271" s="84">
        <f t="shared" si="4"/>
        <v>-5.5181564601871149E-4</v>
      </c>
      <c r="K271" s="84">
        <f>I271/'סכום נכסי הקרן'!$C$42</f>
        <v>5.7426279487475303E-6</v>
      </c>
    </row>
    <row r="272" spans="2:11">
      <c r="B272" s="76" t="s">
        <v>2885</v>
      </c>
      <c r="C272" s="73" t="s">
        <v>2886</v>
      </c>
      <c r="D272" s="86" t="s">
        <v>531</v>
      </c>
      <c r="E272" s="86" t="s">
        <v>133</v>
      </c>
      <c r="F272" s="95">
        <v>44987</v>
      </c>
      <c r="G272" s="83">
        <v>77826.097080000007</v>
      </c>
      <c r="H272" s="85">
        <v>0.70639799999999997</v>
      </c>
      <c r="I272" s="83">
        <v>0.54976225400000001</v>
      </c>
      <c r="J272" s="84">
        <f t="shared" si="4"/>
        <v>-8.7290370951450734E-7</v>
      </c>
      <c r="K272" s="84">
        <f>I272/'סכום נכסי הקרן'!$C$42</f>
        <v>9.0841230671691171E-9</v>
      </c>
    </row>
    <row r="273" spans="2:11">
      <c r="B273" s="76" t="s">
        <v>2887</v>
      </c>
      <c r="C273" s="73" t="s">
        <v>2888</v>
      </c>
      <c r="D273" s="86" t="s">
        <v>531</v>
      </c>
      <c r="E273" s="86" t="s">
        <v>133</v>
      </c>
      <c r="F273" s="95">
        <v>44987</v>
      </c>
      <c r="G273" s="83">
        <v>42368189.166450001</v>
      </c>
      <c r="H273" s="85">
        <v>0.71132200000000001</v>
      </c>
      <c r="I273" s="83">
        <v>301.37433685500002</v>
      </c>
      <c r="J273" s="84">
        <f t="shared" si="4"/>
        <v>-4.785173494162883E-4</v>
      </c>
      <c r="K273" s="84">
        <f>I273/'סכום נכסי הקרן'!$C$42</f>
        <v>4.9798281809236423E-6</v>
      </c>
    </row>
    <row r="274" spans="2:11">
      <c r="B274" s="76" t="s">
        <v>2889</v>
      </c>
      <c r="C274" s="73" t="s">
        <v>2890</v>
      </c>
      <c r="D274" s="86" t="s">
        <v>531</v>
      </c>
      <c r="E274" s="86" t="s">
        <v>133</v>
      </c>
      <c r="F274" s="95">
        <v>44987</v>
      </c>
      <c r="G274" s="83">
        <v>57636729.699695997</v>
      </c>
      <c r="H274" s="85">
        <v>0.73887199999999997</v>
      </c>
      <c r="I274" s="83">
        <v>425.86153097599998</v>
      </c>
      <c r="J274" s="84">
        <f t="shared" si="4"/>
        <v>-6.7617612417690228E-4</v>
      </c>
      <c r="K274" s="84">
        <f>I274/'סכום נכסי הקרן'!$C$42</f>
        <v>7.0368209690857336E-6</v>
      </c>
    </row>
    <row r="275" spans="2:11">
      <c r="B275" s="76" t="s">
        <v>2891</v>
      </c>
      <c r="C275" s="73" t="s">
        <v>2892</v>
      </c>
      <c r="D275" s="86" t="s">
        <v>531</v>
      </c>
      <c r="E275" s="86" t="s">
        <v>133</v>
      </c>
      <c r="F275" s="95">
        <v>45001</v>
      </c>
      <c r="G275" s="83">
        <v>46878000</v>
      </c>
      <c r="H275" s="85">
        <v>0.48555900000000002</v>
      </c>
      <c r="I275" s="83">
        <v>227.62025</v>
      </c>
      <c r="J275" s="84">
        <f t="shared" si="4"/>
        <v>-3.6141179053303927E-4</v>
      </c>
      <c r="K275" s="84">
        <f>I275/'סכום נכסי הקרן'!$C$42</f>
        <v>3.7611355609361299E-6</v>
      </c>
    </row>
    <row r="276" spans="2:11">
      <c r="B276" s="76" t="s">
        <v>2893</v>
      </c>
      <c r="C276" s="73" t="s">
        <v>2894</v>
      </c>
      <c r="D276" s="86" t="s">
        <v>531</v>
      </c>
      <c r="E276" s="86" t="s">
        <v>133</v>
      </c>
      <c r="F276" s="95">
        <v>45007</v>
      </c>
      <c r="G276" s="83">
        <v>18055000</v>
      </c>
      <c r="H276" s="85">
        <v>1.0983309999999999</v>
      </c>
      <c r="I276" s="83">
        <v>198.30364</v>
      </c>
      <c r="J276" s="84">
        <f t="shared" si="4"/>
        <v>-3.1486334630429072E-4</v>
      </c>
      <c r="K276" s="84">
        <f>I276/'סכום נכסי הקרן'!$C$42</f>
        <v>3.276715811827271E-6</v>
      </c>
    </row>
    <row r="277" spans="2:11">
      <c r="B277" s="76" t="s">
        <v>2893</v>
      </c>
      <c r="C277" s="73" t="s">
        <v>2895</v>
      </c>
      <c r="D277" s="86" t="s">
        <v>531</v>
      </c>
      <c r="E277" s="86" t="s">
        <v>133</v>
      </c>
      <c r="F277" s="95">
        <v>45007</v>
      </c>
      <c r="G277" s="83">
        <v>49256224.272234</v>
      </c>
      <c r="H277" s="85">
        <v>1.0983309999999999</v>
      </c>
      <c r="I277" s="83">
        <v>540.99631951599997</v>
      </c>
      <c r="J277" s="84">
        <f t="shared" si="4"/>
        <v>-8.5898529901474834E-4</v>
      </c>
      <c r="K277" s="84">
        <f>I277/'סכום נכסי הקרן'!$C$42</f>
        <v>8.9392771322726885E-6</v>
      </c>
    </row>
    <row r="278" spans="2:11">
      <c r="B278" s="76" t="s">
        <v>2896</v>
      </c>
      <c r="C278" s="73" t="s">
        <v>2897</v>
      </c>
      <c r="D278" s="86" t="s">
        <v>531</v>
      </c>
      <c r="E278" s="86" t="s">
        <v>133</v>
      </c>
      <c r="F278" s="95">
        <v>45007</v>
      </c>
      <c r="G278" s="83">
        <v>63711032.168700002</v>
      </c>
      <c r="H278" s="85">
        <v>1.125712</v>
      </c>
      <c r="I278" s="83">
        <v>717.20292071200004</v>
      </c>
      <c r="J278" s="84">
        <f t="shared" si="4"/>
        <v>-1.1387633207065248E-3</v>
      </c>
      <c r="K278" s="84">
        <f>I278/'סכום נכסי הקרן'!$C$42</f>
        <v>1.1850867440384408E-5</v>
      </c>
    </row>
    <row r="279" spans="2:11">
      <c r="B279" s="76" t="s">
        <v>2898</v>
      </c>
      <c r="C279" s="73" t="s">
        <v>2899</v>
      </c>
      <c r="D279" s="86" t="s">
        <v>531</v>
      </c>
      <c r="E279" s="86" t="s">
        <v>133</v>
      </c>
      <c r="F279" s="95">
        <v>44985</v>
      </c>
      <c r="G279" s="83">
        <v>25487940.610125002</v>
      </c>
      <c r="H279" s="85">
        <v>0.96260599999999996</v>
      </c>
      <c r="I279" s="83">
        <v>245.34834857700002</v>
      </c>
      <c r="J279" s="84">
        <f t="shared" si="4"/>
        <v>-3.895601817656287E-4</v>
      </c>
      <c r="K279" s="84">
        <f>I279/'סכום נכסי הקרן'!$C$42</f>
        <v>4.0540698758124909E-6</v>
      </c>
    </row>
    <row r="280" spans="2:11">
      <c r="B280" s="76" t="s">
        <v>2898</v>
      </c>
      <c r="C280" s="73" t="s">
        <v>2900</v>
      </c>
      <c r="D280" s="86" t="s">
        <v>531</v>
      </c>
      <c r="E280" s="86" t="s">
        <v>133</v>
      </c>
      <c r="F280" s="95">
        <v>44985</v>
      </c>
      <c r="G280" s="83">
        <v>144500000</v>
      </c>
      <c r="H280" s="85">
        <v>0.96260599999999996</v>
      </c>
      <c r="I280" s="83">
        <v>1390.9651200000001</v>
      </c>
      <c r="J280" s="84">
        <f t="shared" si="4"/>
        <v>-2.2085521590816453E-3</v>
      </c>
      <c r="K280" s="84">
        <f>I280/'סכום נכסי הקרן'!$C$42</f>
        <v>2.2983932127540461E-5</v>
      </c>
    </row>
    <row r="281" spans="2:11">
      <c r="B281" s="76" t="s">
        <v>2898</v>
      </c>
      <c r="C281" s="73" t="s">
        <v>2901</v>
      </c>
      <c r="D281" s="86" t="s">
        <v>531</v>
      </c>
      <c r="E281" s="86" t="s">
        <v>133</v>
      </c>
      <c r="F281" s="95">
        <v>44985</v>
      </c>
      <c r="G281" s="83">
        <v>28634422.727499999</v>
      </c>
      <c r="H281" s="85">
        <v>0.96260599999999996</v>
      </c>
      <c r="I281" s="83">
        <v>275.63656225100004</v>
      </c>
      <c r="J281" s="84">
        <f t="shared" si="4"/>
        <v>-4.3765132276019146E-4</v>
      </c>
      <c r="K281" s="84">
        <f>I281/'סכום נכסי הקרן'!$C$42</f>
        <v>4.5545441417291371E-6</v>
      </c>
    </row>
    <row r="282" spans="2:11">
      <c r="B282" s="76" t="s">
        <v>2902</v>
      </c>
      <c r="C282" s="73" t="s">
        <v>2903</v>
      </c>
      <c r="D282" s="86" t="s">
        <v>531</v>
      </c>
      <c r="E282" s="86" t="s">
        <v>133</v>
      </c>
      <c r="F282" s="95">
        <v>44991</v>
      </c>
      <c r="G282" s="83">
        <v>17180653.636500001</v>
      </c>
      <c r="H282" s="85">
        <v>0.99207100000000004</v>
      </c>
      <c r="I282" s="83">
        <v>170.444263909</v>
      </c>
      <c r="J282" s="84">
        <f t="shared" si="4"/>
        <v>-2.7062867475735386E-4</v>
      </c>
      <c r="K282" s="84">
        <f>I282/'סכום נכסי הקרן'!$C$42</f>
        <v>2.8163750024249713E-6</v>
      </c>
    </row>
    <row r="283" spans="2:11">
      <c r="B283" s="76" t="s">
        <v>2904</v>
      </c>
      <c r="C283" s="73" t="s">
        <v>2905</v>
      </c>
      <c r="D283" s="86" t="s">
        <v>531</v>
      </c>
      <c r="E283" s="86" t="s">
        <v>133</v>
      </c>
      <c r="F283" s="95">
        <v>44985</v>
      </c>
      <c r="G283" s="83">
        <v>13791556.623536998</v>
      </c>
      <c r="H283" s="85">
        <v>0.97363100000000002</v>
      </c>
      <c r="I283" s="83">
        <v>134.27884082200001</v>
      </c>
      <c r="J283" s="84">
        <f t="shared" si="4"/>
        <v>-2.1320579470490868E-4</v>
      </c>
      <c r="K283" s="84">
        <f>I283/'סכום נכסי הקרן'!$C$42</f>
        <v>2.2187873148232916E-6</v>
      </c>
    </row>
    <row r="284" spans="2:11">
      <c r="B284" s="76" t="s">
        <v>2906</v>
      </c>
      <c r="C284" s="73" t="s">
        <v>2907</v>
      </c>
      <c r="D284" s="86" t="s">
        <v>531</v>
      </c>
      <c r="E284" s="86" t="s">
        <v>133</v>
      </c>
      <c r="F284" s="95">
        <v>44985</v>
      </c>
      <c r="G284" s="83">
        <v>25491468.352770001</v>
      </c>
      <c r="H284" s="85">
        <v>0.97631100000000004</v>
      </c>
      <c r="I284" s="83">
        <v>248.87609122199996</v>
      </c>
      <c r="J284" s="84">
        <f t="shared" si="4"/>
        <v>-3.9516147508583715E-4</v>
      </c>
      <c r="K284" s="84">
        <f>I284/'סכום נכסי הקרן'!$C$42</f>
        <v>4.1123613429027003E-6</v>
      </c>
    </row>
    <row r="285" spans="2:11">
      <c r="B285" s="76" t="s">
        <v>2908</v>
      </c>
      <c r="C285" s="73" t="s">
        <v>2909</v>
      </c>
      <c r="D285" s="86" t="s">
        <v>531</v>
      </c>
      <c r="E285" s="86" t="s">
        <v>133</v>
      </c>
      <c r="F285" s="95">
        <v>44980</v>
      </c>
      <c r="G285" s="83">
        <v>16997604.794982001</v>
      </c>
      <c r="H285" s="85">
        <v>0.121252</v>
      </c>
      <c r="I285" s="83">
        <v>20.609858042999999</v>
      </c>
      <c r="J285" s="84">
        <f t="shared" si="4"/>
        <v>-3.2724002798311625E-5</v>
      </c>
      <c r="K285" s="84">
        <f>I285/'סכום נכסי הקרן'!$C$42</f>
        <v>3.405517303112215E-7</v>
      </c>
    </row>
    <row r="286" spans="2:11">
      <c r="B286" s="76" t="s">
        <v>2910</v>
      </c>
      <c r="C286" s="73" t="s">
        <v>2911</v>
      </c>
      <c r="D286" s="86" t="s">
        <v>531</v>
      </c>
      <c r="E286" s="86" t="s">
        <v>133</v>
      </c>
      <c r="F286" s="95">
        <v>44985</v>
      </c>
      <c r="G286" s="83">
        <v>96910477.091088995</v>
      </c>
      <c r="H286" s="85">
        <v>1.0201439999999999</v>
      </c>
      <c r="I286" s="83">
        <v>988.62649673500005</v>
      </c>
      <c r="J286" s="84">
        <f t="shared" si="4"/>
        <v>-1.5697253313508015E-3</v>
      </c>
      <c r="K286" s="84">
        <f>I286/'סכום נכסי הקרן'!$C$42</f>
        <v>1.6335797335051321E-5</v>
      </c>
    </row>
    <row r="287" spans="2:11">
      <c r="B287" s="76" t="s">
        <v>2910</v>
      </c>
      <c r="C287" s="73" t="s">
        <v>2912</v>
      </c>
      <c r="D287" s="86" t="s">
        <v>531</v>
      </c>
      <c r="E287" s="86" t="s">
        <v>133</v>
      </c>
      <c r="F287" s="95">
        <v>44985</v>
      </c>
      <c r="G287" s="83">
        <v>919869.17648300005</v>
      </c>
      <c r="H287" s="85">
        <v>1.0201439999999999</v>
      </c>
      <c r="I287" s="83">
        <v>9.3839914780000004</v>
      </c>
      <c r="J287" s="84">
        <f t="shared" si="4"/>
        <v>-1.4899751504581698E-5</v>
      </c>
      <c r="K287" s="84">
        <f>I287/'סכום נכסי הקרן'!$C$42</f>
        <v>1.5505854180999888E-7</v>
      </c>
    </row>
    <row r="288" spans="2:11">
      <c r="B288" s="76" t="s">
        <v>2913</v>
      </c>
      <c r="C288" s="73" t="s">
        <v>2914</v>
      </c>
      <c r="D288" s="86" t="s">
        <v>531</v>
      </c>
      <c r="E288" s="86" t="s">
        <v>133</v>
      </c>
      <c r="F288" s="95">
        <v>44991</v>
      </c>
      <c r="G288" s="83">
        <v>36797820.904884003</v>
      </c>
      <c r="H288" s="85">
        <v>1.057804</v>
      </c>
      <c r="I288" s="83">
        <v>389.248864239</v>
      </c>
      <c r="J288" s="84">
        <f t="shared" si="4"/>
        <v>-6.1804311781385403E-4</v>
      </c>
      <c r="K288" s="84">
        <f>I288/'סכום נכסי הקרן'!$C$42</f>
        <v>6.4318431481526923E-6</v>
      </c>
    </row>
    <row r="289" spans="2:11">
      <c r="B289" s="76" t="s">
        <v>2915</v>
      </c>
      <c r="C289" s="73" t="s">
        <v>2916</v>
      </c>
      <c r="D289" s="86" t="s">
        <v>531</v>
      </c>
      <c r="E289" s="86" t="s">
        <v>133</v>
      </c>
      <c r="F289" s="95">
        <v>44991</v>
      </c>
      <c r="G289" s="83">
        <v>24656279.037955999</v>
      </c>
      <c r="H289" s="85">
        <v>1.1152489999999999</v>
      </c>
      <c r="I289" s="83">
        <v>274.97893676699999</v>
      </c>
      <c r="J289" s="84">
        <f t="shared" si="4"/>
        <v>-4.3660715554012818E-4</v>
      </c>
      <c r="K289" s="84">
        <f>I289/'סכום נכסי הקרן'!$C$42</f>
        <v>4.543677715769011E-6</v>
      </c>
    </row>
    <row r="290" spans="2:11">
      <c r="B290" s="76" t="s">
        <v>2917</v>
      </c>
      <c r="C290" s="73" t="s">
        <v>2918</v>
      </c>
      <c r="D290" s="86" t="s">
        <v>531</v>
      </c>
      <c r="E290" s="86" t="s">
        <v>133</v>
      </c>
      <c r="F290" s="95">
        <v>45007</v>
      </c>
      <c r="G290" s="83">
        <v>8601027.5713800006</v>
      </c>
      <c r="H290" s="85">
        <v>1.1299630000000001</v>
      </c>
      <c r="I290" s="83">
        <v>97.188467912999997</v>
      </c>
      <c r="J290" s="84">
        <f t="shared" si="4"/>
        <v>-1.5431429412629221E-4</v>
      </c>
      <c r="K290" s="84">
        <f>I290/'סכום נכסי הקרן'!$C$42</f>
        <v>1.6059160060692506E-6</v>
      </c>
    </row>
    <row r="291" spans="2:11">
      <c r="B291" s="76" t="s">
        <v>2917</v>
      </c>
      <c r="C291" s="73" t="s">
        <v>2919</v>
      </c>
      <c r="D291" s="86" t="s">
        <v>531</v>
      </c>
      <c r="E291" s="86" t="s">
        <v>133</v>
      </c>
      <c r="F291" s="95">
        <v>45007</v>
      </c>
      <c r="G291" s="83">
        <v>156257.00424000001</v>
      </c>
      <c r="H291" s="85">
        <v>1.1299630000000001</v>
      </c>
      <c r="I291" s="83">
        <v>1.7656470369999997</v>
      </c>
      <c r="J291" s="84">
        <f t="shared" si="4"/>
        <v>-2.8034661111721183E-6</v>
      </c>
      <c r="K291" s="84">
        <f>I291/'סכום נכסי הקרן'!$C$42</f>
        <v>2.9175074972117858E-8</v>
      </c>
    </row>
    <row r="292" spans="2:11">
      <c r="B292" s="76" t="s">
        <v>2917</v>
      </c>
      <c r="C292" s="73" t="s">
        <v>2920</v>
      </c>
      <c r="D292" s="86" t="s">
        <v>531</v>
      </c>
      <c r="E292" s="86" t="s">
        <v>133</v>
      </c>
      <c r="F292" s="95">
        <v>45007</v>
      </c>
      <c r="G292" s="83">
        <v>34026253.72524</v>
      </c>
      <c r="H292" s="85">
        <v>1.1299630000000001</v>
      </c>
      <c r="I292" s="83">
        <v>384.48423062599994</v>
      </c>
      <c r="J292" s="84">
        <f t="shared" si="4"/>
        <v>-6.1047790880758919E-4</v>
      </c>
      <c r="K292" s="84">
        <f>I292/'סכום נכסי הקרן'!$C$42</f>
        <v>6.3531136286275795E-6</v>
      </c>
    </row>
    <row r="293" spans="2:11">
      <c r="B293" s="76" t="s">
        <v>2921</v>
      </c>
      <c r="C293" s="73" t="s">
        <v>2922</v>
      </c>
      <c r="D293" s="86" t="s">
        <v>531</v>
      </c>
      <c r="E293" s="86" t="s">
        <v>133</v>
      </c>
      <c r="F293" s="95">
        <v>44984</v>
      </c>
      <c r="G293" s="83">
        <v>76125000</v>
      </c>
      <c r="H293" s="85">
        <v>1.304114</v>
      </c>
      <c r="I293" s="83">
        <v>992.75668999999994</v>
      </c>
      <c r="J293" s="84">
        <f t="shared" si="4"/>
        <v>-1.5762831861249314E-3</v>
      </c>
      <c r="K293" s="84">
        <f>I293/'סכום נכסי הקרן'!$C$42</f>
        <v>1.6404043533544337E-5</v>
      </c>
    </row>
    <row r="294" spans="2:11">
      <c r="B294" s="76" t="s">
        <v>2921</v>
      </c>
      <c r="C294" s="73" t="s">
        <v>2923</v>
      </c>
      <c r="D294" s="86" t="s">
        <v>531</v>
      </c>
      <c r="E294" s="86" t="s">
        <v>133</v>
      </c>
      <c r="F294" s="95">
        <v>44984</v>
      </c>
      <c r="G294" s="83">
        <v>25576134.17625</v>
      </c>
      <c r="H294" s="85">
        <v>1.304114</v>
      </c>
      <c r="I294" s="83">
        <v>333.54191470199999</v>
      </c>
      <c r="J294" s="84">
        <f t="shared" si="4"/>
        <v>-5.2959251477084342E-4</v>
      </c>
      <c r="K294" s="84">
        <f>I294/'סכום נכסי הקרן'!$C$42</f>
        <v>5.5113565530677412E-6</v>
      </c>
    </row>
    <row r="295" spans="2:11">
      <c r="B295" s="76" t="s">
        <v>2924</v>
      </c>
      <c r="C295" s="73" t="s">
        <v>2925</v>
      </c>
      <c r="D295" s="86" t="s">
        <v>531</v>
      </c>
      <c r="E295" s="86" t="s">
        <v>133</v>
      </c>
      <c r="F295" s="95">
        <v>44999</v>
      </c>
      <c r="G295" s="83">
        <v>33186202.952413999</v>
      </c>
      <c r="H295" s="85">
        <v>0.52618200000000004</v>
      </c>
      <c r="I295" s="83">
        <v>174.61991662700001</v>
      </c>
      <c r="J295" s="84">
        <f t="shared" si="4"/>
        <v>-2.7725870932350754E-4</v>
      </c>
      <c r="K295" s="84">
        <f>I295/'סכום נכסי הקרן'!$C$42</f>
        <v>2.8853723606467876E-6</v>
      </c>
    </row>
    <row r="296" spans="2:11">
      <c r="B296" s="76" t="s">
        <v>2926</v>
      </c>
      <c r="C296" s="73" t="s">
        <v>2927</v>
      </c>
      <c r="D296" s="86" t="s">
        <v>531</v>
      </c>
      <c r="E296" s="86" t="s">
        <v>133</v>
      </c>
      <c r="F296" s="95">
        <v>44984</v>
      </c>
      <c r="G296" s="83">
        <v>37007518.299180001</v>
      </c>
      <c r="H296" s="85">
        <v>1.288489</v>
      </c>
      <c r="I296" s="83">
        <v>476.83762335</v>
      </c>
      <c r="J296" s="84">
        <f t="shared" si="4"/>
        <v>-7.5711514792046173E-4</v>
      </c>
      <c r="K296" s="84">
        <f>I296/'סכום נכסי הקרן'!$C$42</f>
        <v>7.8791361575868298E-6</v>
      </c>
    </row>
    <row r="297" spans="2:11">
      <c r="B297" s="76" t="s">
        <v>2928</v>
      </c>
      <c r="C297" s="73" t="s">
        <v>2929</v>
      </c>
      <c r="D297" s="86" t="s">
        <v>531</v>
      </c>
      <c r="E297" s="86" t="s">
        <v>133</v>
      </c>
      <c r="F297" s="95">
        <v>45005</v>
      </c>
      <c r="G297" s="83">
        <v>38491199.999595001</v>
      </c>
      <c r="H297" s="85">
        <v>1.668776</v>
      </c>
      <c r="I297" s="83">
        <v>642.33179001999997</v>
      </c>
      <c r="J297" s="84">
        <f t="shared" si="4"/>
        <v>-1.0198841374940077E-3</v>
      </c>
      <c r="K297" s="84">
        <f>I297/'סכום נכסי הקרן'!$C$42</f>
        <v>1.061371708959981E-5</v>
      </c>
    </row>
    <row r="298" spans="2:11">
      <c r="B298" s="76" t="s">
        <v>2930</v>
      </c>
      <c r="C298" s="73" t="s">
        <v>2931</v>
      </c>
      <c r="D298" s="86" t="s">
        <v>531</v>
      </c>
      <c r="E298" s="86" t="s">
        <v>133</v>
      </c>
      <c r="F298" s="95">
        <v>44984</v>
      </c>
      <c r="G298" s="83">
        <v>81292713.554272994</v>
      </c>
      <c r="H298" s="85">
        <v>1.3698779999999999</v>
      </c>
      <c r="I298" s="83">
        <v>1113.6107521470001</v>
      </c>
      <c r="J298" s="84">
        <f t="shared" si="4"/>
        <v>-1.7681733320752083E-3</v>
      </c>
      <c r="K298" s="84">
        <f>I298/'סכום נכסי הקרן'!$C$42</f>
        <v>1.8401003429795516E-5</v>
      </c>
    </row>
    <row r="299" spans="2:11">
      <c r="B299" s="76" t="s">
        <v>2932</v>
      </c>
      <c r="C299" s="73" t="s">
        <v>2933</v>
      </c>
      <c r="D299" s="86" t="s">
        <v>531</v>
      </c>
      <c r="E299" s="86" t="s">
        <v>133</v>
      </c>
      <c r="F299" s="95">
        <v>44984</v>
      </c>
      <c r="G299" s="83">
        <v>42838554.852449998</v>
      </c>
      <c r="H299" s="85">
        <v>1.4917100000000001</v>
      </c>
      <c r="I299" s="83">
        <v>639.02706185700004</v>
      </c>
      <c r="J299" s="84">
        <f t="shared" si="4"/>
        <v>-1.0146369429996042E-3</v>
      </c>
      <c r="K299" s="84">
        <f>I299/'סכום נכסי הקרן'!$C$42</f>
        <v>1.0559110653603513E-5</v>
      </c>
    </row>
    <row r="300" spans="2:11">
      <c r="B300" s="76" t="s">
        <v>2934</v>
      </c>
      <c r="C300" s="73" t="s">
        <v>2935</v>
      </c>
      <c r="D300" s="86" t="s">
        <v>531</v>
      </c>
      <c r="E300" s="86" t="s">
        <v>133</v>
      </c>
      <c r="F300" s="95">
        <v>44979</v>
      </c>
      <c r="G300" s="83">
        <v>62427516.019881003</v>
      </c>
      <c r="H300" s="85">
        <v>1.0284199999999999</v>
      </c>
      <c r="I300" s="83">
        <v>642.01729646700005</v>
      </c>
      <c r="J300" s="84">
        <f t="shared" si="4"/>
        <v>-1.0193847896631323E-3</v>
      </c>
      <c r="K300" s="84">
        <f>I300/'סכום נכסי הקרן'!$C$42</f>
        <v>1.0608520483033069E-5</v>
      </c>
    </row>
    <row r="301" spans="2:11">
      <c r="B301" s="76" t="s">
        <v>2936</v>
      </c>
      <c r="C301" s="73" t="s">
        <v>2937</v>
      </c>
      <c r="D301" s="86" t="s">
        <v>531</v>
      </c>
      <c r="E301" s="86" t="s">
        <v>133</v>
      </c>
      <c r="F301" s="95">
        <v>44959</v>
      </c>
      <c r="G301" s="83">
        <v>1085385.68946</v>
      </c>
      <c r="H301" s="85">
        <v>5.750807</v>
      </c>
      <c r="I301" s="83">
        <v>62.418434404999992</v>
      </c>
      <c r="J301" s="84">
        <f t="shared" si="4"/>
        <v>-9.9106991318127937E-5</v>
      </c>
      <c r="K301" s="84">
        <f>I301/'סכום נכסי הקרן'!$C$42</f>
        <v>1.0313853591611672E-6</v>
      </c>
    </row>
    <row r="302" spans="2:11">
      <c r="B302" s="76" t="s">
        <v>2938</v>
      </c>
      <c r="C302" s="73" t="s">
        <v>2939</v>
      </c>
      <c r="D302" s="86" t="s">
        <v>531</v>
      </c>
      <c r="E302" s="86" t="s">
        <v>133</v>
      </c>
      <c r="F302" s="95">
        <v>44943</v>
      </c>
      <c r="G302" s="83">
        <v>858938.31539999996</v>
      </c>
      <c r="H302" s="85">
        <v>5.7536189999999996</v>
      </c>
      <c r="I302" s="83">
        <v>49.420039553000002</v>
      </c>
      <c r="J302" s="84">
        <f t="shared" si="4"/>
        <v>-7.8468347974590814E-5</v>
      </c>
      <c r="K302" s="84">
        <f>I302/'סכום נכסי הקרן'!$C$42</f>
        <v>8.1660339177054064E-7</v>
      </c>
    </row>
    <row r="303" spans="2:11">
      <c r="B303" s="76" t="s">
        <v>2940</v>
      </c>
      <c r="C303" s="73" t="s">
        <v>2941</v>
      </c>
      <c r="D303" s="86" t="s">
        <v>531</v>
      </c>
      <c r="E303" s="86" t="s">
        <v>133</v>
      </c>
      <c r="F303" s="95">
        <v>44957</v>
      </c>
      <c r="G303" s="83">
        <v>32307067.14291</v>
      </c>
      <c r="H303" s="85">
        <v>3.9673579999999999</v>
      </c>
      <c r="I303" s="83">
        <v>1281.737087036</v>
      </c>
      <c r="J303" s="84">
        <f t="shared" si="4"/>
        <v>-2.0351216362264903E-3</v>
      </c>
      <c r="K303" s="84">
        <f>I303/'סכום נכסי הקרן'!$C$42</f>
        <v>2.1179077598859448E-5</v>
      </c>
    </row>
    <row r="304" spans="2:11">
      <c r="B304" s="76" t="s">
        <v>2942</v>
      </c>
      <c r="C304" s="73" t="s">
        <v>2943</v>
      </c>
      <c r="D304" s="86" t="s">
        <v>531</v>
      </c>
      <c r="E304" s="86" t="s">
        <v>133</v>
      </c>
      <c r="F304" s="95">
        <v>45014</v>
      </c>
      <c r="G304" s="83">
        <v>42509298.872249998</v>
      </c>
      <c r="H304" s="85">
        <v>1.326049</v>
      </c>
      <c r="I304" s="83">
        <v>563.69408145000011</v>
      </c>
      <c r="J304" s="84">
        <f t="shared" si="4"/>
        <v>-8.9502444220020594E-4</v>
      </c>
      <c r="K304" s="84">
        <f>I304/'סכום נכסי הקרן'!$C$42</f>
        <v>9.3143288228126583E-6</v>
      </c>
    </row>
    <row r="305" spans="2:11">
      <c r="B305" s="76" t="s">
        <v>2944</v>
      </c>
      <c r="C305" s="73" t="s">
        <v>2945</v>
      </c>
      <c r="D305" s="86" t="s">
        <v>531</v>
      </c>
      <c r="E305" s="86" t="s">
        <v>133</v>
      </c>
      <c r="F305" s="95">
        <v>45014</v>
      </c>
      <c r="G305" s="83">
        <v>42509298.872249998</v>
      </c>
      <c r="H305" s="85">
        <v>0.95435700000000001</v>
      </c>
      <c r="I305" s="83">
        <v>405.69040417499997</v>
      </c>
      <c r="J305" s="84">
        <f t="shared" si="4"/>
        <v>-6.4414873182398811E-4</v>
      </c>
      <c r="K305" s="84">
        <f>I305/'סכום נכסי הקרן'!$C$42</f>
        <v>6.7035187153741544E-6</v>
      </c>
    </row>
    <row r="306" spans="2:11">
      <c r="B306" s="76" t="s">
        <v>2946</v>
      </c>
      <c r="C306" s="73" t="s">
        <v>2947</v>
      </c>
      <c r="D306" s="86" t="s">
        <v>531</v>
      </c>
      <c r="E306" s="86" t="s">
        <v>133</v>
      </c>
      <c r="F306" s="95">
        <v>44991</v>
      </c>
      <c r="G306" s="83">
        <v>6244775.2203749986</v>
      </c>
      <c r="H306" s="85">
        <v>0.81101900000000005</v>
      </c>
      <c r="I306" s="83">
        <v>50.646306318000001</v>
      </c>
      <c r="J306" s="84">
        <f t="shared" si="4"/>
        <v>-8.0415394721133825E-5</v>
      </c>
      <c r="K306" s="84">
        <f>I306/'סכום נכסי הקרן'!$C$42</f>
        <v>8.368658927432599E-7</v>
      </c>
    </row>
    <row r="307" spans="2:11">
      <c r="B307" s="76" t="s">
        <v>2948</v>
      </c>
      <c r="C307" s="73" t="s">
        <v>2949</v>
      </c>
      <c r="D307" s="86" t="s">
        <v>531</v>
      </c>
      <c r="E307" s="86" t="s">
        <v>133</v>
      </c>
      <c r="F307" s="95">
        <v>45014</v>
      </c>
      <c r="G307" s="83">
        <v>42509298.872249998</v>
      </c>
      <c r="H307" s="85">
        <v>0.83665299999999998</v>
      </c>
      <c r="I307" s="83">
        <v>355.65525432700002</v>
      </c>
      <c r="J307" s="84">
        <f t="shared" si="4"/>
        <v>-5.6470372156609328E-4</v>
      </c>
      <c r="K307" s="84">
        <f>I307/'סכום נכסי הקרן'!$C$42</f>
        <v>5.8767514071488074E-6</v>
      </c>
    </row>
    <row r="308" spans="2:11">
      <c r="B308" s="76" t="s">
        <v>2950</v>
      </c>
      <c r="C308" s="73" t="s">
        <v>2951</v>
      </c>
      <c r="D308" s="86" t="s">
        <v>531</v>
      </c>
      <c r="E308" s="86" t="s">
        <v>133</v>
      </c>
      <c r="F308" s="95">
        <v>45015</v>
      </c>
      <c r="G308" s="83">
        <v>156170.60279999999</v>
      </c>
      <c r="H308" s="85">
        <v>0.61051200000000005</v>
      </c>
      <c r="I308" s="83">
        <v>0.95343988999999996</v>
      </c>
      <c r="J308" s="84">
        <f t="shared" si="4"/>
        <v>-1.5138566002388804E-6</v>
      </c>
      <c r="K308" s="84">
        <f>I308/'סכום נכסי הקרן'!$C$42</f>
        <v>1.5754383344601511E-8</v>
      </c>
    </row>
    <row r="309" spans="2:11">
      <c r="B309" s="76" t="s">
        <v>2952</v>
      </c>
      <c r="C309" s="73" t="s">
        <v>2953</v>
      </c>
      <c r="D309" s="86" t="s">
        <v>531</v>
      </c>
      <c r="E309" s="86" t="s">
        <v>133</v>
      </c>
      <c r="F309" s="95">
        <v>45015</v>
      </c>
      <c r="G309" s="83">
        <v>42509298.872249998</v>
      </c>
      <c r="H309" s="85">
        <v>0.54006500000000002</v>
      </c>
      <c r="I309" s="83">
        <v>229.57764798900001</v>
      </c>
      <c r="J309" s="84">
        <f t="shared" si="4"/>
        <v>-3.6451971573736651E-4</v>
      </c>
      <c r="K309" s="84">
        <f>I309/'סכום נכסי הקרן'!$C$42</f>
        <v>3.7934790768725762E-6</v>
      </c>
    </row>
    <row r="310" spans="2:11">
      <c r="B310" s="76" t="s">
        <v>2954</v>
      </c>
      <c r="C310" s="73" t="s">
        <v>2955</v>
      </c>
      <c r="D310" s="86" t="s">
        <v>531</v>
      </c>
      <c r="E310" s="86" t="s">
        <v>133</v>
      </c>
      <c r="F310" s="95">
        <v>44998</v>
      </c>
      <c r="G310" s="83">
        <v>22999274.283375002</v>
      </c>
      <c r="H310" s="85">
        <v>1.4385E-2</v>
      </c>
      <c r="I310" s="83">
        <v>3.3083326769999997</v>
      </c>
      <c r="J310" s="84">
        <f t="shared" si="4"/>
        <v>-5.2529176840528603E-6</v>
      </c>
      <c r="K310" s="84">
        <f>I310/'סכום נכסי הקרן'!$C$42</f>
        <v>5.4665996012532819E-8</v>
      </c>
    </row>
    <row r="311" spans="2:11">
      <c r="B311" s="76" t="s">
        <v>2956</v>
      </c>
      <c r="C311" s="73" t="s">
        <v>2957</v>
      </c>
      <c r="D311" s="86" t="s">
        <v>531</v>
      </c>
      <c r="E311" s="86" t="s">
        <v>133</v>
      </c>
      <c r="F311" s="95">
        <v>44980</v>
      </c>
      <c r="G311" s="83">
        <v>8326366.9604999991</v>
      </c>
      <c r="H311" s="85">
        <v>-0.13503899999999999</v>
      </c>
      <c r="I311" s="83">
        <v>-11.243859148</v>
      </c>
      <c r="J311" s="84">
        <f t="shared" si="4"/>
        <v>1.7852819629097033E-5</v>
      </c>
      <c r="K311" s="84">
        <f>I311/'סכום נכסי הקרן'!$C$42</f>
        <v>-1.8579049308530248E-7</v>
      </c>
    </row>
    <row r="312" spans="2:11">
      <c r="B312" s="76" t="s">
        <v>2958</v>
      </c>
      <c r="C312" s="73" t="s">
        <v>2959</v>
      </c>
      <c r="D312" s="86" t="s">
        <v>531</v>
      </c>
      <c r="E312" s="86" t="s">
        <v>133</v>
      </c>
      <c r="F312" s="95">
        <v>45000</v>
      </c>
      <c r="G312" s="83">
        <v>28654238.936999999</v>
      </c>
      <c r="H312" s="85">
        <v>-0.42268299999999998</v>
      </c>
      <c r="I312" s="83">
        <v>-121.116672464</v>
      </c>
      <c r="J312" s="84">
        <f t="shared" si="4"/>
        <v>1.9230711440927552E-4</v>
      </c>
      <c r="K312" s="84">
        <f>I312/'סכום נכסי הקרן'!$C$42</f>
        <v>-2.0012991982330404E-6</v>
      </c>
    </row>
    <row r="313" spans="2:11">
      <c r="B313" s="76" t="s">
        <v>2960</v>
      </c>
      <c r="C313" s="73" t="s">
        <v>2961</v>
      </c>
      <c r="D313" s="86" t="s">
        <v>531</v>
      </c>
      <c r="E313" s="86" t="s">
        <v>133</v>
      </c>
      <c r="F313" s="95">
        <v>44986</v>
      </c>
      <c r="G313" s="83">
        <v>29756509.210574999</v>
      </c>
      <c r="H313" s="85">
        <v>-0.58312600000000003</v>
      </c>
      <c r="I313" s="83">
        <v>-173.51790156500002</v>
      </c>
      <c r="J313" s="84">
        <f t="shared" si="4"/>
        <v>2.7550894744269157E-4</v>
      </c>
      <c r="K313" s="84">
        <f>I313/'סכום נכסי הקרן'!$C$42</f>
        <v>-2.867162961270522E-6</v>
      </c>
    </row>
    <row r="314" spans="2:11">
      <c r="B314" s="76" t="s">
        <v>2962</v>
      </c>
      <c r="C314" s="73" t="s">
        <v>2963</v>
      </c>
      <c r="D314" s="86" t="s">
        <v>531</v>
      </c>
      <c r="E314" s="86" t="s">
        <v>133</v>
      </c>
      <c r="F314" s="95">
        <v>44984</v>
      </c>
      <c r="G314" s="83">
        <v>34007439.097800002</v>
      </c>
      <c r="H314" s="85">
        <v>-1.1100969999999999</v>
      </c>
      <c r="I314" s="83">
        <v>-377.515499584</v>
      </c>
      <c r="J314" s="84">
        <f t="shared" si="4"/>
        <v>5.9941306917389071E-4</v>
      </c>
      <c r="K314" s="84">
        <f>I314/'סכום נכסי הקרן'!$C$42</f>
        <v>-6.2379641982202872E-6</v>
      </c>
    </row>
    <row r="315" spans="2:11">
      <c r="B315" s="76" t="s">
        <v>2964</v>
      </c>
      <c r="C315" s="73" t="s">
        <v>2965</v>
      </c>
      <c r="D315" s="86" t="s">
        <v>531</v>
      </c>
      <c r="E315" s="86" t="s">
        <v>133</v>
      </c>
      <c r="F315" s="95">
        <v>45001</v>
      </c>
      <c r="G315" s="83">
        <v>25788815.043299999</v>
      </c>
      <c r="H315" s="85">
        <v>-1.309129</v>
      </c>
      <c r="I315" s="83">
        <v>-337.60876125200008</v>
      </c>
      <c r="J315" s="84">
        <f t="shared" si="4"/>
        <v>5.360497886445812E-4</v>
      </c>
      <c r="K315" s="84">
        <f>I315/'סכום נכסי הקרן'!$C$42</f>
        <v>-5.5785560275436538E-6</v>
      </c>
    </row>
    <row r="316" spans="2:11">
      <c r="B316" s="76" t="s">
        <v>2966</v>
      </c>
      <c r="C316" s="73" t="s">
        <v>2967</v>
      </c>
      <c r="D316" s="86" t="s">
        <v>531</v>
      </c>
      <c r="E316" s="86" t="s">
        <v>133</v>
      </c>
      <c r="F316" s="95">
        <v>45005</v>
      </c>
      <c r="G316" s="83">
        <v>49858375.750380002</v>
      </c>
      <c r="H316" s="85">
        <v>-1.4729829999999999</v>
      </c>
      <c r="I316" s="83">
        <v>-734.40536493000002</v>
      </c>
      <c r="J316" s="84">
        <f t="shared" si="4"/>
        <v>1.166077086359502E-3</v>
      </c>
      <c r="K316" s="84">
        <f>I316/'סכום נכסי הקרן'!$C$42</f>
        <v>-1.2135115984542232E-5</v>
      </c>
    </row>
    <row r="317" spans="2:11">
      <c r="B317" s="76" t="s">
        <v>2968</v>
      </c>
      <c r="C317" s="73" t="s">
        <v>2969</v>
      </c>
      <c r="D317" s="86" t="s">
        <v>531</v>
      </c>
      <c r="E317" s="86" t="s">
        <v>133</v>
      </c>
      <c r="F317" s="95">
        <v>44984</v>
      </c>
      <c r="G317" s="83">
        <v>34007439.097800002</v>
      </c>
      <c r="H317" s="85">
        <v>-1.350622</v>
      </c>
      <c r="I317" s="83">
        <v>-459.31209237899998</v>
      </c>
      <c r="J317" s="84">
        <f t="shared" si="4"/>
        <v>7.2928839029115879E-4</v>
      </c>
      <c r="K317" s="84">
        <f>I317/'סכום נכסי הקרן'!$C$42</f>
        <v>-7.589549015145347E-6</v>
      </c>
    </row>
    <row r="318" spans="2:11">
      <c r="B318" s="76" t="s">
        <v>2970</v>
      </c>
      <c r="C318" s="73" t="s">
        <v>2971</v>
      </c>
      <c r="D318" s="86" t="s">
        <v>531</v>
      </c>
      <c r="E318" s="86" t="s">
        <v>133</v>
      </c>
      <c r="F318" s="95">
        <v>44985</v>
      </c>
      <c r="G318" s="83">
        <v>90375000</v>
      </c>
      <c r="H318" s="85">
        <v>-1.2912859999999999</v>
      </c>
      <c r="I318" s="83">
        <v>-1167</v>
      </c>
      <c r="J318" s="84">
        <f t="shared" si="4"/>
        <v>1.8529439254726099E-3</v>
      </c>
      <c r="K318" s="84">
        <f>I318/'סכום נכסי הקרן'!$C$42</f>
        <v>-1.9283192947958119E-5</v>
      </c>
    </row>
    <row r="319" spans="2:11">
      <c r="B319" s="76" t="s">
        <v>2972</v>
      </c>
      <c r="C319" s="73" t="s">
        <v>2973</v>
      </c>
      <c r="D319" s="86" t="s">
        <v>531</v>
      </c>
      <c r="E319" s="86" t="s">
        <v>133</v>
      </c>
      <c r="F319" s="95">
        <v>44987</v>
      </c>
      <c r="G319" s="83">
        <v>126525000</v>
      </c>
      <c r="H319" s="85">
        <v>-1.43527</v>
      </c>
      <c r="I319" s="83">
        <v>-1815.9749999999999</v>
      </c>
      <c r="J319" s="84">
        <f t="shared" si="4"/>
        <v>2.8833760454671149E-3</v>
      </c>
      <c r="K319" s="84">
        <f>I319/'סכום נכסי הקרן'!$C$42</f>
        <v>-3.0006680645816832E-5</v>
      </c>
    </row>
    <row r="320" spans="2:11">
      <c r="B320" s="76" t="s">
        <v>2974</v>
      </c>
      <c r="C320" s="73" t="s">
        <v>2975</v>
      </c>
      <c r="D320" s="86" t="s">
        <v>531</v>
      </c>
      <c r="E320" s="86" t="s">
        <v>133</v>
      </c>
      <c r="F320" s="95">
        <v>45001</v>
      </c>
      <c r="G320" s="83">
        <v>9199709.7133499999</v>
      </c>
      <c r="H320" s="85">
        <v>-1.4662980000000001</v>
      </c>
      <c r="I320" s="83">
        <v>-134.89514502699998</v>
      </c>
      <c r="J320" s="84">
        <f t="shared" si="4"/>
        <v>2.1418435265940563E-4</v>
      </c>
      <c r="K320" s="84">
        <f>I320/'סכום נכסי הקרן'!$C$42</f>
        <v>-2.2289709591246218E-6</v>
      </c>
    </row>
    <row r="321" spans="2:11">
      <c r="B321" s="76" t="s">
        <v>2976</v>
      </c>
      <c r="C321" s="73" t="s">
        <v>2977</v>
      </c>
      <c r="D321" s="86" t="s">
        <v>531</v>
      </c>
      <c r="E321" s="86" t="s">
        <v>133</v>
      </c>
      <c r="F321" s="95">
        <v>45005</v>
      </c>
      <c r="G321" s="83">
        <v>17192543.362199999</v>
      </c>
      <c r="H321" s="85">
        <v>-1.5426500000000001</v>
      </c>
      <c r="I321" s="83">
        <v>-265.22071548399998</v>
      </c>
      <c r="J321" s="84">
        <f t="shared" si="4"/>
        <v>4.2111320793965484E-4</v>
      </c>
      <c r="K321" s="84">
        <f>I321/'סכום נכסי הקרן'!$C$42</f>
        <v>-4.3824355016910668E-6</v>
      </c>
    </row>
    <row r="322" spans="2:11">
      <c r="B322" s="76" t="s">
        <v>2978</v>
      </c>
      <c r="C322" s="73" t="s">
        <v>2979</v>
      </c>
      <c r="D322" s="86" t="s">
        <v>531</v>
      </c>
      <c r="E322" s="86" t="s">
        <v>133</v>
      </c>
      <c r="F322" s="95">
        <v>44984</v>
      </c>
      <c r="G322" s="83">
        <v>42509298.872249998</v>
      </c>
      <c r="H322" s="85">
        <v>-1.587091</v>
      </c>
      <c r="I322" s="83">
        <v>-674.66117836599994</v>
      </c>
      <c r="J322" s="84">
        <f t="shared" si="4"/>
        <v>1.0712162229695567E-3</v>
      </c>
      <c r="K322" s="84">
        <f>I322/'סכום נכסי הקרן'!$C$42</f>
        <v>-1.1147919174745813E-5</v>
      </c>
    </row>
    <row r="323" spans="2:11">
      <c r="B323" s="76" t="s">
        <v>2980</v>
      </c>
      <c r="C323" s="73" t="s">
        <v>2981</v>
      </c>
      <c r="D323" s="86" t="s">
        <v>531</v>
      </c>
      <c r="E323" s="86" t="s">
        <v>133</v>
      </c>
      <c r="F323" s="95">
        <v>45014</v>
      </c>
      <c r="G323" s="83">
        <v>14453161.616565</v>
      </c>
      <c r="H323" s="85">
        <v>1.3773169999999999</v>
      </c>
      <c r="I323" s="83">
        <v>199.0658138</v>
      </c>
      <c r="J323" s="84">
        <f t="shared" si="4"/>
        <v>-3.1607351366749926E-4</v>
      </c>
      <c r="K323" s="84">
        <f>I323/'סכום נכסי הקרן'!$C$42</f>
        <v>3.2893097659363358E-6</v>
      </c>
    </row>
    <row r="324" spans="2:11">
      <c r="B324" s="76" t="s">
        <v>2980</v>
      </c>
      <c r="C324" s="73" t="s">
        <v>2982</v>
      </c>
      <c r="D324" s="86" t="s">
        <v>531</v>
      </c>
      <c r="E324" s="86" t="s">
        <v>133</v>
      </c>
      <c r="F324" s="95">
        <v>45014</v>
      </c>
      <c r="G324" s="83">
        <v>72265808.082825005</v>
      </c>
      <c r="H324" s="85">
        <v>1.3219920000000001</v>
      </c>
      <c r="I324" s="83">
        <v>955.34798569200018</v>
      </c>
      <c r="J324" s="84">
        <f t="shared" si="4"/>
        <v>-1.5168862440449748E-3</v>
      </c>
      <c r="K324" s="84">
        <f>I324/'סכום נכסי הקרן'!$C$42</f>
        <v>1.5785912202692349E-5</v>
      </c>
    </row>
    <row r="325" spans="2:11">
      <c r="B325" s="76" t="s">
        <v>2980</v>
      </c>
      <c r="C325" s="73" t="s">
        <v>2983</v>
      </c>
      <c r="D325" s="86" t="s">
        <v>531</v>
      </c>
      <c r="E325" s="86" t="s">
        <v>133</v>
      </c>
      <c r="F325" s="95">
        <v>45014</v>
      </c>
      <c r="G325" s="83">
        <v>22999274.283375002</v>
      </c>
      <c r="H325" s="85">
        <v>1.3773169999999999</v>
      </c>
      <c r="I325" s="83">
        <v>316.77285382299999</v>
      </c>
      <c r="J325" s="84">
        <f t="shared" si="4"/>
        <v>-5.0296686824845835E-4</v>
      </c>
      <c r="K325" s="84">
        <f>I325/'סכום נכסי הקרן'!$C$42</f>
        <v>5.2342691182041485E-6</v>
      </c>
    </row>
    <row r="326" spans="2:11">
      <c r="B326" s="72"/>
      <c r="C326" s="73"/>
      <c r="D326" s="73"/>
      <c r="E326" s="73"/>
      <c r="F326" s="73"/>
      <c r="G326" s="83"/>
      <c r="H326" s="85"/>
      <c r="I326" s="73"/>
      <c r="J326" s="84"/>
      <c r="K326" s="73"/>
    </row>
    <row r="327" spans="2:11">
      <c r="B327" s="90" t="s">
        <v>197</v>
      </c>
      <c r="C327" s="71"/>
      <c r="D327" s="71"/>
      <c r="E327" s="71"/>
      <c r="F327" s="71"/>
      <c r="G327" s="80"/>
      <c r="H327" s="82"/>
      <c r="I327" s="80">
        <v>-112004.06562521899</v>
      </c>
      <c r="J327" s="81">
        <f t="shared" si="4"/>
        <v>0.17783826309210377</v>
      </c>
      <c r="K327" s="81">
        <f>I327/'סכום נכסי הקרן'!$C$42</f>
        <v>-1.8507249429364706E-3</v>
      </c>
    </row>
    <row r="328" spans="2:11">
      <c r="B328" s="76" t="s">
        <v>2984</v>
      </c>
      <c r="C328" s="73" t="s">
        <v>2985</v>
      </c>
      <c r="D328" s="86" t="s">
        <v>531</v>
      </c>
      <c r="E328" s="86" t="s">
        <v>135</v>
      </c>
      <c r="F328" s="95">
        <v>44811</v>
      </c>
      <c r="G328" s="83">
        <v>25629281.383067999</v>
      </c>
      <c r="H328" s="85">
        <v>-8.4125829999999997</v>
      </c>
      <c r="I328" s="83">
        <v>-2156.084510358</v>
      </c>
      <c r="J328" s="84">
        <f t="shared" si="4"/>
        <v>3.4233964835248009E-3</v>
      </c>
      <c r="K328" s="84">
        <f>I328/'סכום נכסי הקרן'!$C$42</f>
        <v>-3.5626558376467107E-5</v>
      </c>
    </row>
    <row r="329" spans="2:11">
      <c r="B329" s="76" t="s">
        <v>2986</v>
      </c>
      <c r="C329" s="73" t="s">
        <v>2987</v>
      </c>
      <c r="D329" s="86" t="s">
        <v>531</v>
      </c>
      <c r="E329" s="86" t="s">
        <v>135</v>
      </c>
      <c r="F329" s="95">
        <v>44811</v>
      </c>
      <c r="G329" s="83">
        <v>67520665.086910993</v>
      </c>
      <c r="H329" s="85">
        <v>-8.3640539999999994</v>
      </c>
      <c r="I329" s="83">
        <v>-5647.4651009130002</v>
      </c>
      <c r="J329" s="84">
        <f t="shared" si="4"/>
        <v>8.9669547155572446E-3</v>
      </c>
      <c r="K329" s="84">
        <f>I329/'סכום נכסי הקרן'!$C$42</f>
        <v>-9.3317188695599959E-5</v>
      </c>
    </row>
    <row r="330" spans="2:11">
      <c r="B330" s="76" t="s">
        <v>2988</v>
      </c>
      <c r="C330" s="73" t="s">
        <v>2989</v>
      </c>
      <c r="D330" s="86" t="s">
        <v>531</v>
      </c>
      <c r="E330" s="86" t="s">
        <v>135</v>
      </c>
      <c r="F330" s="95">
        <v>44811</v>
      </c>
      <c r="G330" s="83">
        <v>96678258.599999994</v>
      </c>
      <c r="H330" s="85">
        <v>-8.3532759999999993</v>
      </c>
      <c r="I330" s="83">
        <v>-8075.80188</v>
      </c>
      <c r="J330" s="84">
        <f t="shared" si="4"/>
        <v>1.2822628994744031E-2</v>
      </c>
      <c r="K330" s="84">
        <f>I330/'סכום נכסי הקרן'!$C$42</f>
        <v>-1.3344237006128785E-4</v>
      </c>
    </row>
    <row r="331" spans="2:11">
      <c r="B331" s="76" t="s">
        <v>2988</v>
      </c>
      <c r="C331" s="73" t="s">
        <v>2983</v>
      </c>
      <c r="D331" s="86" t="s">
        <v>531</v>
      </c>
      <c r="E331" s="86" t="s">
        <v>135</v>
      </c>
      <c r="F331" s="95">
        <v>44811</v>
      </c>
      <c r="G331" s="83">
        <v>23047177.461808</v>
      </c>
      <c r="H331" s="85">
        <v>-8.3532759999999993</v>
      </c>
      <c r="I331" s="83">
        <v>-1925.1943679579999</v>
      </c>
      <c r="J331" s="84">
        <f t="shared" si="4"/>
        <v>3.0567928101644017E-3</v>
      </c>
      <c r="K331" s="84">
        <f>I331/'סכום נכסי הקרן'!$C$42</f>
        <v>-3.1811391996277971E-5</v>
      </c>
    </row>
    <row r="332" spans="2:11">
      <c r="B332" s="76" t="s">
        <v>2990</v>
      </c>
      <c r="C332" s="73" t="s">
        <v>2991</v>
      </c>
      <c r="D332" s="86" t="s">
        <v>531</v>
      </c>
      <c r="E332" s="86" t="s">
        <v>135</v>
      </c>
      <c r="F332" s="95">
        <v>44811</v>
      </c>
      <c r="G332" s="83">
        <v>17290540.859365001</v>
      </c>
      <c r="H332" s="85">
        <v>-8.3209540000000004</v>
      </c>
      <c r="I332" s="83">
        <v>-1438.738013356</v>
      </c>
      <c r="J332" s="84">
        <f t="shared" ref="J332:J395" si="5">IFERROR(I332/$I$11,0)</f>
        <v>2.2844051946825459E-3</v>
      </c>
      <c r="K332" s="84">
        <f>I332/'סכום נכסי הקרן'!$C$42</f>
        <v>-2.3773318520227671E-5</v>
      </c>
    </row>
    <row r="333" spans="2:11">
      <c r="B333" s="76" t="s">
        <v>2992</v>
      </c>
      <c r="C333" s="73" t="s">
        <v>2993</v>
      </c>
      <c r="D333" s="86" t="s">
        <v>531</v>
      </c>
      <c r="E333" s="86" t="s">
        <v>135</v>
      </c>
      <c r="F333" s="95">
        <v>44810</v>
      </c>
      <c r="G333" s="83">
        <v>12813356.141393</v>
      </c>
      <c r="H333" s="85">
        <v>-7.6175959999999998</v>
      </c>
      <c r="I333" s="83">
        <v>-976.06970880400002</v>
      </c>
      <c r="J333" s="84">
        <f t="shared" si="5"/>
        <v>1.5497878644097612E-3</v>
      </c>
      <c r="K333" s="84">
        <f>I333/'סכום נכסי הקרן'!$C$42</f>
        <v>-1.6128312361203792E-5</v>
      </c>
    </row>
    <row r="334" spans="2:11">
      <c r="B334" s="76" t="s">
        <v>2994</v>
      </c>
      <c r="C334" s="73" t="s">
        <v>2995</v>
      </c>
      <c r="D334" s="86" t="s">
        <v>531</v>
      </c>
      <c r="E334" s="86" t="s">
        <v>135</v>
      </c>
      <c r="F334" s="95">
        <v>44755</v>
      </c>
      <c r="G334" s="83">
        <v>25737173.810031001</v>
      </c>
      <c r="H334" s="85">
        <v>-5.8416990000000002</v>
      </c>
      <c r="I334" s="83">
        <v>-1503.4881651550002</v>
      </c>
      <c r="J334" s="84">
        <f t="shared" si="5"/>
        <v>2.3872144495663394E-3</v>
      </c>
      <c r="K334" s="84">
        <f>I334/'סכום נכסי הקרן'!$C$42</f>
        <v>-2.4843232548119442E-5</v>
      </c>
    </row>
    <row r="335" spans="2:11">
      <c r="B335" s="76" t="s">
        <v>2996</v>
      </c>
      <c r="C335" s="73" t="s">
        <v>2997</v>
      </c>
      <c r="D335" s="86" t="s">
        <v>531</v>
      </c>
      <c r="E335" s="86" t="s">
        <v>135</v>
      </c>
      <c r="F335" s="95">
        <v>44753</v>
      </c>
      <c r="G335" s="83">
        <v>35001476.542629004</v>
      </c>
      <c r="H335" s="85">
        <v>-5.7254940000000003</v>
      </c>
      <c r="I335" s="83">
        <v>-2004.0075442059999</v>
      </c>
      <c r="J335" s="84">
        <f t="shared" si="5"/>
        <v>3.181931110229469E-3</v>
      </c>
      <c r="K335" s="84">
        <f>I335/'סכום נכסי הקרן'!$C$42</f>
        <v>-3.3113679643605832E-5</v>
      </c>
    </row>
    <row r="336" spans="2:11">
      <c r="B336" s="76" t="s">
        <v>2998</v>
      </c>
      <c r="C336" s="73" t="s">
        <v>2999</v>
      </c>
      <c r="D336" s="86" t="s">
        <v>531</v>
      </c>
      <c r="E336" s="86" t="s">
        <v>135</v>
      </c>
      <c r="F336" s="95">
        <v>44753</v>
      </c>
      <c r="G336" s="83">
        <v>14767248.578571999</v>
      </c>
      <c r="H336" s="85">
        <v>-5.5726579999999997</v>
      </c>
      <c r="I336" s="83">
        <v>-822.92832332600005</v>
      </c>
      <c r="J336" s="84">
        <f t="shared" si="5"/>
        <v>1.306632423141621E-3</v>
      </c>
      <c r="K336" s="84">
        <f>I336/'סכום נכסי הקרן'!$C$42</f>
        <v>-1.3597845450758288E-5</v>
      </c>
    </row>
    <row r="337" spans="2:11">
      <c r="B337" s="76" t="s">
        <v>3000</v>
      </c>
      <c r="C337" s="73" t="s">
        <v>3001</v>
      </c>
      <c r="D337" s="86" t="s">
        <v>531</v>
      </c>
      <c r="E337" s="86" t="s">
        <v>135</v>
      </c>
      <c r="F337" s="95">
        <v>44753</v>
      </c>
      <c r="G337" s="83">
        <v>63345970.350000001</v>
      </c>
      <c r="H337" s="85">
        <v>-5.5675369999999997</v>
      </c>
      <c r="I337" s="83">
        <v>-3526.8105699999996</v>
      </c>
      <c r="J337" s="84">
        <f t="shared" si="5"/>
        <v>5.599813386438811E-3</v>
      </c>
      <c r="K337" s="84">
        <f>I337/'סכום נכסי הקרן'!$C$42</f>
        <v>-5.8276065734539972E-5</v>
      </c>
    </row>
    <row r="338" spans="2:11">
      <c r="B338" s="76" t="s">
        <v>3002</v>
      </c>
      <c r="C338" s="73" t="s">
        <v>3003</v>
      </c>
      <c r="D338" s="86" t="s">
        <v>531</v>
      </c>
      <c r="E338" s="86" t="s">
        <v>135</v>
      </c>
      <c r="F338" s="95">
        <v>44753</v>
      </c>
      <c r="G338" s="83">
        <v>194335376.19999999</v>
      </c>
      <c r="H338" s="85">
        <v>-5.5675369999999997</v>
      </c>
      <c r="I338" s="83">
        <v>-10819.6947</v>
      </c>
      <c r="J338" s="84">
        <f t="shared" si="5"/>
        <v>1.717933810611242E-2</v>
      </c>
      <c r="K338" s="84">
        <f>I338/'סכום נכסי הקרן'!$C$42</f>
        <v>-1.7878171425715495E-4</v>
      </c>
    </row>
    <row r="339" spans="2:11">
      <c r="B339" s="76" t="s">
        <v>3004</v>
      </c>
      <c r="C339" s="73" t="s">
        <v>2797</v>
      </c>
      <c r="D339" s="86" t="s">
        <v>531</v>
      </c>
      <c r="E339" s="86" t="s">
        <v>135</v>
      </c>
      <c r="F339" s="95">
        <v>44769</v>
      </c>
      <c r="G339" s="83">
        <v>9290954.7343630008</v>
      </c>
      <c r="H339" s="85">
        <v>-5.2355710000000002</v>
      </c>
      <c r="I339" s="83">
        <v>-486.43454408899998</v>
      </c>
      <c r="J339" s="84">
        <f t="shared" si="5"/>
        <v>7.7235298509832997E-4</v>
      </c>
      <c r="K339" s="84">
        <f>I339/'סכום נכסי הקרן'!$C$42</f>
        <v>-8.0377130850216163E-6</v>
      </c>
    </row>
    <row r="340" spans="2:11">
      <c r="B340" s="76" t="s">
        <v>3005</v>
      </c>
      <c r="C340" s="73" t="s">
        <v>3006</v>
      </c>
      <c r="D340" s="86" t="s">
        <v>531</v>
      </c>
      <c r="E340" s="86" t="s">
        <v>135</v>
      </c>
      <c r="F340" s="95">
        <v>44769</v>
      </c>
      <c r="G340" s="83">
        <v>98192093.435254008</v>
      </c>
      <c r="H340" s="85">
        <v>-5.2050650000000003</v>
      </c>
      <c r="I340" s="83">
        <v>-5110.9624129229996</v>
      </c>
      <c r="J340" s="84">
        <f t="shared" si="5"/>
        <v>8.1151043327716416E-3</v>
      </c>
      <c r="K340" s="84">
        <f>I340/'סכום נכסי הקרן'!$C$42</f>
        <v>-8.4452163117528528E-5</v>
      </c>
    </row>
    <row r="341" spans="2:11">
      <c r="B341" s="76" t="s">
        <v>3005</v>
      </c>
      <c r="C341" s="73" t="s">
        <v>3007</v>
      </c>
      <c r="D341" s="86" t="s">
        <v>531</v>
      </c>
      <c r="E341" s="86" t="s">
        <v>135</v>
      </c>
      <c r="F341" s="95">
        <v>44769</v>
      </c>
      <c r="G341" s="83">
        <v>44893962</v>
      </c>
      <c r="H341" s="85">
        <v>-5.2050650000000003</v>
      </c>
      <c r="I341" s="83">
        <v>-2336.7599599999999</v>
      </c>
      <c r="J341" s="84">
        <f t="shared" si="5"/>
        <v>3.7102700712678825E-3</v>
      </c>
      <c r="K341" s="84">
        <f>I341/'סכום נכסי הקרן'!$C$42</f>
        <v>-3.8611990729856803E-5</v>
      </c>
    </row>
    <row r="342" spans="2:11">
      <c r="B342" s="76" t="s">
        <v>3008</v>
      </c>
      <c r="C342" s="73" t="s">
        <v>3009</v>
      </c>
      <c r="D342" s="86" t="s">
        <v>531</v>
      </c>
      <c r="E342" s="86" t="s">
        <v>135</v>
      </c>
      <c r="F342" s="95">
        <v>44769</v>
      </c>
      <c r="G342" s="83">
        <v>108455644.27671298</v>
      </c>
      <c r="H342" s="85">
        <v>-5.154261</v>
      </c>
      <c r="I342" s="83">
        <v>-5590.0870394149988</v>
      </c>
      <c r="J342" s="84">
        <f t="shared" si="5"/>
        <v>8.8758507476839662E-3</v>
      </c>
      <c r="K342" s="84">
        <f>I342/'סכום נכסי הקרן'!$C$42</f>
        <v>-9.2369089097617287E-5</v>
      </c>
    </row>
    <row r="343" spans="2:11">
      <c r="B343" s="76" t="s">
        <v>3010</v>
      </c>
      <c r="C343" s="73" t="s">
        <v>3011</v>
      </c>
      <c r="D343" s="86" t="s">
        <v>531</v>
      </c>
      <c r="E343" s="86" t="s">
        <v>135</v>
      </c>
      <c r="F343" s="95">
        <v>44784</v>
      </c>
      <c r="G343" s="83">
        <v>44685774.974509001</v>
      </c>
      <c r="H343" s="85">
        <v>-3.5158399999999999</v>
      </c>
      <c r="I343" s="83">
        <v>-1571.0801352109997</v>
      </c>
      <c r="J343" s="84">
        <f t="shared" si="5"/>
        <v>2.4945358980033496E-3</v>
      </c>
      <c r="K343" s="84">
        <f>I343/'סכום נכסי הקרן'!$C$42</f>
        <v>-2.5960104013691376E-5</v>
      </c>
    </row>
    <row r="344" spans="2:11">
      <c r="B344" s="76" t="s">
        <v>3012</v>
      </c>
      <c r="C344" s="73" t="s">
        <v>3013</v>
      </c>
      <c r="D344" s="86" t="s">
        <v>531</v>
      </c>
      <c r="E344" s="86" t="s">
        <v>136</v>
      </c>
      <c r="F344" s="95">
        <v>44781</v>
      </c>
      <c r="G344" s="83">
        <v>41426842.085767001</v>
      </c>
      <c r="H344" s="85">
        <v>-1.4801569999999999</v>
      </c>
      <c r="I344" s="83">
        <v>-613.18231830100001</v>
      </c>
      <c r="J344" s="84">
        <f t="shared" si="5"/>
        <v>9.7360107275325659E-4</v>
      </c>
      <c r="K344" s="84">
        <f>I344/'סכום נכסי הקרן'!$C$42</f>
        <v>-1.0132059088324296E-5</v>
      </c>
    </row>
    <row r="345" spans="2:11">
      <c r="B345" s="76" t="s">
        <v>3012</v>
      </c>
      <c r="C345" s="73" t="s">
        <v>3014</v>
      </c>
      <c r="D345" s="86" t="s">
        <v>531</v>
      </c>
      <c r="E345" s="86" t="s">
        <v>136</v>
      </c>
      <c r="F345" s="95">
        <v>44781</v>
      </c>
      <c r="G345" s="83">
        <v>32455155.129999999</v>
      </c>
      <c r="H345" s="85">
        <v>-1.4801569999999999</v>
      </c>
      <c r="I345" s="83">
        <v>-480.38726000000003</v>
      </c>
      <c r="J345" s="84">
        <f t="shared" si="5"/>
        <v>7.6275120419145789E-4</v>
      </c>
      <c r="K345" s="84">
        <f>I345/'סכום נכסי הקרן'!$C$42</f>
        <v>-7.9377893953049897E-6</v>
      </c>
    </row>
    <row r="346" spans="2:11">
      <c r="B346" s="76" t="s">
        <v>3015</v>
      </c>
      <c r="C346" s="73" t="s">
        <v>3016</v>
      </c>
      <c r="D346" s="86" t="s">
        <v>531</v>
      </c>
      <c r="E346" s="86" t="s">
        <v>136</v>
      </c>
      <c r="F346" s="95">
        <v>44781</v>
      </c>
      <c r="G346" s="83">
        <v>98240860.430000007</v>
      </c>
      <c r="H346" s="85">
        <v>-1.440186</v>
      </c>
      <c r="I346" s="83">
        <v>-1414.8513</v>
      </c>
      <c r="J346" s="84">
        <f t="shared" si="5"/>
        <v>2.2464782534550348E-3</v>
      </c>
      <c r="K346" s="84">
        <f>I346/'סכום נכסי הקרן'!$C$42</f>
        <v>-2.3378620917368789E-5</v>
      </c>
    </row>
    <row r="347" spans="2:11">
      <c r="B347" s="76" t="s">
        <v>3017</v>
      </c>
      <c r="C347" s="73" t="s">
        <v>3018</v>
      </c>
      <c r="D347" s="86" t="s">
        <v>531</v>
      </c>
      <c r="E347" s="86" t="s">
        <v>136</v>
      </c>
      <c r="F347" s="95">
        <v>44781</v>
      </c>
      <c r="G347" s="83">
        <v>46286134.649999999</v>
      </c>
      <c r="H347" s="85">
        <v>-1.3761319999999999</v>
      </c>
      <c r="I347" s="83">
        <v>-636.95831999999996</v>
      </c>
      <c r="J347" s="84">
        <f t="shared" si="5"/>
        <v>1.0113522277834094E-3</v>
      </c>
      <c r="K347" s="84">
        <f>I347/'סכום נכסי הקרן'!$C$42</f>
        <v>-1.0524927321651457E-5</v>
      </c>
    </row>
    <row r="348" spans="2:11">
      <c r="B348" s="76" t="s">
        <v>3017</v>
      </c>
      <c r="C348" s="73" t="s">
        <v>3019</v>
      </c>
      <c r="D348" s="86" t="s">
        <v>531</v>
      </c>
      <c r="E348" s="86" t="s">
        <v>136</v>
      </c>
      <c r="F348" s="95">
        <v>44781</v>
      </c>
      <c r="G348" s="83">
        <v>10381644.775788</v>
      </c>
      <c r="H348" s="85">
        <v>-1.3761319999999999</v>
      </c>
      <c r="I348" s="83">
        <v>-142.86513641000002</v>
      </c>
      <c r="J348" s="84">
        <f t="shared" si="5"/>
        <v>2.2683897744021024E-4</v>
      </c>
      <c r="K348" s="84">
        <f>I348/'סכום נכסי הקרן'!$C$42</f>
        <v>-2.3606649450988749E-6</v>
      </c>
    </row>
    <row r="349" spans="2:11">
      <c r="B349" s="76" t="s">
        <v>3020</v>
      </c>
      <c r="C349" s="73" t="s">
        <v>3021</v>
      </c>
      <c r="D349" s="86" t="s">
        <v>531</v>
      </c>
      <c r="E349" s="86" t="s">
        <v>135</v>
      </c>
      <c r="F349" s="95">
        <v>44896</v>
      </c>
      <c r="G349" s="83">
        <v>13871789.628668999</v>
      </c>
      <c r="H349" s="85">
        <v>3.154093</v>
      </c>
      <c r="I349" s="83">
        <v>437.52914701900005</v>
      </c>
      <c r="J349" s="84">
        <f t="shared" si="5"/>
        <v>-6.9470177822285231E-4</v>
      </c>
      <c r="K349" s="84">
        <f>I349/'סכום נכסי הקרן'!$C$42</f>
        <v>7.2296135067034387E-6</v>
      </c>
    </row>
    <row r="350" spans="2:11">
      <c r="B350" s="76" t="s">
        <v>3022</v>
      </c>
      <c r="C350" s="73" t="s">
        <v>3023</v>
      </c>
      <c r="D350" s="86" t="s">
        <v>531</v>
      </c>
      <c r="E350" s="86" t="s">
        <v>135</v>
      </c>
      <c r="F350" s="95">
        <v>44845</v>
      </c>
      <c r="G350" s="83">
        <v>17378492.530000001</v>
      </c>
      <c r="H350" s="85">
        <v>-10.573976999999999</v>
      </c>
      <c r="I350" s="83">
        <v>-1837.5977600000001</v>
      </c>
      <c r="J350" s="84">
        <f t="shared" si="5"/>
        <v>2.917708317784126E-3</v>
      </c>
      <c r="K350" s="84">
        <f>I350/'סכום נכסי הקרן'!$C$42</f>
        <v>-3.036396929461494E-5</v>
      </c>
    </row>
    <row r="351" spans="2:11">
      <c r="B351" s="76" t="s">
        <v>3024</v>
      </c>
      <c r="C351" s="73" t="s">
        <v>3025</v>
      </c>
      <c r="D351" s="86" t="s">
        <v>531</v>
      </c>
      <c r="E351" s="86" t="s">
        <v>135</v>
      </c>
      <c r="F351" s="95">
        <v>44845</v>
      </c>
      <c r="G351" s="83">
        <v>14236364.192317</v>
      </c>
      <c r="H351" s="85">
        <v>-10.597344</v>
      </c>
      <c r="I351" s="83">
        <v>-1508.6764797620001</v>
      </c>
      <c r="J351" s="84">
        <f t="shared" si="5"/>
        <v>2.3954523724750636E-3</v>
      </c>
      <c r="K351" s="84">
        <f>I351/'סכום נכסי הקרן'!$C$42</f>
        <v>-2.4928962858009323E-5</v>
      </c>
    </row>
    <row r="352" spans="2:11">
      <c r="B352" s="76" t="s">
        <v>3026</v>
      </c>
      <c r="C352" s="73" t="s">
        <v>3027</v>
      </c>
      <c r="D352" s="86" t="s">
        <v>531</v>
      </c>
      <c r="E352" s="86" t="s">
        <v>135</v>
      </c>
      <c r="F352" s="95">
        <v>44854</v>
      </c>
      <c r="G352" s="83">
        <v>20062045.955148</v>
      </c>
      <c r="H352" s="85">
        <v>-9.6897590000000005</v>
      </c>
      <c r="I352" s="83">
        <v>-1943.963833348</v>
      </c>
      <c r="J352" s="84">
        <f t="shared" si="5"/>
        <v>3.0865946669585481E-3</v>
      </c>
      <c r="K352" s="84">
        <f>I352/'סכום נכסי הקרן'!$C$42</f>
        <v>-3.2121533575237175E-5</v>
      </c>
    </row>
    <row r="353" spans="2:11">
      <c r="B353" s="76" t="s">
        <v>3028</v>
      </c>
      <c r="C353" s="73" t="s">
        <v>3029</v>
      </c>
      <c r="D353" s="86" t="s">
        <v>531</v>
      </c>
      <c r="E353" s="86" t="s">
        <v>135</v>
      </c>
      <c r="F353" s="95">
        <v>44860</v>
      </c>
      <c r="G353" s="83">
        <v>15419777.630891001</v>
      </c>
      <c r="H353" s="85">
        <v>-7.1247619999999996</v>
      </c>
      <c r="I353" s="83">
        <v>-1098.622394342</v>
      </c>
      <c r="J353" s="84">
        <f t="shared" si="5"/>
        <v>1.7443750573986146E-3</v>
      </c>
      <c r="K353" s="84">
        <f>I353/'סכום נכסי הקרן'!$C$42</f>
        <v>-1.8153339851794788E-5</v>
      </c>
    </row>
    <row r="354" spans="2:11">
      <c r="B354" s="76" t="s">
        <v>3030</v>
      </c>
      <c r="C354" s="73" t="s">
        <v>3031</v>
      </c>
      <c r="D354" s="86" t="s">
        <v>531</v>
      </c>
      <c r="E354" s="86" t="s">
        <v>135</v>
      </c>
      <c r="F354" s="95">
        <v>44861</v>
      </c>
      <c r="G354" s="83">
        <v>15596406.700435</v>
      </c>
      <c r="H354" s="85">
        <v>-6.7711819999999996</v>
      </c>
      <c r="I354" s="83">
        <v>-1056.0611388759999</v>
      </c>
      <c r="J354" s="84">
        <f t="shared" si="5"/>
        <v>1.6767969770419627E-3</v>
      </c>
      <c r="K354" s="84">
        <f>I354/'סכום נכסי הקרן'!$C$42</f>
        <v>-1.7450069156629219E-5</v>
      </c>
    </row>
    <row r="355" spans="2:11">
      <c r="B355" s="76" t="s">
        <v>3032</v>
      </c>
      <c r="C355" s="73" t="s">
        <v>3033</v>
      </c>
      <c r="D355" s="86" t="s">
        <v>531</v>
      </c>
      <c r="E355" s="86" t="s">
        <v>135</v>
      </c>
      <c r="F355" s="95">
        <v>44888</v>
      </c>
      <c r="G355" s="83">
        <v>23964113.107792001</v>
      </c>
      <c r="H355" s="85">
        <v>-4.2947740000000003</v>
      </c>
      <c r="I355" s="83">
        <v>-1029.204604433</v>
      </c>
      <c r="J355" s="84">
        <f t="shared" si="5"/>
        <v>1.6341546014160822E-3</v>
      </c>
      <c r="K355" s="84">
        <f>I355/'סכום נכסי הקרן'!$C$42</f>
        <v>-1.7006299031883849E-5</v>
      </c>
    </row>
    <row r="356" spans="2:11">
      <c r="B356" s="76" t="s">
        <v>3034</v>
      </c>
      <c r="C356" s="73" t="s">
        <v>3035</v>
      </c>
      <c r="D356" s="86" t="s">
        <v>531</v>
      </c>
      <c r="E356" s="86" t="s">
        <v>135</v>
      </c>
      <c r="F356" s="95">
        <v>44895</v>
      </c>
      <c r="G356" s="83">
        <v>9012331.2304650005</v>
      </c>
      <c r="H356" s="85">
        <v>-3.9963350000000002</v>
      </c>
      <c r="I356" s="83">
        <v>-360.1629114210001</v>
      </c>
      <c r="J356" s="84">
        <f t="shared" si="5"/>
        <v>5.7186090736767079E-4</v>
      </c>
      <c r="K356" s="84">
        <f>I356/'סכום נכסי הקרן'!$C$42</f>
        <v>-5.951234716049266E-6</v>
      </c>
    </row>
    <row r="357" spans="2:11">
      <c r="B357" s="76" t="s">
        <v>3036</v>
      </c>
      <c r="C357" s="73" t="s">
        <v>3037</v>
      </c>
      <c r="D357" s="86" t="s">
        <v>531</v>
      </c>
      <c r="E357" s="86" t="s">
        <v>135</v>
      </c>
      <c r="F357" s="95">
        <v>44880</v>
      </c>
      <c r="G357" s="83">
        <v>25227303.530000001</v>
      </c>
      <c r="H357" s="85">
        <v>-3.5375079999999999</v>
      </c>
      <c r="I357" s="83">
        <v>-892.41795999999999</v>
      </c>
      <c r="J357" s="84">
        <f t="shared" si="5"/>
        <v>1.4169669562679166E-3</v>
      </c>
      <c r="K357" s="84">
        <f>I357/'סכום נכסי הקרן'!$C$42</f>
        <v>-1.4746073447217798E-5</v>
      </c>
    </row>
    <row r="358" spans="2:11">
      <c r="B358" s="76" t="s">
        <v>3038</v>
      </c>
      <c r="C358" s="73" t="s">
        <v>3039</v>
      </c>
      <c r="D358" s="86" t="s">
        <v>531</v>
      </c>
      <c r="E358" s="86" t="s">
        <v>135</v>
      </c>
      <c r="F358" s="95">
        <v>44880</v>
      </c>
      <c r="G358" s="83">
        <v>137567657.53999999</v>
      </c>
      <c r="H358" s="85">
        <v>-3.478154</v>
      </c>
      <c r="I358" s="83">
        <v>-4784.8152900000005</v>
      </c>
      <c r="J358" s="84">
        <f t="shared" si="5"/>
        <v>7.5972531500548123E-3</v>
      </c>
      <c r="K358" s="84">
        <f>I358/'סכום נכסי הקרן'!$C$42</f>
        <v>-7.9062996107463748E-5</v>
      </c>
    </row>
    <row r="359" spans="2:11">
      <c r="B359" s="76" t="s">
        <v>3038</v>
      </c>
      <c r="C359" s="73" t="s">
        <v>3040</v>
      </c>
      <c r="D359" s="86" t="s">
        <v>531</v>
      </c>
      <c r="E359" s="86" t="s">
        <v>135</v>
      </c>
      <c r="F359" s="95">
        <v>44880</v>
      </c>
      <c r="G359" s="83">
        <v>49268915.032421</v>
      </c>
      <c r="H359" s="85">
        <v>-3.478154</v>
      </c>
      <c r="I359" s="83">
        <v>-1713.6488495169999</v>
      </c>
      <c r="J359" s="84">
        <f t="shared" si="5"/>
        <v>2.7209042211702242E-3</v>
      </c>
      <c r="K359" s="84">
        <f>I359/'סכום נכסי הקרן'!$C$42</f>
        <v>-2.8315870959968086E-5</v>
      </c>
    </row>
    <row r="360" spans="2:11">
      <c r="B360" s="76" t="s">
        <v>3041</v>
      </c>
      <c r="C360" s="73" t="s">
        <v>3042</v>
      </c>
      <c r="D360" s="86" t="s">
        <v>531</v>
      </c>
      <c r="E360" s="86" t="s">
        <v>135</v>
      </c>
      <c r="F360" s="95">
        <v>44880</v>
      </c>
      <c r="G360" s="83">
        <v>17925321.148449998</v>
      </c>
      <c r="H360" s="85">
        <v>-3.4241670000000002</v>
      </c>
      <c r="I360" s="83">
        <v>-613.79299171900004</v>
      </c>
      <c r="J360" s="84">
        <f t="shared" si="5"/>
        <v>9.7457069023425974E-4</v>
      </c>
      <c r="K360" s="84">
        <f>I360/'סכום נכסי הקרן'!$C$42</f>
        <v>-1.0142149691021369E-5</v>
      </c>
    </row>
    <row r="361" spans="2:11">
      <c r="B361" s="76" t="s">
        <v>3043</v>
      </c>
      <c r="C361" s="73" t="s">
        <v>3044</v>
      </c>
      <c r="D361" s="86" t="s">
        <v>531</v>
      </c>
      <c r="E361" s="86" t="s">
        <v>135</v>
      </c>
      <c r="F361" s="95">
        <v>44880</v>
      </c>
      <c r="G361" s="83">
        <v>97725434.854093984</v>
      </c>
      <c r="H361" s="85">
        <v>-3.3898410000000001</v>
      </c>
      <c r="I361" s="83">
        <v>-3312.7372034790001</v>
      </c>
      <c r="J361" s="84">
        <f t="shared" si="5"/>
        <v>5.2599111207142545E-3</v>
      </c>
      <c r="K361" s="84">
        <f>I361/'סכום נכסי הקרן'!$C$42</f>
        <v>-5.4738775218992932E-5</v>
      </c>
    </row>
    <row r="362" spans="2:11">
      <c r="B362" s="76" t="s">
        <v>3043</v>
      </c>
      <c r="C362" s="73" t="s">
        <v>3045</v>
      </c>
      <c r="D362" s="86" t="s">
        <v>531</v>
      </c>
      <c r="E362" s="86" t="s">
        <v>135</v>
      </c>
      <c r="F362" s="95">
        <v>44880</v>
      </c>
      <c r="G362" s="83">
        <v>20256.83424</v>
      </c>
      <c r="H362" s="85">
        <v>-3.3898410000000001</v>
      </c>
      <c r="I362" s="83">
        <v>-0.68667453700000003</v>
      </c>
      <c r="J362" s="84">
        <f t="shared" si="5"/>
        <v>1.0902908415688664E-6</v>
      </c>
      <c r="K362" s="84">
        <f>I362/'סכום נכסי הקרן'!$C$42</f>
        <v>-1.1346424669597949E-8</v>
      </c>
    </row>
    <row r="363" spans="2:11">
      <c r="B363" s="76" t="s">
        <v>3046</v>
      </c>
      <c r="C363" s="73" t="s">
        <v>3047</v>
      </c>
      <c r="D363" s="86" t="s">
        <v>531</v>
      </c>
      <c r="E363" s="86" t="s">
        <v>135</v>
      </c>
      <c r="F363" s="95">
        <v>44903</v>
      </c>
      <c r="G363" s="83">
        <v>32482273.469142005</v>
      </c>
      <c r="H363" s="85">
        <v>-2.5326499999999998</v>
      </c>
      <c r="I363" s="83">
        <v>-822.66220948</v>
      </c>
      <c r="J363" s="84">
        <f t="shared" si="5"/>
        <v>1.30620989183534E-3</v>
      </c>
      <c r="K363" s="84">
        <f>I363/'סכום נכסי הקרן'!$C$42</f>
        <v>-1.3593448257409066E-5</v>
      </c>
    </row>
    <row r="364" spans="2:11">
      <c r="B364" s="76" t="s">
        <v>3048</v>
      </c>
      <c r="C364" s="73" t="s">
        <v>3049</v>
      </c>
      <c r="D364" s="86" t="s">
        <v>531</v>
      </c>
      <c r="E364" s="86" t="s">
        <v>135</v>
      </c>
      <c r="F364" s="95">
        <v>44907</v>
      </c>
      <c r="G364" s="83">
        <v>28118965.999418002</v>
      </c>
      <c r="H364" s="85">
        <v>-2.0496029999999998</v>
      </c>
      <c r="I364" s="83">
        <v>-576.32729239499997</v>
      </c>
      <c r="J364" s="84">
        <f t="shared" si="5"/>
        <v>9.1508325237994173E-4</v>
      </c>
      <c r="K364" s="84">
        <f>I364/'סכום נכסי הקרן'!$C$42</f>
        <v>-9.5230765899117912E-6</v>
      </c>
    </row>
    <row r="365" spans="2:11">
      <c r="B365" s="76" t="s">
        <v>3048</v>
      </c>
      <c r="C365" s="73" t="s">
        <v>3050</v>
      </c>
      <c r="D365" s="86" t="s">
        <v>531</v>
      </c>
      <c r="E365" s="86" t="s">
        <v>135</v>
      </c>
      <c r="F365" s="95">
        <v>44907</v>
      </c>
      <c r="G365" s="83">
        <v>3057120.7521890001</v>
      </c>
      <c r="H365" s="85">
        <v>-2.0496029999999998</v>
      </c>
      <c r="I365" s="83">
        <v>-62.658851267999999</v>
      </c>
      <c r="J365" s="84">
        <f t="shared" si="5"/>
        <v>9.9488721366008872E-5</v>
      </c>
      <c r="K365" s="84">
        <f>I365/'סכום נכסי הקרן'!$C$42</f>
        <v>-1.0353579425006462E-6</v>
      </c>
    </row>
    <row r="366" spans="2:11">
      <c r="B366" s="76" t="s">
        <v>3051</v>
      </c>
      <c r="C366" s="73" t="s">
        <v>3052</v>
      </c>
      <c r="D366" s="86" t="s">
        <v>531</v>
      </c>
      <c r="E366" s="86" t="s">
        <v>135</v>
      </c>
      <c r="F366" s="95">
        <v>44900</v>
      </c>
      <c r="G366" s="83">
        <v>18164223.408112001</v>
      </c>
      <c r="H366" s="85">
        <v>-1.978361</v>
      </c>
      <c r="I366" s="83">
        <v>-359.35385495499997</v>
      </c>
      <c r="J366" s="84">
        <f t="shared" si="5"/>
        <v>5.7057630045761142E-4</v>
      </c>
      <c r="K366" s="84">
        <f>I366/'סכום נכסי הקרן'!$C$42</f>
        <v>-5.9378660854240103E-6</v>
      </c>
    </row>
    <row r="367" spans="2:11">
      <c r="B367" s="76" t="s">
        <v>3053</v>
      </c>
      <c r="C367" s="73" t="s">
        <v>3054</v>
      </c>
      <c r="D367" s="86" t="s">
        <v>531</v>
      </c>
      <c r="E367" s="86" t="s">
        <v>135</v>
      </c>
      <c r="F367" s="95">
        <v>44907</v>
      </c>
      <c r="G367" s="83">
        <v>17776837.679212</v>
      </c>
      <c r="H367" s="85">
        <v>-2.08243</v>
      </c>
      <c r="I367" s="83">
        <v>-370.19021304899996</v>
      </c>
      <c r="J367" s="84">
        <f t="shared" si="5"/>
        <v>5.877820964340667E-4</v>
      </c>
      <c r="K367" s="84">
        <f>I367/'סכום נכסי הקרן'!$C$42</f>
        <v>-6.1169231411050463E-6</v>
      </c>
    </row>
    <row r="368" spans="2:11">
      <c r="B368" s="76" t="s">
        <v>3053</v>
      </c>
      <c r="C368" s="73" t="s">
        <v>3055</v>
      </c>
      <c r="D368" s="86" t="s">
        <v>531</v>
      </c>
      <c r="E368" s="86" t="s">
        <v>135</v>
      </c>
      <c r="F368" s="95">
        <v>44907</v>
      </c>
      <c r="G368" s="83">
        <v>88211114.104683995</v>
      </c>
      <c r="H368" s="85">
        <v>-2.08243</v>
      </c>
      <c r="I368" s="83">
        <v>-1836.934764954</v>
      </c>
      <c r="J368" s="84">
        <f t="shared" si="5"/>
        <v>2.9166556248594439E-3</v>
      </c>
      <c r="K368" s="84">
        <f>I368/'סכום נכסי הקרן'!$C$42</f>
        <v>-3.0353014143461934E-5</v>
      </c>
    </row>
    <row r="369" spans="2:11">
      <c r="B369" s="76" t="s">
        <v>3056</v>
      </c>
      <c r="C369" s="73" t="s">
        <v>3057</v>
      </c>
      <c r="D369" s="86" t="s">
        <v>531</v>
      </c>
      <c r="E369" s="86" t="s">
        <v>135</v>
      </c>
      <c r="F369" s="95">
        <v>44907</v>
      </c>
      <c r="G369" s="83">
        <v>145577731.63</v>
      </c>
      <c r="H369" s="85">
        <v>-2.0747960000000001</v>
      </c>
      <c r="I369" s="83">
        <v>-3020.44058</v>
      </c>
      <c r="J369" s="84">
        <f t="shared" si="5"/>
        <v>4.795807219333305E-3</v>
      </c>
      <c r="K369" s="84">
        <f>I369/'סכום נכסי הקרן'!$C$42</f>
        <v>-4.9908944723206962E-5</v>
      </c>
    </row>
    <row r="370" spans="2:11">
      <c r="B370" s="76" t="s">
        <v>3058</v>
      </c>
      <c r="C370" s="73" t="s">
        <v>3059</v>
      </c>
      <c r="D370" s="86" t="s">
        <v>531</v>
      </c>
      <c r="E370" s="86" t="s">
        <v>135</v>
      </c>
      <c r="F370" s="95">
        <v>44907</v>
      </c>
      <c r="G370" s="83">
        <v>22745238.001079999</v>
      </c>
      <c r="H370" s="85">
        <v>-2.0356879999999999</v>
      </c>
      <c r="I370" s="83">
        <v>-463.02201706200003</v>
      </c>
      <c r="J370" s="84">
        <f t="shared" si="5"/>
        <v>7.3517894933599671E-4</v>
      </c>
      <c r="K370" s="84">
        <f>I370/'סכום נכסי הקרן'!$C$42</f>
        <v>-7.6508508090482458E-6</v>
      </c>
    </row>
    <row r="371" spans="2:11">
      <c r="B371" s="76" t="s">
        <v>3058</v>
      </c>
      <c r="C371" s="73" t="s">
        <v>3060</v>
      </c>
      <c r="D371" s="86" t="s">
        <v>531</v>
      </c>
      <c r="E371" s="86" t="s">
        <v>135</v>
      </c>
      <c r="F371" s="95">
        <v>44907</v>
      </c>
      <c r="G371" s="83">
        <v>15474079.800000001</v>
      </c>
      <c r="H371" s="85">
        <v>-2.0356879999999999</v>
      </c>
      <c r="I371" s="83">
        <v>-315.00394</v>
      </c>
      <c r="J371" s="84">
        <f t="shared" si="5"/>
        <v>5.0015821518675113E-4</v>
      </c>
      <c r="K371" s="84">
        <f>I371/'סכום נכסי הקרן'!$C$42</f>
        <v>-5.2050400637420926E-6</v>
      </c>
    </row>
    <row r="372" spans="2:11">
      <c r="B372" s="76" t="s">
        <v>3061</v>
      </c>
      <c r="C372" s="73" t="s">
        <v>3062</v>
      </c>
      <c r="D372" s="86" t="s">
        <v>531</v>
      </c>
      <c r="E372" s="86" t="s">
        <v>135</v>
      </c>
      <c r="F372" s="95">
        <v>44907</v>
      </c>
      <c r="G372" s="83">
        <v>102517694.63</v>
      </c>
      <c r="H372" s="85">
        <v>-2.0337809999999998</v>
      </c>
      <c r="I372" s="83">
        <v>-2084.9851699999999</v>
      </c>
      <c r="J372" s="84">
        <f t="shared" si="5"/>
        <v>3.3105060886477952E-3</v>
      </c>
      <c r="K372" s="84">
        <f>I372/'סכום נכסי הקרן'!$C$42</f>
        <v>-3.445173207090082E-5</v>
      </c>
    </row>
    <row r="373" spans="2:11">
      <c r="B373" s="76" t="s">
        <v>3063</v>
      </c>
      <c r="C373" s="73" t="s">
        <v>3064</v>
      </c>
      <c r="D373" s="86" t="s">
        <v>531</v>
      </c>
      <c r="E373" s="86" t="s">
        <v>135</v>
      </c>
      <c r="F373" s="95">
        <v>44910</v>
      </c>
      <c r="G373" s="83">
        <v>40228760.006352</v>
      </c>
      <c r="H373" s="85">
        <v>-1.5356620000000001</v>
      </c>
      <c r="I373" s="83">
        <v>-617.77762642499999</v>
      </c>
      <c r="J373" s="84">
        <f t="shared" si="5"/>
        <v>9.808974294576616E-4</v>
      </c>
      <c r="K373" s="84">
        <f>I373/'סכום נכסי הקרן'!$C$42</f>
        <v>-1.0207990719181546E-5</v>
      </c>
    </row>
    <row r="374" spans="2:11">
      <c r="B374" s="76" t="s">
        <v>3065</v>
      </c>
      <c r="C374" s="73" t="s">
        <v>3066</v>
      </c>
      <c r="D374" s="86" t="s">
        <v>531</v>
      </c>
      <c r="E374" s="86" t="s">
        <v>136</v>
      </c>
      <c r="F374" s="95">
        <v>44881</v>
      </c>
      <c r="G374" s="83">
        <v>17290545</v>
      </c>
      <c r="H374" s="85">
        <v>-3.3828830000000001</v>
      </c>
      <c r="I374" s="83">
        <v>-584.91899000000001</v>
      </c>
      <c r="J374" s="84">
        <f t="shared" si="5"/>
        <v>9.2872501235139186E-4</v>
      </c>
      <c r="K374" s="84">
        <f>I374/'סכום נכסי הקרן'!$C$42</f>
        <v>-9.6650434816579136E-6</v>
      </c>
    </row>
    <row r="375" spans="2:11">
      <c r="B375" s="76" t="s">
        <v>3067</v>
      </c>
      <c r="C375" s="73" t="s">
        <v>3068</v>
      </c>
      <c r="D375" s="86" t="s">
        <v>531</v>
      </c>
      <c r="E375" s="86" t="s">
        <v>136</v>
      </c>
      <c r="F375" s="95">
        <v>44888</v>
      </c>
      <c r="G375" s="83">
        <v>43796480.442102</v>
      </c>
      <c r="H375" s="85">
        <v>-3.2620960000000001</v>
      </c>
      <c r="I375" s="83">
        <v>-1428.6830879160002</v>
      </c>
      <c r="J375" s="84">
        <f t="shared" si="5"/>
        <v>2.2684401449694974E-3</v>
      </c>
      <c r="K375" s="84">
        <f>I375/'סכום נכסי הקרן'!$C$42</f>
        <v>-2.3607173646759934E-5</v>
      </c>
    </row>
    <row r="376" spans="2:11">
      <c r="B376" s="76" t="s">
        <v>3069</v>
      </c>
      <c r="C376" s="73" t="s">
        <v>3070</v>
      </c>
      <c r="D376" s="86" t="s">
        <v>531</v>
      </c>
      <c r="E376" s="86" t="s">
        <v>136</v>
      </c>
      <c r="F376" s="95">
        <v>44888</v>
      </c>
      <c r="G376" s="83">
        <v>20370456.019582</v>
      </c>
      <c r="H376" s="85">
        <v>-3.2620960000000001</v>
      </c>
      <c r="I376" s="83">
        <v>-664.50376072799997</v>
      </c>
      <c r="J376" s="84">
        <f t="shared" si="5"/>
        <v>1.0550884377846207E-3</v>
      </c>
      <c r="K376" s="84">
        <f>I376/'סכום נכסי הקרן'!$C$42</f>
        <v>-1.0980080747867882E-5</v>
      </c>
    </row>
    <row r="377" spans="2:11">
      <c r="B377" s="76" t="s">
        <v>3069</v>
      </c>
      <c r="C377" s="73" t="s">
        <v>3071</v>
      </c>
      <c r="D377" s="86" t="s">
        <v>531</v>
      </c>
      <c r="E377" s="86" t="s">
        <v>136</v>
      </c>
      <c r="F377" s="95">
        <v>44888</v>
      </c>
      <c r="G377" s="83">
        <v>30250428.449999999</v>
      </c>
      <c r="H377" s="85">
        <v>-3.2620960000000001</v>
      </c>
      <c r="I377" s="83">
        <v>-986.79791</v>
      </c>
      <c r="J377" s="84">
        <f t="shared" si="5"/>
        <v>1.5668219305943164E-3</v>
      </c>
      <c r="K377" s="84">
        <f>I377/'סכום נכסי הקרן'!$C$42</f>
        <v>-1.6305582261501123E-5</v>
      </c>
    </row>
    <row r="378" spans="2:11">
      <c r="B378" s="76" t="s">
        <v>3072</v>
      </c>
      <c r="C378" s="73" t="s">
        <v>3073</v>
      </c>
      <c r="D378" s="86" t="s">
        <v>531</v>
      </c>
      <c r="E378" s="86" t="s">
        <v>136</v>
      </c>
      <c r="F378" s="95">
        <v>44888</v>
      </c>
      <c r="G378" s="83">
        <v>88817838.75</v>
      </c>
      <c r="H378" s="85">
        <v>-3.2190159999999999</v>
      </c>
      <c r="I378" s="83">
        <v>-2859.0603799999999</v>
      </c>
      <c r="J378" s="84">
        <f t="shared" si="5"/>
        <v>4.5395703202060081E-3</v>
      </c>
      <c r="K378" s="84">
        <f>I378/'סכום נכסי הקרן'!$C$42</f>
        <v>-4.724234186581187E-5</v>
      </c>
    </row>
    <row r="379" spans="2:11">
      <c r="B379" s="76" t="s">
        <v>3072</v>
      </c>
      <c r="C379" s="73" t="s">
        <v>3074</v>
      </c>
      <c r="D379" s="86" t="s">
        <v>531</v>
      </c>
      <c r="E379" s="86" t="s">
        <v>136</v>
      </c>
      <c r="F379" s="95">
        <v>44888</v>
      </c>
      <c r="G379" s="83">
        <v>35663176.288874</v>
      </c>
      <c r="H379" s="85">
        <v>-3.2190159999999999</v>
      </c>
      <c r="I379" s="83">
        <v>-1148.0033290200001</v>
      </c>
      <c r="J379" s="84">
        <f t="shared" si="5"/>
        <v>1.8227813152784432E-3</v>
      </c>
      <c r="K379" s="84">
        <f>I379/'סכום נכסי הקרן'!$C$42</f>
        <v>-1.8969297085167875E-5</v>
      </c>
    </row>
    <row r="380" spans="2:11">
      <c r="B380" s="76" t="s">
        <v>3075</v>
      </c>
      <c r="C380" s="73" t="s">
        <v>3076</v>
      </c>
      <c r="D380" s="86" t="s">
        <v>531</v>
      </c>
      <c r="E380" s="86" t="s">
        <v>136</v>
      </c>
      <c r="F380" s="95">
        <v>44901</v>
      </c>
      <c r="G380" s="83">
        <v>34741506.315798998</v>
      </c>
      <c r="H380" s="85">
        <v>-1.1645810000000001</v>
      </c>
      <c r="I380" s="83">
        <v>-404.59294095600001</v>
      </c>
      <c r="J380" s="84">
        <f t="shared" si="5"/>
        <v>6.4240619728664827E-4</v>
      </c>
      <c r="K380" s="84">
        <f>I380/'סכום נכסי הקרן'!$C$42</f>
        <v>-6.6853845294227716E-6</v>
      </c>
    </row>
    <row r="381" spans="2:11">
      <c r="B381" s="76" t="s">
        <v>3077</v>
      </c>
      <c r="C381" s="73" t="s">
        <v>3078</v>
      </c>
      <c r="D381" s="86" t="s">
        <v>531</v>
      </c>
      <c r="E381" s="86" t="s">
        <v>136</v>
      </c>
      <c r="F381" s="95">
        <v>44909</v>
      </c>
      <c r="G381" s="83">
        <v>26399337.332139</v>
      </c>
      <c r="H381" s="85">
        <v>0.40015200000000001</v>
      </c>
      <c r="I381" s="83">
        <v>105.63760675200001</v>
      </c>
      <c r="J381" s="84">
        <f t="shared" si="5"/>
        <v>-1.6772970157033658E-4</v>
      </c>
      <c r="K381" s="84">
        <f>I381/'סכום נכסי הקרן'!$C$42</f>
        <v>1.745527295252219E-6</v>
      </c>
    </row>
    <row r="382" spans="2:11">
      <c r="B382" s="76" t="s">
        <v>3079</v>
      </c>
      <c r="C382" s="73" t="s">
        <v>3080</v>
      </c>
      <c r="D382" s="86" t="s">
        <v>531</v>
      </c>
      <c r="E382" s="86" t="s">
        <v>136</v>
      </c>
      <c r="F382" s="95">
        <v>44908</v>
      </c>
      <c r="G382" s="83">
        <v>37039117.274770997</v>
      </c>
      <c r="H382" s="85">
        <v>0.68601999999999996</v>
      </c>
      <c r="I382" s="83">
        <v>254.09592032999998</v>
      </c>
      <c r="J382" s="84">
        <f t="shared" si="5"/>
        <v>-4.034494362149492E-4</v>
      </c>
      <c r="K382" s="84">
        <f>I382/'סכום נכסי הקרן'!$C$42</f>
        <v>4.1986123898992151E-6</v>
      </c>
    </row>
    <row r="383" spans="2:11">
      <c r="B383" s="76" t="s">
        <v>3081</v>
      </c>
      <c r="C383" s="73" t="s">
        <v>3082</v>
      </c>
      <c r="D383" s="86" t="s">
        <v>531</v>
      </c>
      <c r="E383" s="86" t="s">
        <v>137</v>
      </c>
      <c r="F383" s="95">
        <v>44971</v>
      </c>
      <c r="G383" s="83">
        <v>25891313.781265996</v>
      </c>
      <c r="H383" s="85">
        <v>-4.337917</v>
      </c>
      <c r="I383" s="83">
        <v>-1123.143688782</v>
      </c>
      <c r="J383" s="84">
        <f t="shared" si="5"/>
        <v>1.7833095763166295E-3</v>
      </c>
      <c r="K383" s="84">
        <f>I383/'סכום נכסי הקרן'!$C$42</f>
        <v>-1.8558523101169434E-5</v>
      </c>
    </row>
    <row r="384" spans="2:11">
      <c r="B384" s="76" t="s">
        <v>3083</v>
      </c>
      <c r="C384" s="73" t="s">
        <v>3084</v>
      </c>
      <c r="D384" s="86" t="s">
        <v>531</v>
      </c>
      <c r="E384" s="86" t="s">
        <v>137</v>
      </c>
      <c r="F384" s="95">
        <v>44971</v>
      </c>
      <c r="G384" s="83">
        <v>14568221.645183001</v>
      </c>
      <c r="H384" s="85">
        <v>-4.4007630000000004</v>
      </c>
      <c r="I384" s="83">
        <v>-641.11292201000003</v>
      </c>
      <c r="J384" s="84">
        <f t="shared" si="5"/>
        <v>1.0179488383722578E-3</v>
      </c>
      <c r="K384" s="84">
        <f>I384/'סכום נכסי הקרן'!$C$42</f>
        <v>-1.0593576843657288E-5</v>
      </c>
    </row>
    <row r="385" spans="2:11">
      <c r="B385" s="76" t="s">
        <v>3085</v>
      </c>
      <c r="C385" s="73" t="s">
        <v>3086</v>
      </c>
      <c r="D385" s="86" t="s">
        <v>531</v>
      </c>
      <c r="E385" s="86" t="s">
        <v>135</v>
      </c>
      <c r="F385" s="95">
        <v>45001</v>
      </c>
      <c r="G385" s="83">
        <v>11220667.05541</v>
      </c>
      <c r="H385" s="85">
        <v>2.4791850000000002</v>
      </c>
      <c r="I385" s="83">
        <v>278.18104915699996</v>
      </c>
      <c r="J385" s="84">
        <f t="shared" si="5"/>
        <v>-4.4169141835223705E-4</v>
      </c>
      <c r="K385" s="84">
        <f>I385/'סכום נכסי הקרן'!$C$42</f>
        <v>4.5965885564351773E-6</v>
      </c>
    </row>
    <row r="386" spans="2:11">
      <c r="B386" s="76" t="s">
        <v>3087</v>
      </c>
      <c r="C386" s="73" t="s">
        <v>3088</v>
      </c>
      <c r="D386" s="86" t="s">
        <v>531</v>
      </c>
      <c r="E386" s="86" t="s">
        <v>135</v>
      </c>
      <c r="F386" s="95">
        <v>44944</v>
      </c>
      <c r="G386" s="83">
        <v>58983000</v>
      </c>
      <c r="H386" s="85">
        <v>-0.28366000000000002</v>
      </c>
      <c r="I386" s="83">
        <v>-167.31097</v>
      </c>
      <c r="J386" s="84">
        <f t="shared" si="5"/>
        <v>2.6565368082813202E-4</v>
      </c>
      <c r="K386" s="84">
        <f>I386/'סכום נכסי הקרן'!$C$42</f>
        <v>-2.7646012997600964E-6</v>
      </c>
    </row>
    <row r="387" spans="2:11">
      <c r="B387" s="76" t="s">
        <v>3089</v>
      </c>
      <c r="C387" s="73" t="s">
        <v>3090</v>
      </c>
      <c r="D387" s="86" t="s">
        <v>531</v>
      </c>
      <c r="E387" s="86" t="s">
        <v>136</v>
      </c>
      <c r="F387" s="95">
        <v>44973</v>
      </c>
      <c r="G387" s="83">
        <v>19227189.318227999</v>
      </c>
      <c r="H387" s="85">
        <v>2.5248699999999999</v>
      </c>
      <c r="I387" s="83">
        <v>485.46155235000003</v>
      </c>
      <c r="J387" s="84">
        <f t="shared" si="5"/>
        <v>-7.7080808438512085E-4</v>
      </c>
      <c r="K387" s="84">
        <f>I387/'סכום נכסי הקרן'!$C$42</f>
        <v>8.0216356322025036E-6</v>
      </c>
    </row>
    <row r="388" spans="2:11">
      <c r="B388" s="76" t="s">
        <v>3091</v>
      </c>
      <c r="C388" s="73" t="s">
        <v>3092</v>
      </c>
      <c r="D388" s="86" t="s">
        <v>531</v>
      </c>
      <c r="E388" s="86" t="s">
        <v>133</v>
      </c>
      <c r="F388" s="95">
        <v>44971</v>
      </c>
      <c r="G388" s="83">
        <v>44564160.280114003</v>
      </c>
      <c r="H388" s="85">
        <v>-1.5438719999999999</v>
      </c>
      <c r="I388" s="83">
        <v>-688.01353376100008</v>
      </c>
      <c r="J388" s="84">
        <f t="shared" si="5"/>
        <v>1.0924168791991342E-3</v>
      </c>
      <c r="K388" s="84">
        <f>I388/'סכום נכסי הקרן'!$C$42</f>
        <v>-1.1368549890591141E-5</v>
      </c>
    </row>
    <row r="389" spans="2:11">
      <c r="B389" s="76" t="s">
        <v>3093</v>
      </c>
      <c r="C389" s="73" t="s">
        <v>3094</v>
      </c>
      <c r="D389" s="86" t="s">
        <v>531</v>
      </c>
      <c r="E389" s="86" t="s">
        <v>133</v>
      </c>
      <c r="F389" s="95">
        <v>44971</v>
      </c>
      <c r="G389" s="83">
        <v>98679193.180154994</v>
      </c>
      <c r="H389" s="85">
        <v>-1.389672</v>
      </c>
      <c r="I389" s="83">
        <v>-1371.3168161339997</v>
      </c>
      <c r="J389" s="84">
        <f t="shared" si="5"/>
        <v>2.1773548966186247E-3</v>
      </c>
      <c r="K389" s="84">
        <f>I389/'סכום נכסי הקרן'!$C$42</f>
        <v>-2.2659268858861631E-5</v>
      </c>
    </row>
    <row r="390" spans="2:11">
      <c r="B390" s="76" t="s">
        <v>3095</v>
      </c>
      <c r="C390" s="73" t="s">
        <v>3096</v>
      </c>
      <c r="D390" s="86" t="s">
        <v>531</v>
      </c>
      <c r="E390" s="86" t="s">
        <v>133</v>
      </c>
      <c r="F390" s="95">
        <v>44971</v>
      </c>
      <c r="G390" s="83">
        <v>57297596.040089995</v>
      </c>
      <c r="H390" s="85">
        <v>-1.3416809999999999</v>
      </c>
      <c r="I390" s="83">
        <v>-768.75114995399997</v>
      </c>
      <c r="J390" s="84">
        <f t="shared" si="5"/>
        <v>1.2206107742136656E-3</v>
      </c>
      <c r="K390" s="84">
        <f>I390/'סכום נכסי הקרן'!$C$42</f>
        <v>-1.2702636464033989E-5</v>
      </c>
    </row>
    <row r="391" spans="2:11">
      <c r="B391" s="76" t="s">
        <v>3097</v>
      </c>
      <c r="C391" s="73" t="s">
        <v>3098</v>
      </c>
      <c r="D391" s="86" t="s">
        <v>531</v>
      </c>
      <c r="E391" s="86" t="s">
        <v>133</v>
      </c>
      <c r="F391" s="95">
        <v>44971</v>
      </c>
      <c r="G391" s="83">
        <v>113175484.97829799</v>
      </c>
      <c r="H391" s="85">
        <v>-1.2307410000000001</v>
      </c>
      <c r="I391" s="83">
        <v>-1392.8974971940004</v>
      </c>
      <c r="J391" s="84">
        <f t="shared" si="5"/>
        <v>2.2116203566680589E-3</v>
      </c>
      <c r="K391" s="84">
        <f>I391/'סכום נכסי הקרן'!$C$42</f>
        <v>-2.3015862206615134E-5</v>
      </c>
    </row>
    <row r="392" spans="2:11">
      <c r="B392" s="76" t="s">
        <v>3099</v>
      </c>
      <c r="C392" s="73" t="s">
        <v>3100</v>
      </c>
      <c r="D392" s="86" t="s">
        <v>531</v>
      </c>
      <c r="E392" s="86" t="s">
        <v>133</v>
      </c>
      <c r="F392" s="95">
        <v>44987</v>
      </c>
      <c r="G392" s="83">
        <v>9931583.3136160001</v>
      </c>
      <c r="H392" s="85">
        <v>1.8158749999999999</v>
      </c>
      <c r="I392" s="83">
        <v>180.34513249899996</v>
      </c>
      <c r="J392" s="84">
        <f t="shared" si="5"/>
        <v>-2.8634911546921593E-4</v>
      </c>
      <c r="K392" s="84">
        <f>I392/'סכום נכסי הקרן'!$C$42</f>
        <v>2.9799742820936492E-6</v>
      </c>
    </row>
    <row r="393" spans="2:11">
      <c r="B393" s="76" t="s">
        <v>3101</v>
      </c>
      <c r="C393" s="73" t="s">
        <v>3102</v>
      </c>
      <c r="D393" s="86" t="s">
        <v>531</v>
      </c>
      <c r="E393" s="86" t="s">
        <v>133</v>
      </c>
      <c r="F393" s="95">
        <v>44987</v>
      </c>
      <c r="G393" s="83">
        <v>44501132.924469993</v>
      </c>
      <c r="H393" s="85">
        <v>1.8305560000000001</v>
      </c>
      <c r="I393" s="83">
        <v>814.61796613000001</v>
      </c>
      <c r="J393" s="84">
        <f t="shared" si="5"/>
        <v>-1.2934373709695252E-3</v>
      </c>
      <c r="K393" s="84">
        <f>I393/'סכום נכסי הקרן'!$C$42</f>
        <v>1.3460527351977722E-5</v>
      </c>
    </row>
    <row r="394" spans="2:11">
      <c r="B394" s="76" t="s">
        <v>3103</v>
      </c>
      <c r="C394" s="73" t="s">
        <v>3104</v>
      </c>
      <c r="D394" s="86" t="s">
        <v>531</v>
      </c>
      <c r="E394" s="86" t="s">
        <v>133</v>
      </c>
      <c r="F394" s="95">
        <v>44987</v>
      </c>
      <c r="G394" s="83">
        <v>13878751.040822001</v>
      </c>
      <c r="H394" s="85">
        <v>1.8305560000000001</v>
      </c>
      <c r="I394" s="83">
        <v>254.05824874200002</v>
      </c>
      <c r="J394" s="84">
        <f t="shared" si="5"/>
        <v>-4.0338962187034985E-4</v>
      </c>
      <c r="K394" s="84">
        <f>I394/'סכום נכסי הקרן'!$C$42</f>
        <v>4.1979899147492065E-6</v>
      </c>
    </row>
    <row r="395" spans="2:11">
      <c r="B395" s="76" t="s">
        <v>3105</v>
      </c>
      <c r="C395" s="73" t="s">
        <v>3106</v>
      </c>
      <c r="D395" s="86" t="s">
        <v>531</v>
      </c>
      <c r="E395" s="86" t="s">
        <v>137</v>
      </c>
      <c r="F395" s="95">
        <v>44971</v>
      </c>
      <c r="G395" s="83">
        <v>8113149.0199999996</v>
      </c>
      <c r="H395" s="85">
        <v>4.1499810000000004</v>
      </c>
      <c r="I395" s="83">
        <v>336.69418000000002</v>
      </c>
      <c r="J395" s="84">
        <f t="shared" si="5"/>
        <v>-5.3459763116793621E-4</v>
      </c>
      <c r="K395" s="84">
        <f>I395/'סכום נכסי הקרן'!$C$42</f>
        <v>5.5634437338427945E-6</v>
      </c>
    </row>
    <row r="396" spans="2:11">
      <c r="B396" s="76" t="s">
        <v>3107</v>
      </c>
      <c r="C396" s="73" t="s">
        <v>3108</v>
      </c>
      <c r="D396" s="86" t="s">
        <v>531</v>
      </c>
      <c r="E396" s="86" t="s">
        <v>133</v>
      </c>
      <c r="F396" s="95">
        <v>44970</v>
      </c>
      <c r="G396" s="83">
        <v>90669608.941726983</v>
      </c>
      <c r="H396" s="85">
        <v>1.651397</v>
      </c>
      <c r="I396" s="83">
        <v>1497.3152857969999</v>
      </c>
      <c r="J396" s="84">
        <f t="shared" ref="J396:J457" si="6">IFERROR(I396/$I$11,0)</f>
        <v>-2.3774132505011447E-3</v>
      </c>
      <c r="K396" s="84">
        <f>I396/'סכום נכסי הקרן'!$C$42</f>
        <v>2.4741233556084492E-5</v>
      </c>
    </row>
    <row r="397" spans="2:11">
      <c r="B397" s="76" t="s">
        <v>3107</v>
      </c>
      <c r="C397" s="73" t="s">
        <v>3109</v>
      </c>
      <c r="D397" s="86" t="s">
        <v>531</v>
      </c>
      <c r="E397" s="86" t="s">
        <v>133</v>
      </c>
      <c r="F397" s="95">
        <v>44970</v>
      </c>
      <c r="G397" s="83">
        <v>10437466.949999999</v>
      </c>
      <c r="H397" s="85">
        <v>1.651397</v>
      </c>
      <c r="I397" s="83">
        <v>172.36402999999999</v>
      </c>
      <c r="J397" s="84">
        <f t="shared" si="6"/>
        <v>-2.7367684863622855E-4</v>
      </c>
      <c r="K397" s="84">
        <f>I397/'סכום נכסי הקרן'!$C$42</f>
        <v>2.8480966990382532E-6</v>
      </c>
    </row>
    <row r="398" spans="2:11">
      <c r="B398" s="76" t="s">
        <v>3110</v>
      </c>
      <c r="C398" s="73" t="s">
        <v>3111</v>
      </c>
      <c r="D398" s="86" t="s">
        <v>531</v>
      </c>
      <c r="E398" s="86" t="s">
        <v>133</v>
      </c>
      <c r="F398" s="95">
        <v>44970</v>
      </c>
      <c r="G398" s="83">
        <v>19166751.329866</v>
      </c>
      <c r="H398" s="85">
        <v>1.6499220000000001</v>
      </c>
      <c r="I398" s="83">
        <v>316.23639676900001</v>
      </c>
      <c r="J398" s="84">
        <f t="shared" si="6"/>
        <v>-5.0211509032259188E-4</v>
      </c>
      <c r="K398" s="84">
        <f>I398/'סכום נכסי הקרן'!$C$42</f>
        <v>5.2254048466698082E-6</v>
      </c>
    </row>
    <row r="399" spans="2:11">
      <c r="B399" s="76" t="s">
        <v>3112</v>
      </c>
      <c r="C399" s="73" t="s">
        <v>3113</v>
      </c>
      <c r="D399" s="86" t="s">
        <v>531</v>
      </c>
      <c r="E399" s="86" t="s">
        <v>133</v>
      </c>
      <c r="F399" s="95">
        <v>44970</v>
      </c>
      <c r="G399" s="83">
        <v>25546069.847975001</v>
      </c>
      <c r="H399" s="85">
        <v>1.613038</v>
      </c>
      <c r="I399" s="83">
        <v>412.06779382899998</v>
      </c>
      <c r="J399" s="84">
        <f t="shared" si="6"/>
        <v>-6.5427464906456332E-4</v>
      </c>
      <c r="K399" s="84">
        <f>I399/'סכום נכסי הקרן'!$C$42</f>
        <v>6.8088969803290763E-6</v>
      </c>
    </row>
    <row r="400" spans="2:11">
      <c r="B400" s="76" t="s">
        <v>3112</v>
      </c>
      <c r="C400" s="73" t="s">
        <v>3114</v>
      </c>
      <c r="D400" s="86" t="s">
        <v>531</v>
      </c>
      <c r="E400" s="86" t="s">
        <v>133</v>
      </c>
      <c r="F400" s="95">
        <v>44970</v>
      </c>
      <c r="G400" s="83">
        <v>17379546.59</v>
      </c>
      <c r="H400" s="85">
        <v>1.613038</v>
      </c>
      <c r="I400" s="83">
        <v>280.33868000000001</v>
      </c>
      <c r="J400" s="84">
        <f t="shared" si="6"/>
        <v>-4.4511727007798621E-4</v>
      </c>
      <c r="K400" s="84">
        <f>I400/'סכום נכסי הקרן'!$C$42</f>
        <v>4.6322406659947622E-6</v>
      </c>
    </row>
    <row r="401" spans="2:11">
      <c r="B401" s="76" t="s">
        <v>3115</v>
      </c>
      <c r="C401" s="73" t="s">
        <v>3116</v>
      </c>
      <c r="D401" s="86" t="s">
        <v>531</v>
      </c>
      <c r="E401" s="86" t="s">
        <v>133</v>
      </c>
      <c r="F401" s="95">
        <v>44970</v>
      </c>
      <c r="G401" s="83">
        <v>29875654.57</v>
      </c>
      <c r="H401" s="85">
        <v>1.555499</v>
      </c>
      <c r="I401" s="83">
        <v>464.71555999999998</v>
      </c>
      <c r="J401" s="84">
        <f t="shared" si="6"/>
        <v>-7.3786792971259826E-4</v>
      </c>
      <c r="K401" s="84">
        <f>I401/'סכום נכסי הקרן'!$C$42</f>
        <v>7.678834455354248E-6</v>
      </c>
    </row>
    <row r="402" spans="2:11">
      <c r="B402" s="76" t="s">
        <v>3117</v>
      </c>
      <c r="C402" s="73" t="s">
        <v>3118</v>
      </c>
      <c r="D402" s="86" t="s">
        <v>531</v>
      </c>
      <c r="E402" s="86" t="s">
        <v>135</v>
      </c>
      <c r="F402" s="95">
        <v>44984</v>
      </c>
      <c r="G402" s="83">
        <v>2713283.5284179999</v>
      </c>
      <c r="H402" s="85">
        <v>-2.7607870000000001</v>
      </c>
      <c r="I402" s="83">
        <v>-74.907986195000007</v>
      </c>
      <c r="J402" s="84">
        <f t="shared" si="6"/>
        <v>1.189377017904125E-4</v>
      </c>
      <c r="K402" s="84">
        <f>I402/'סכום נכסי הקרן'!$C$42</f>
        <v>-1.2377593411663823E-6</v>
      </c>
    </row>
    <row r="403" spans="2:11">
      <c r="B403" s="76" t="s">
        <v>3119</v>
      </c>
      <c r="C403" s="73" t="s">
        <v>3120</v>
      </c>
      <c r="D403" s="86" t="s">
        <v>531</v>
      </c>
      <c r="E403" s="86" t="s">
        <v>135</v>
      </c>
      <c r="F403" s="95">
        <v>44979</v>
      </c>
      <c r="G403" s="83">
        <v>62356959.976956002</v>
      </c>
      <c r="H403" s="85">
        <v>-2.0747239999999998</v>
      </c>
      <c r="I403" s="83">
        <v>-1293.7347163480001</v>
      </c>
      <c r="J403" s="84">
        <f t="shared" si="6"/>
        <v>2.0541712800600316E-3</v>
      </c>
      <c r="K403" s="84">
        <f>I403/'סכום נכסי הקרן'!$C$42</f>
        <v>-2.1377323186641263E-5</v>
      </c>
    </row>
    <row r="404" spans="2:11">
      <c r="B404" s="76" t="s">
        <v>3121</v>
      </c>
      <c r="C404" s="73" t="s">
        <v>3122</v>
      </c>
      <c r="D404" s="86" t="s">
        <v>531</v>
      </c>
      <c r="E404" s="86" t="s">
        <v>135</v>
      </c>
      <c r="F404" s="95">
        <v>44987</v>
      </c>
      <c r="G404" s="83">
        <v>35125890.494485997</v>
      </c>
      <c r="H404" s="85">
        <v>-2.160088</v>
      </c>
      <c r="I404" s="83">
        <v>-758.75011413100003</v>
      </c>
      <c r="J404" s="84">
        <f t="shared" si="6"/>
        <v>1.204731289572139E-3</v>
      </c>
      <c r="K404" s="84">
        <f>I404/'סכום נכסי הקרן'!$C$42</f>
        <v>-1.2537382048049115E-5</v>
      </c>
    </row>
    <row r="405" spans="2:11">
      <c r="B405" s="76" t="s">
        <v>3121</v>
      </c>
      <c r="C405" s="73" t="s">
        <v>3123</v>
      </c>
      <c r="D405" s="86" t="s">
        <v>531</v>
      </c>
      <c r="E405" s="86" t="s">
        <v>135</v>
      </c>
      <c r="F405" s="95">
        <v>44987</v>
      </c>
      <c r="G405" s="83">
        <v>75833037.111080006</v>
      </c>
      <c r="H405" s="85">
        <v>-2.160088</v>
      </c>
      <c r="I405" s="83">
        <v>-1638.0602653409999</v>
      </c>
      <c r="J405" s="84">
        <f t="shared" si="6"/>
        <v>2.6008858767966217E-3</v>
      </c>
      <c r="K405" s="84">
        <f>I405/'סכום נכסי הקרן'!$C$42</f>
        <v>-2.7066865601502976E-5</v>
      </c>
    </row>
    <row r="406" spans="2:11">
      <c r="B406" s="76" t="s">
        <v>3124</v>
      </c>
      <c r="C406" s="73" t="s">
        <v>3125</v>
      </c>
      <c r="D406" s="86" t="s">
        <v>531</v>
      </c>
      <c r="E406" s="86" t="s">
        <v>135</v>
      </c>
      <c r="F406" s="95">
        <v>44987</v>
      </c>
      <c r="G406" s="83">
        <v>22775419.60328</v>
      </c>
      <c r="H406" s="85">
        <v>-2.160088</v>
      </c>
      <c r="I406" s="83">
        <v>-491.96908572199999</v>
      </c>
      <c r="J406" s="84">
        <f t="shared" si="6"/>
        <v>7.8114064173855492E-4</v>
      </c>
      <c r="K406" s="84">
        <f>I406/'סכום נכסי הקרן'!$C$42</f>
        <v>-8.129164356819085E-6</v>
      </c>
    </row>
    <row r="407" spans="2:11">
      <c r="B407" s="76" t="s">
        <v>3126</v>
      </c>
      <c r="C407" s="73" t="s">
        <v>3127</v>
      </c>
      <c r="D407" s="86" t="s">
        <v>531</v>
      </c>
      <c r="E407" s="86" t="s">
        <v>135</v>
      </c>
      <c r="F407" s="95">
        <v>44987</v>
      </c>
      <c r="G407" s="83">
        <v>63775340.800472997</v>
      </c>
      <c r="H407" s="85">
        <v>-2.1534149999999999</v>
      </c>
      <c r="I407" s="83">
        <v>-1373.347528262</v>
      </c>
      <c r="J407" s="84">
        <f t="shared" si="6"/>
        <v>2.1805792288396714E-3</v>
      </c>
      <c r="K407" s="84">
        <f>I407/'סכום נכסי הקרן'!$C$42</f>
        <v>-2.2692823797838483E-5</v>
      </c>
    </row>
    <row r="408" spans="2:11">
      <c r="B408" s="76" t="s">
        <v>3126</v>
      </c>
      <c r="C408" s="73" t="s">
        <v>3128</v>
      </c>
      <c r="D408" s="86" t="s">
        <v>531</v>
      </c>
      <c r="E408" s="86" t="s">
        <v>135</v>
      </c>
      <c r="F408" s="95">
        <v>44987</v>
      </c>
      <c r="G408" s="83">
        <v>9684765.75</v>
      </c>
      <c r="H408" s="85">
        <v>-2.1534149999999999</v>
      </c>
      <c r="I408" s="83">
        <v>-208.55315999999999</v>
      </c>
      <c r="J408" s="84">
        <f t="shared" si="6"/>
        <v>3.311373701457732E-4</v>
      </c>
      <c r="K408" s="84">
        <f>I408/'סכום נכסי הקרן'!$C$42</f>
        <v>-3.4460761132702492E-6</v>
      </c>
    </row>
    <row r="409" spans="2:11">
      <c r="B409" s="76" t="s">
        <v>3129</v>
      </c>
      <c r="C409" s="73" t="s">
        <v>3130</v>
      </c>
      <c r="D409" s="86" t="s">
        <v>531</v>
      </c>
      <c r="E409" s="86" t="s">
        <v>135</v>
      </c>
      <c r="F409" s="95">
        <v>44978</v>
      </c>
      <c r="G409" s="83">
        <v>14813926.58</v>
      </c>
      <c r="H409" s="85">
        <v>-1.9034500000000001</v>
      </c>
      <c r="I409" s="83">
        <v>-281.97561999999999</v>
      </c>
      <c r="J409" s="84">
        <f t="shared" si="6"/>
        <v>4.4771637721540103E-4</v>
      </c>
      <c r="K409" s="84">
        <f>I409/'סכום נכסי הקרן'!$C$42</f>
        <v>-4.6592890206342057E-6</v>
      </c>
    </row>
    <row r="410" spans="2:11">
      <c r="B410" s="76" t="s">
        <v>3131</v>
      </c>
      <c r="C410" s="73" t="s">
        <v>3132</v>
      </c>
      <c r="D410" s="86" t="s">
        <v>531</v>
      </c>
      <c r="E410" s="86" t="s">
        <v>135</v>
      </c>
      <c r="F410" s="95">
        <v>44991</v>
      </c>
      <c r="G410" s="83">
        <v>29208309.292318001</v>
      </c>
      <c r="H410" s="85">
        <v>-1.965017</v>
      </c>
      <c r="I410" s="83">
        <v>-573.94822979200001</v>
      </c>
      <c r="J410" s="84">
        <f t="shared" si="6"/>
        <v>9.1130581484905233E-4</v>
      </c>
      <c r="K410" s="84">
        <f>I410/'סכום נכסי הקרן'!$C$42</f>
        <v>-9.4837656017293409E-6</v>
      </c>
    </row>
    <row r="411" spans="2:11">
      <c r="B411" s="76" t="s">
        <v>3133</v>
      </c>
      <c r="C411" s="73" t="s">
        <v>3134</v>
      </c>
      <c r="D411" s="86" t="s">
        <v>531</v>
      </c>
      <c r="E411" s="86" t="s">
        <v>135</v>
      </c>
      <c r="F411" s="95">
        <v>44970</v>
      </c>
      <c r="G411" s="83">
        <v>38862696</v>
      </c>
      <c r="H411" s="85">
        <v>-1.68638</v>
      </c>
      <c r="I411" s="83">
        <v>-655.37257</v>
      </c>
      <c r="J411" s="84">
        <f t="shared" si="6"/>
        <v>1.0405900792655296E-3</v>
      </c>
      <c r="K411" s="84">
        <f>I411/'סכום נכסי הקרן'!$C$42</f>
        <v>-1.0829199417402903E-5</v>
      </c>
    </row>
    <row r="412" spans="2:11">
      <c r="B412" s="76" t="s">
        <v>3135</v>
      </c>
      <c r="C412" s="73" t="s">
        <v>3136</v>
      </c>
      <c r="D412" s="86" t="s">
        <v>531</v>
      </c>
      <c r="E412" s="86" t="s">
        <v>135</v>
      </c>
      <c r="F412" s="95">
        <v>44970</v>
      </c>
      <c r="G412" s="83">
        <v>6221733.1200000001</v>
      </c>
      <c r="H412" s="85">
        <v>-1.6258790000000001</v>
      </c>
      <c r="I412" s="83">
        <v>-101.15785000000001</v>
      </c>
      <c r="J412" s="84">
        <f t="shared" si="6"/>
        <v>1.6061681548532088E-4</v>
      </c>
      <c r="K412" s="84">
        <f>I412/'סכום נכסי הקרן'!$C$42</f>
        <v>-1.6715050040707844E-6</v>
      </c>
    </row>
    <row r="413" spans="2:11">
      <c r="B413" s="76" t="s">
        <v>3135</v>
      </c>
      <c r="C413" s="73" t="s">
        <v>3137</v>
      </c>
      <c r="D413" s="86" t="s">
        <v>531</v>
      </c>
      <c r="E413" s="86" t="s">
        <v>135</v>
      </c>
      <c r="F413" s="95">
        <v>44970</v>
      </c>
      <c r="G413" s="83">
        <v>33288615.078931998</v>
      </c>
      <c r="H413" s="85">
        <v>-1.6258790000000001</v>
      </c>
      <c r="I413" s="83">
        <v>-541.23259515799998</v>
      </c>
      <c r="J413" s="84">
        <f t="shared" si="6"/>
        <v>8.5936045369819402E-4</v>
      </c>
      <c r="K413" s="84">
        <f>I413/'סכום נכסי הקרן'!$C$42</f>
        <v>-8.9431812871943582E-6</v>
      </c>
    </row>
    <row r="414" spans="2:11">
      <c r="B414" s="76" t="s">
        <v>3135</v>
      </c>
      <c r="C414" s="73" t="s">
        <v>3138</v>
      </c>
      <c r="D414" s="86" t="s">
        <v>531</v>
      </c>
      <c r="E414" s="86" t="s">
        <v>135</v>
      </c>
      <c r="F414" s="95">
        <v>44970</v>
      </c>
      <c r="G414" s="83">
        <v>314604.19211300003</v>
      </c>
      <c r="H414" s="85">
        <v>-1.6258790000000001</v>
      </c>
      <c r="I414" s="83">
        <v>-5.1150834449999998</v>
      </c>
      <c r="J414" s="84">
        <f t="shared" si="6"/>
        <v>8.1216476415580641E-6</v>
      </c>
      <c r="K414" s="84">
        <f>I414/'סכום נכסי הקרן'!$C$42</f>
        <v>-8.4520257939024257E-8</v>
      </c>
    </row>
    <row r="415" spans="2:11">
      <c r="B415" s="76" t="s">
        <v>3135</v>
      </c>
      <c r="C415" s="73" t="s">
        <v>3139</v>
      </c>
      <c r="D415" s="86" t="s">
        <v>531</v>
      </c>
      <c r="E415" s="86" t="s">
        <v>135</v>
      </c>
      <c r="F415" s="95">
        <v>44970</v>
      </c>
      <c r="G415" s="83">
        <v>6959558.4769090004</v>
      </c>
      <c r="H415" s="85">
        <v>-1.6258790000000001</v>
      </c>
      <c r="I415" s="83">
        <v>-113.15399867400001</v>
      </c>
      <c r="J415" s="84">
        <f t="shared" si="6"/>
        <v>1.7966410838553905E-4</v>
      </c>
      <c r="K415" s="84">
        <f>I415/'סכום נכסי הקרן'!$C$42</f>
        <v>-1.8697261261900079E-6</v>
      </c>
    </row>
    <row r="416" spans="2:11">
      <c r="B416" s="76" t="s">
        <v>3140</v>
      </c>
      <c r="C416" s="73" t="s">
        <v>3141</v>
      </c>
      <c r="D416" s="86" t="s">
        <v>531</v>
      </c>
      <c r="E416" s="86" t="s">
        <v>135</v>
      </c>
      <c r="F416" s="95">
        <v>45005</v>
      </c>
      <c r="G416" s="83">
        <v>27542837.471802998</v>
      </c>
      <c r="H416" s="85">
        <v>-1.4743010000000001</v>
      </c>
      <c r="I416" s="83">
        <v>-406.06425317399999</v>
      </c>
      <c r="J416" s="84">
        <f t="shared" si="6"/>
        <v>6.4474232328220679E-4</v>
      </c>
      <c r="K416" s="84">
        <f>I416/'סכום נכסי הקרן'!$C$42</f>
        <v>-6.7096960953065609E-6</v>
      </c>
    </row>
    <row r="417" spans="2:11">
      <c r="B417" s="76" t="s">
        <v>3140</v>
      </c>
      <c r="C417" s="73" t="s">
        <v>3142</v>
      </c>
      <c r="D417" s="86" t="s">
        <v>531</v>
      </c>
      <c r="E417" s="86" t="s">
        <v>135</v>
      </c>
      <c r="F417" s="95">
        <v>45005</v>
      </c>
      <c r="G417" s="83">
        <v>126434594.27</v>
      </c>
      <c r="H417" s="85">
        <v>-1.4743010000000001</v>
      </c>
      <c r="I417" s="83">
        <v>-1864.0261499999999</v>
      </c>
      <c r="J417" s="84">
        <f t="shared" si="6"/>
        <v>2.9596708925146496E-3</v>
      </c>
      <c r="K417" s="84">
        <f>I417/'סכום נכסי הקרן'!$C$42</f>
        <v>-3.0800664876169254E-5</v>
      </c>
    </row>
    <row r="418" spans="2:11">
      <c r="B418" s="76" t="s">
        <v>3143</v>
      </c>
      <c r="C418" s="73" t="s">
        <v>3144</v>
      </c>
      <c r="D418" s="86" t="s">
        <v>531</v>
      </c>
      <c r="E418" s="86" t="s">
        <v>135</v>
      </c>
      <c r="F418" s="95">
        <v>45005</v>
      </c>
      <c r="G418" s="83">
        <v>18372518.972585998</v>
      </c>
      <c r="H418" s="85">
        <v>-1.4156040000000001</v>
      </c>
      <c r="I418" s="83">
        <v>-260.082177398</v>
      </c>
      <c r="J418" s="84">
        <f t="shared" si="6"/>
        <v>4.1295431939444204E-4</v>
      </c>
      <c r="K418" s="84">
        <f>I418/'סכום נכסי הקרן'!$C$42</f>
        <v>-4.2975276855961489E-6</v>
      </c>
    </row>
    <row r="419" spans="2:11">
      <c r="B419" s="76" t="s">
        <v>3143</v>
      </c>
      <c r="C419" s="73" t="s">
        <v>3145</v>
      </c>
      <c r="D419" s="86" t="s">
        <v>531</v>
      </c>
      <c r="E419" s="86" t="s">
        <v>135</v>
      </c>
      <c r="F419" s="95">
        <v>45005</v>
      </c>
      <c r="G419" s="83">
        <v>62496120</v>
      </c>
      <c r="H419" s="85">
        <v>-1.4156040000000001</v>
      </c>
      <c r="I419" s="83">
        <v>-884.69779000000005</v>
      </c>
      <c r="J419" s="84">
        <f t="shared" si="6"/>
        <v>1.4047089938813563E-3</v>
      </c>
      <c r="K419" s="84">
        <f>I419/'סכום נכסי הקרן'!$C$42</f>
        <v>-1.461850744233259E-5</v>
      </c>
    </row>
    <row r="420" spans="2:11">
      <c r="B420" s="76" t="s">
        <v>3143</v>
      </c>
      <c r="C420" s="73" t="s">
        <v>3146</v>
      </c>
      <c r="D420" s="86" t="s">
        <v>531</v>
      </c>
      <c r="E420" s="86" t="s">
        <v>135</v>
      </c>
      <c r="F420" s="95">
        <v>45005</v>
      </c>
      <c r="G420" s="83">
        <v>6192181.0342859998</v>
      </c>
      <c r="H420" s="85">
        <v>-1.4156040000000001</v>
      </c>
      <c r="I420" s="83">
        <v>-87.656783951999998</v>
      </c>
      <c r="J420" s="84">
        <f t="shared" si="6"/>
        <v>1.391800388606027E-4</v>
      </c>
      <c r="K420" s="84">
        <f>I420/'סכום נכסי הקרן'!$C$42</f>
        <v>-1.4484170335423262E-6</v>
      </c>
    </row>
    <row r="421" spans="2:11">
      <c r="B421" s="76" t="s">
        <v>3147</v>
      </c>
      <c r="C421" s="73" t="s">
        <v>3148</v>
      </c>
      <c r="D421" s="86" t="s">
        <v>531</v>
      </c>
      <c r="E421" s="86" t="s">
        <v>135</v>
      </c>
      <c r="F421" s="95">
        <v>45005</v>
      </c>
      <c r="G421" s="83">
        <v>35157971.700000003</v>
      </c>
      <c r="H421" s="85">
        <v>-1.404342</v>
      </c>
      <c r="I421" s="83">
        <v>-493.73831000000001</v>
      </c>
      <c r="J421" s="84">
        <f t="shared" si="6"/>
        <v>7.8394978773574332E-4</v>
      </c>
      <c r="K421" s="84">
        <f>I421/'סכום נכסי הקרן'!$C$42</f>
        <v>-8.1583985411557492E-6</v>
      </c>
    </row>
    <row r="422" spans="2:11">
      <c r="B422" s="76" t="s">
        <v>3149</v>
      </c>
      <c r="C422" s="73" t="s">
        <v>3150</v>
      </c>
      <c r="D422" s="86" t="s">
        <v>531</v>
      </c>
      <c r="E422" s="86" t="s">
        <v>135</v>
      </c>
      <c r="F422" s="95">
        <v>45005</v>
      </c>
      <c r="G422" s="83">
        <v>7745472.3109219996</v>
      </c>
      <c r="H422" s="85">
        <v>-1.387454</v>
      </c>
      <c r="I422" s="83">
        <v>-107.46488148900001</v>
      </c>
      <c r="J422" s="84">
        <f t="shared" si="6"/>
        <v>1.7063101915739204E-4</v>
      </c>
      <c r="K422" s="84">
        <f>I422/'סכום נכסי הקרן'!$C$42</f>
        <v>-1.7757206897016622E-6</v>
      </c>
    </row>
    <row r="423" spans="2:11">
      <c r="B423" s="76" t="s">
        <v>3149</v>
      </c>
      <c r="C423" s="73" t="s">
        <v>3151</v>
      </c>
      <c r="D423" s="86" t="s">
        <v>531</v>
      </c>
      <c r="E423" s="86" t="s">
        <v>135</v>
      </c>
      <c r="F423" s="95">
        <v>45005</v>
      </c>
      <c r="G423" s="83">
        <v>28577199.237541005</v>
      </c>
      <c r="H423" s="85">
        <v>-1.387454</v>
      </c>
      <c r="I423" s="83">
        <v>-396.49555228399998</v>
      </c>
      <c r="J423" s="84">
        <f t="shared" si="6"/>
        <v>6.2954929312900205E-4</v>
      </c>
      <c r="K423" s="84">
        <f>I423/'סכום נכסי הקרן'!$C$42</f>
        <v>-6.5515854650382073E-6</v>
      </c>
    </row>
    <row r="424" spans="2:11">
      <c r="B424" s="76" t="s">
        <v>3152</v>
      </c>
      <c r="C424" s="73" t="s">
        <v>3153</v>
      </c>
      <c r="D424" s="86" t="s">
        <v>531</v>
      </c>
      <c r="E424" s="86" t="s">
        <v>135</v>
      </c>
      <c r="F424" s="95">
        <v>44938</v>
      </c>
      <c r="G424" s="83">
        <v>9308214.9017290007</v>
      </c>
      <c r="H424" s="85">
        <v>-0.549234</v>
      </c>
      <c r="I424" s="83">
        <v>-51.123910226999996</v>
      </c>
      <c r="J424" s="84">
        <f t="shared" si="6"/>
        <v>8.1173726565147121E-5</v>
      </c>
      <c r="K424" s="84">
        <f>I424/'סכום נכסי הקרן'!$C$42</f>
        <v>-8.4475769079805505E-7</v>
      </c>
    </row>
    <row r="425" spans="2:11">
      <c r="B425" s="76" t="s">
        <v>3154</v>
      </c>
      <c r="C425" s="73" t="s">
        <v>3155</v>
      </c>
      <c r="D425" s="86" t="s">
        <v>531</v>
      </c>
      <c r="E425" s="86" t="s">
        <v>135</v>
      </c>
      <c r="F425" s="95">
        <v>44944</v>
      </c>
      <c r="G425" s="83">
        <v>25073605.239432</v>
      </c>
      <c r="H425" s="85">
        <v>0.32020700000000002</v>
      </c>
      <c r="I425" s="83">
        <v>80.287527208</v>
      </c>
      <c r="J425" s="84">
        <f t="shared" si="6"/>
        <v>-1.2747925092654712E-4</v>
      </c>
      <c r="K425" s="84">
        <f>I425/'סכום נכסי הקרן'!$C$42</f>
        <v>1.3266494245640969E-6</v>
      </c>
    </row>
    <row r="426" spans="2:11">
      <c r="B426" s="76" t="s">
        <v>3156</v>
      </c>
      <c r="C426" s="73" t="s">
        <v>3157</v>
      </c>
      <c r="D426" s="86" t="s">
        <v>531</v>
      </c>
      <c r="E426" s="86" t="s">
        <v>136</v>
      </c>
      <c r="F426" s="95">
        <v>44966</v>
      </c>
      <c r="G426" s="83">
        <v>77597536.893877</v>
      </c>
      <c r="H426" s="85">
        <v>-1.7383710000000001</v>
      </c>
      <c r="I426" s="83">
        <v>-1348.9330844429999</v>
      </c>
      <c r="J426" s="84">
        <f t="shared" si="6"/>
        <v>2.1418143656278389E-3</v>
      </c>
      <c r="K426" s="84">
        <f>I426/'סכום נכסי הקרן'!$C$42</f>
        <v>-2.2289406119279048E-5</v>
      </c>
    </row>
    <row r="427" spans="2:11">
      <c r="B427" s="76" t="s">
        <v>3158</v>
      </c>
      <c r="C427" s="73" t="s">
        <v>3159</v>
      </c>
      <c r="D427" s="86" t="s">
        <v>531</v>
      </c>
      <c r="E427" s="86" t="s">
        <v>136</v>
      </c>
      <c r="F427" s="95">
        <v>44966</v>
      </c>
      <c r="G427" s="83">
        <v>2533752.2305149999</v>
      </c>
      <c r="H427" s="85">
        <v>-1.736699</v>
      </c>
      <c r="I427" s="83">
        <v>-44.003649704000004</v>
      </c>
      <c r="J427" s="84">
        <f t="shared" si="6"/>
        <v>6.9868290846316556E-5</v>
      </c>
      <c r="K427" s="84">
        <f>I427/'סכום נכסי הקרן'!$C$42</f>
        <v>-7.2710442815474907E-7</v>
      </c>
    </row>
    <row r="428" spans="2:11">
      <c r="B428" s="76" t="s">
        <v>3158</v>
      </c>
      <c r="C428" s="73" t="s">
        <v>3160</v>
      </c>
      <c r="D428" s="86" t="s">
        <v>531</v>
      </c>
      <c r="E428" s="86" t="s">
        <v>136</v>
      </c>
      <c r="F428" s="95">
        <v>44966</v>
      </c>
      <c r="G428" s="83">
        <v>49424752.779192001</v>
      </c>
      <c r="H428" s="85">
        <v>-1.736699</v>
      </c>
      <c r="I428" s="83">
        <v>-858.35919506599987</v>
      </c>
      <c r="J428" s="84">
        <f t="shared" si="6"/>
        <v>1.3628889943197117E-3</v>
      </c>
      <c r="K428" s="84">
        <f>I428/'סכום נכסי הקרן'!$C$42</f>
        <v>-1.4183295610207109E-5</v>
      </c>
    </row>
    <row r="429" spans="2:11">
      <c r="B429" s="76" t="s">
        <v>3161</v>
      </c>
      <c r="C429" s="73" t="s">
        <v>3162</v>
      </c>
      <c r="D429" s="86" t="s">
        <v>531</v>
      </c>
      <c r="E429" s="86" t="s">
        <v>136</v>
      </c>
      <c r="F429" s="95">
        <v>44966</v>
      </c>
      <c r="G429" s="83">
        <v>72455909.667382002</v>
      </c>
      <c r="H429" s="85">
        <v>-1.6940820000000001</v>
      </c>
      <c r="I429" s="83">
        <v>-1227.4623125400001</v>
      </c>
      <c r="J429" s="84">
        <f t="shared" si="6"/>
        <v>1.9489450177956774E-3</v>
      </c>
      <c r="K429" s="84">
        <f>I429/'סכום נכסי הקרן'!$C$42</f>
        <v>-2.0282255877511304E-5</v>
      </c>
    </row>
    <row r="430" spans="2:11">
      <c r="B430" s="76" t="s">
        <v>3163</v>
      </c>
      <c r="C430" s="73" t="s">
        <v>3164</v>
      </c>
      <c r="D430" s="86" t="s">
        <v>531</v>
      </c>
      <c r="E430" s="86" t="s">
        <v>136</v>
      </c>
      <c r="F430" s="95">
        <v>44943</v>
      </c>
      <c r="G430" s="83">
        <v>6277433.1259710006</v>
      </c>
      <c r="H430" s="85">
        <v>-0.66781999999999997</v>
      </c>
      <c r="I430" s="83">
        <v>-41.921950554000006</v>
      </c>
      <c r="J430" s="84">
        <f t="shared" si="6"/>
        <v>6.6563002247641329E-5</v>
      </c>
      <c r="K430" s="84">
        <f>I430/'סכום נכסי הקרן'!$C$42</f>
        <v>-6.927069933912098E-7</v>
      </c>
    </row>
    <row r="431" spans="2:11">
      <c r="B431" s="72"/>
      <c r="C431" s="73"/>
      <c r="D431" s="73"/>
      <c r="E431" s="73"/>
      <c r="F431" s="73"/>
      <c r="G431" s="83"/>
      <c r="H431" s="85"/>
      <c r="I431" s="73"/>
      <c r="J431" s="84"/>
      <c r="K431" s="73"/>
    </row>
    <row r="432" spans="2:11">
      <c r="B432" s="90" t="s">
        <v>195</v>
      </c>
      <c r="C432" s="71"/>
      <c r="D432" s="71"/>
      <c r="E432" s="71"/>
      <c r="F432" s="71"/>
      <c r="G432" s="80"/>
      <c r="H432" s="82"/>
      <c r="I432" s="80">
        <v>-9814.2503500000021</v>
      </c>
      <c r="J432" s="81">
        <f t="shared" si="6"/>
        <v>1.5582909656469529E-2</v>
      </c>
      <c r="K432" s="81">
        <f>I432/'סכום נכסי הקרן'!$C$42</f>
        <v>-1.6216802325502616E-4</v>
      </c>
    </row>
    <row r="433" spans="2:11">
      <c r="B433" s="76" t="s">
        <v>3165</v>
      </c>
      <c r="C433" s="73" t="s">
        <v>3166</v>
      </c>
      <c r="D433" s="86" t="s">
        <v>531</v>
      </c>
      <c r="E433" s="86" t="s">
        <v>134</v>
      </c>
      <c r="F433" s="95">
        <v>44889</v>
      </c>
      <c r="G433" s="83">
        <v>30000000</v>
      </c>
      <c r="H433" s="85">
        <v>-3.8385880000000001</v>
      </c>
      <c r="I433" s="83">
        <v>-1151.5763999999999</v>
      </c>
      <c r="J433" s="84">
        <f t="shared" si="6"/>
        <v>1.828454580203613E-3</v>
      </c>
      <c r="K433" s="84">
        <f>I433/'סכום נכסי הקרן'!$C$42</f>
        <v>-1.9028337545428445E-5</v>
      </c>
    </row>
    <row r="434" spans="2:11">
      <c r="B434" s="76" t="s">
        <v>3167</v>
      </c>
      <c r="C434" s="73" t="s">
        <v>3168</v>
      </c>
      <c r="D434" s="86" t="s">
        <v>531</v>
      </c>
      <c r="E434" s="86" t="s">
        <v>134</v>
      </c>
      <c r="F434" s="95">
        <v>44888</v>
      </c>
      <c r="G434" s="83">
        <v>20000000</v>
      </c>
      <c r="H434" s="85">
        <v>-3.4705789999999999</v>
      </c>
      <c r="I434" s="83">
        <v>-694.11580000000004</v>
      </c>
      <c r="J434" s="84">
        <f t="shared" si="6"/>
        <v>1.1021059598839427E-3</v>
      </c>
      <c r="K434" s="84">
        <f>I434/'סכום נכסי הקרן'!$C$42</f>
        <v>-1.1469382090510976E-5</v>
      </c>
    </row>
    <row r="435" spans="2:11">
      <c r="B435" s="76" t="s">
        <v>3169</v>
      </c>
      <c r="C435" s="73" t="s">
        <v>3170</v>
      </c>
      <c r="D435" s="86" t="s">
        <v>531</v>
      </c>
      <c r="E435" s="86" t="s">
        <v>134</v>
      </c>
      <c r="F435" s="95">
        <v>44888</v>
      </c>
      <c r="G435" s="83">
        <v>10000000</v>
      </c>
      <c r="H435" s="85">
        <v>-3.3874080000000002</v>
      </c>
      <c r="I435" s="83">
        <v>-338.74079999999998</v>
      </c>
      <c r="J435" s="84">
        <f t="shared" si="6"/>
        <v>5.3784722165358377E-4</v>
      </c>
      <c r="K435" s="84">
        <f>I435/'סכום נכסי הקרן'!$C$42</f>
        <v>-5.5972615302019629E-6</v>
      </c>
    </row>
    <row r="436" spans="2:11">
      <c r="B436" s="76" t="s">
        <v>3171</v>
      </c>
      <c r="C436" s="73" t="s">
        <v>3172</v>
      </c>
      <c r="D436" s="86" t="s">
        <v>531</v>
      </c>
      <c r="E436" s="86" t="s">
        <v>134</v>
      </c>
      <c r="F436" s="95">
        <v>44888</v>
      </c>
      <c r="G436" s="83">
        <v>30000000</v>
      </c>
      <c r="H436" s="85">
        <v>-3.304236</v>
      </c>
      <c r="I436" s="83">
        <v>-991.27080000000001</v>
      </c>
      <c r="J436" s="84">
        <f t="shared" si="6"/>
        <v>1.5739239137603895E-3</v>
      </c>
      <c r="K436" s="84">
        <f>I436/'סכום נכסי הקרן'!$C$42</f>
        <v>-1.6379491088326309E-5</v>
      </c>
    </row>
    <row r="437" spans="2:11">
      <c r="B437" s="76" t="s">
        <v>3173</v>
      </c>
      <c r="C437" s="73" t="s">
        <v>3174</v>
      </c>
      <c r="D437" s="86" t="s">
        <v>531</v>
      </c>
      <c r="E437" s="86" t="s">
        <v>134</v>
      </c>
      <c r="F437" s="95">
        <v>44887</v>
      </c>
      <c r="G437" s="83">
        <v>30000000</v>
      </c>
      <c r="H437" s="85">
        <v>-3.0957119999999998</v>
      </c>
      <c r="I437" s="83">
        <v>-928.71359999999993</v>
      </c>
      <c r="J437" s="84">
        <f t="shared" si="6"/>
        <v>1.4745965926510705E-3</v>
      </c>
      <c r="K437" s="84">
        <f>I437/'סכום נכסי הקרן'!$C$42</f>
        <v>-1.5345812803935556E-5</v>
      </c>
    </row>
    <row r="438" spans="2:11">
      <c r="B438" s="76" t="s">
        <v>3175</v>
      </c>
      <c r="C438" s="73" t="s">
        <v>3176</v>
      </c>
      <c r="D438" s="86" t="s">
        <v>531</v>
      </c>
      <c r="E438" s="86" t="s">
        <v>134</v>
      </c>
      <c r="F438" s="95">
        <v>44887</v>
      </c>
      <c r="G438" s="83">
        <v>30000000</v>
      </c>
      <c r="H438" s="85">
        <v>-3.0131350000000001</v>
      </c>
      <c r="I438" s="83">
        <v>-903.94050000000004</v>
      </c>
      <c r="J438" s="84">
        <f t="shared" si="6"/>
        <v>1.4352622608943221E-3</v>
      </c>
      <c r="K438" s="84">
        <f>I438/'סכום נכסי הקרן'!$C$42</f>
        <v>-1.4936468787466784E-5</v>
      </c>
    </row>
    <row r="439" spans="2:11">
      <c r="B439" s="76" t="s">
        <v>3177</v>
      </c>
      <c r="C439" s="73" t="s">
        <v>3178</v>
      </c>
      <c r="D439" s="86" t="s">
        <v>531</v>
      </c>
      <c r="E439" s="86" t="s">
        <v>134</v>
      </c>
      <c r="F439" s="95">
        <v>44894</v>
      </c>
      <c r="G439" s="83">
        <v>45000000</v>
      </c>
      <c r="H439" s="85">
        <v>-3.291471</v>
      </c>
      <c r="I439" s="83">
        <v>-1481.1619499999999</v>
      </c>
      <c r="J439" s="84">
        <f t="shared" si="6"/>
        <v>2.3517652424110244E-3</v>
      </c>
      <c r="K439" s="84">
        <f>I439/'סכום נכסי הקרן'!$C$42</f>
        <v>-2.4474320196250123E-5</v>
      </c>
    </row>
    <row r="440" spans="2:11">
      <c r="B440" s="76" t="s">
        <v>3179</v>
      </c>
      <c r="C440" s="73" t="s">
        <v>3180</v>
      </c>
      <c r="D440" s="86" t="s">
        <v>531</v>
      </c>
      <c r="E440" s="86" t="s">
        <v>134</v>
      </c>
      <c r="F440" s="95">
        <v>44894</v>
      </c>
      <c r="G440" s="83">
        <v>30000000</v>
      </c>
      <c r="H440" s="85">
        <v>-3.2499099999999999</v>
      </c>
      <c r="I440" s="83">
        <v>-974.97299999999996</v>
      </c>
      <c r="J440" s="84">
        <f t="shared" si="6"/>
        <v>1.5480465277204858E-3</v>
      </c>
      <c r="K440" s="84">
        <f>I440/'סכום נכסי הקרן'!$C$42</f>
        <v>-1.6110190641002201E-5</v>
      </c>
    </row>
    <row r="441" spans="2:11">
      <c r="B441" s="76" t="s">
        <v>3181</v>
      </c>
      <c r="C441" s="73" t="s">
        <v>3182</v>
      </c>
      <c r="D441" s="86" t="s">
        <v>531</v>
      </c>
      <c r="E441" s="86" t="s">
        <v>134</v>
      </c>
      <c r="F441" s="95">
        <v>44894</v>
      </c>
      <c r="G441" s="83">
        <v>45000000</v>
      </c>
      <c r="H441" s="85">
        <v>-3.2499099999999999</v>
      </c>
      <c r="I441" s="83">
        <v>-1462.4594999999999</v>
      </c>
      <c r="J441" s="84">
        <f t="shared" si="6"/>
        <v>2.3220697915807289E-3</v>
      </c>
      <c r="K441" s="84">
        <f>I441/'סכום נכסי הקרן'!$C$42</f>
        <v>-2.4165285961503303E-5</v>
      </c>
    </row>
    <row r="442" spans="2:11">
      <c r="B442" s="76" t="s">
        <v>3183</v>
      </c>
      <c r="C442" s="73" t="s">
        <v>3184</v>
      </c>
      <c r="D442" s="86" t="s">
        <v>531</v>
      </c>
      <c r="E442" s="86" t="s">
        <v>134</v>
      </c>
      <c r="F442" s="95">
        <v>44895</v>
      </c>
      <c r="G442" s="83">
        <v>30000000</v>
      </c>
      <c r="H442" s="85">
        <v>-2.9576600000000002</v>
      </c>
      <c r="I442" s="83">
        <v>-887.298</v>
      </c>
      <c r="J442" s="84">
        <f t="shared" si="6"/>
        <v>1.4088375657103651E-3</v>
      </c>
      <c r="K442" s="84">
        <f>I442/'סכום נכסי הקרן'!$C$42</f>
        <v>-1.4661472610400465E-5</v>
      </c>
    </row>
    <row r="443" spans="2:11">
      <c r="B443" s="72"/>
      <c r="C443" s="73"/>
      <c r="D443" s="73"/>
      <c r="E443" s="73"/>
      <c r="F443" s="73"/>
      <c r="G443" s="83"/>
      <c r="H443" s="85"/>
      <c r="I443" s="73"/>
      <c r="J443" s="84"/>
      <c r="K443" s="73"/>
    </row>
    <row r="444" spans="2:11">
      <c r="B444" s="70" t="s">
        <v>205</v>
      </c>
      <c r="C444" s="71"/>
      <c r="D444" s="71"/>
      <c r="E444" s="71"/>
      <c r="F444" s="71"/>
      <c r="G444" s="80"/>
      <c r="H444" s="82"/>
      <c r="I444" s="80">
        <v>-12817.078851864999</v>
      </c>
      <c r="J444" s="81">
        <f t="shared" si="6"/>
        <v>2.0350752699971469E-2</v>
      </c>
      <c r="K444" s="81">
        <f>I444/'סכום נכסי הקרן'!$C$42</f>
        <v>-2.1178595075381859E-4</v>
      </c>
    </row>
    <row r="445" spans="2:11">
      <c r="B445" s="90" t="s">
        <v>194</v>
      </c>
      <c r="C445" s="71"/>
      <c r="D445" s="71"/>
      <c r="E445" s="71"/>
      <c r="F445" s="71"/>
      <c r="G445" s="80"/>
      <c r="H445" s="82"/>
      <c r="I445" s="80">
        <v>-15453.432592053998</v>
      </c>
      <c r="J445" s="81">
        <f t="shared" si="6"/>
        <v>2.4536712981274127E-2</v>
      </c>
      <c r="K445" s="81">
        <f>I445/'סכום נכסי הקרן'!$C$42</f>
        <v>-2.5534834822694242E-4</v>
      </c>
    </row>
    <row r="446" spans="2:11">
      <c r="B446" s="76" t="s">
        <v>3185</v>
      </c>
      <c r="C446" s="73" t="s">
        <v>3186</v>
      </c>
      <c r="D446" s="86" t="s">
        <v>531</v>
      </c>
      <c r="E446" s="86" t="s">
        <v>133</v>
      </c>
      <c r="F446" s="95">
        <v>44788</v>
      </c>
      <c r="G446" s="83">
        <v>429356770.420771</v>
      </c>
      <c r="H446" s="85">
        <v>-3.8102130000000001</v>
      </c>
      <c r="I446" s="83">
        <v>-16359.405383881998</v>
      </c>
      <c r="J446" s="84">
        <f t="shared" si="6"/>
        <v>2.5975202082611878E-2</v>
      </c>
      <c r="K446" s="84">
        <f>I446/'סכום נכסי הקרן'!$C$42</f>
        <v>-2.7031839805592239E-4</v>
      </c>
    </row>
    <row r="447" spans="2:11">
      <c r="B447" s="76" t="s">
        <v>3185</v>
      </c>
      <c r="C447" s="73" t="s">
        <v>3187</v>
      </c>
      <c r="D447" s="86" t="s">
        <v>531</v>
      </c>
      <c r="E447" s="86" t="s">
        <v>133</v>
      </c>
      <c r="F447" s="95">
        <v>44712</v>
      </c>
      <c r="G447" s="83">
        <v>594697653.43131304</v>
      </c>
      <c r="H447" s="85">
        <v>-1.6457630000000001</v>
      </c>
      <c r="I447" s="83">
        <v>-9787.3158171900013</v>
      </c>
      <c r="J447" s="84">
        <f t="shared" si="6"/>
        <v>1.5540143436284667E-2</v>
      </c>
      <c r="K447" s="84">
        <f>I447/'סכום נכסי הקרן'!$C$42</f>
        <v>-1.617229643063215E-4</v>
      </c>
    </row>
    <row r="448" spans="2:11">
      <c r="B448" s="76" t="s">
        <v>3188</v>
      </c>
      <c r="C448" s="73" t="s">
        <v>3189</v>
      </c>
      <c r="D448" s="86" t="s">
        <v>531</v>
      </c>
      <c r="E448" s="86" t="s">
        <v>142</v>
      </c>
      <c r="F448" s="95">
        <v>44715</v>
      </c>
      <c r="G448" s="83">
        <v>98889594.047347978</v>
      </c>
      <c r="H448" s="85">
        <v>6.4239090000000001</v>
      </c>
      <c r="I448" s="83">
        <v>6352.5773210549996</v>
      </c>
      <c r="J448" s="84">
        <f t="shared" si="6"/>
        <v>-1.0086520615376116E-2</v>
      </c>
      <c r="K448" s="84">
        <f>I448/'סכום נכסי הקרן'!$C$42</f>
        <v>1.0496827266386156E-4</v>
      </c>
    </row>
    <row r="449" spans="2:11">
      <c r="B449" s="76" t="s">
        <v>3190</v>
      </c>
      <c r="C449" s="73" t="s">
        <v>3191</v>
      </c>
      <c r="D449" s="86" t="s">
        <v>531</v>
      </c>
      <c r="E449" s="86" t="s">
        <v>142</v>
      </c>
      <c r="F449" s="95">
        <v>44909</v>
      </c>
      <c r="G449" s="83">
        <v>165272760.089349</v>
      </c>
      <c r="H449" s="85">
        <v>1.126398</v>
      </c>
      <c r="I449" s="83">
        <v>1861.6282696799999</v>
      </c>
      <c r="J449" s="84">
        <f t="shared" si="6"/>
        <v>-2.9558635765138319E-3</v>
      </c>
      <c r="K449" s="84">
        <f>I449/'סכום נכסי הקרן'!$C$42</f>
        <v>3.0761042949111267E-5</v>
      </c>
    </row>
    <row r="450" spans="2:11">
      <c r="B450" s="76" t="s">
        <v>3192</v>
      </c>
      <c r="C450" s="73" t="s">
        <v>3193</v>
      </c>
      <c r="D450" s="86" t="s">
        <v>531</v>
      </c>
      <c r="E450" s="86" t="s">
        <v>133</v>
      </c>
      <c r="F450" s="95">
        <v>44868</v>
      </c>
      <c r="G450" s="83">
        <v>95706213.468180001</v>
      </c>
      <c r="H450" s="85">
        <v>5.6490989999999996</v>
      </c>
      <c r="I450" s="83">
        <v>5406.5389964619999</v>
      </c>
      <c r="J450" s="84">
        <f t="shared" si="6"/>
        <v>-8.5844161022493939E-3</v>
      </c>
      <c r="K450" s="84">
        <f>I450/'סכום נכסי הקרן'!$C$42</f>
        <v>8.9336190787863413E-5</v>
      </c>
    </row>
    <row r="451" spans="2:11">
      <c r="B451" s="76" t="s">
        <v>3185</v>
      </c>
      <c r="C451" s="73" t="s">
        <v>3194</v>
      </c>
      <c r="D451" s="86" t="s">
        <v>531</v>
      </c>
      <c r="E451" s="86" t="s">
        <v>133</v>
      </c>
      <c r="F451" s="95">
        <v>44972</v>
      </c>
      <c r="G451" s="83">
        <v>423754015.54914403</v>
      </c>
      <c r="H451" s="85">
        <v>-1.1627050000000001</v>
      </c>
      <c r="I451" s="83">
        <v>-4927.0083949950003</v>
      </c>
      <c r="J451" s="84">
        <f t="shared" si="6"/>
        <v>7.8230250867682427E-3</v>
      </c>
      <c r="K451" s="84">
        <f>I451/'סכום נכסי הקרן'!$C$42</f>
        <v>-8.1412556586887784E-5</v>
      </c>
    </row>
    <row r="452" spans="2:11">
      <c r="B452" s="76" t="s">
        <v>3195</v>
      </c>
      <c r="C452" s="73" t="s">
        <v>3196</v>
      </c>
      <c r="D452" s="86" t="s">
        <v>531</v>
      </c>
      <c r="E452" s="86" t="s">
        <v>133</v>
      </c>
      <c r="F452" s="95">
        <v>44946</v>
      </c>
      <c r="G452" s="83">
        <v>63850891.727172002</v>
      </c>
      <c r="H452" s="85">
        <v>-1.4855400000000001</v>
      </c>
      <c r="I452" s="83">
        <v>-948.53052660600008</v>
      </c>
      <c r="J452" s="84">
        <f t="shared" si="6"/>
        <v>1.5060615916023339E-3</v>
      </c>
      <c r="K452" s="84">
        <f>I452/'סכום נכסי הקרן'!$C$42</f>
        <v>-1.567326234924749E-5</v>
      </c>
    </row>
    <row r="453" spans="2:11">
      <c r="B453" s="76" t="s">
        <v>3188</v>
      </c>
      <c r="C453" s="73" t="s">
        <v>3197</v>
      </c>
      <c r="D453" s="86" t="s">
        <v>531</v>
      </c>
      <c r="E453" s="86" t="s">
        <v>142</v>
      </c>
      <c r="F453" s="95">
        <v>44972</v>
      </c>
      <c r="G453" s="83">
        <v>223601037.36364701</v>
      </c>
      <c r="H453" s="85">
        <v>1.318457</v>
      </c>
      <c r="I453" s="83">
        <v>2948.082943422</v>
      </c>
      <c r="J453" s="84">
        <f t="shared" si="6"/>
        <v>-4.6809189218536482E-3</v>
      </c>
      <c r="K453" s="84">
        <f>I453/'סכום נכסי הקרן'!$C$42</f>
        <v>4.8713326670600448E-5</v>
      </c>
    </row>
    <row r="454" spans="2:11">
      <c r="B454" s="72"/>
      <c r="C454" s="73"/>
      <c r="D454" s="73"/>
      <c r="E454" s="73"/>
      <c r="F454" s="73"/>
      <c r="G454" s="83"/>
      <c r="H454" s="85"/>
      <c r="I454" s="73"/>
      <c r="J454" s="84"/>
      <c r="K454" s="73"/>
    </row>
    <row r="455" spans="2:11">
      <c r="B455" s="72" t="s">
        <v>195</v>
      </c>
      <c r="C455" s="73"/>
      <c r="D455" s="73"/>
      <c r="E455" s="73"/>
      <c r="F455" s="73"/>
      <c r="G455" s="83"/>
      <c r="H455" s="85"/>
      <c r="I455" s="83">
        <v>2636.3537401889994</v>
      </c>
      <c r="J455" s="84">
        <f t="shared" si="6"/>
        <v>-4.1859602813026581E-3</v>
      </c>
      <c r="K455" s="84">
        <f>I455/'סכום נכסי הקרן'!$C$42</f>
        <v>4.3562397473123839E-5</v>
      </c>
    </row>
    <row r="456" spans="2:11">
      <c r="B456" s="76" t="s">
        <v>3198</v>
      </c>
      <c r="C456" s="73" t="s">
        <v>3199</v>
      </c>
      <c r="D456" s="86" t="s">
        <v>531</v>
      </c>
      <c r="E456" s="86" t="s">
        <v>133</v>
      </c>
      <c r="F456" s="95">
        <v>44817</v>
      </c>
      <c r="G456" s="83">
        <v>114616955.748</v>
      </c>
      <c r="H456" s="85">
        <v>4.7463499999999996</v>
      </c>
      <c r="I456" s="83">
        <v>5440.1217982949993</v>
      </c>
      <c r="J456" s="84">
        <f t="shared" si="6"/>
        <v>-8.6377383376022715E-3</v>
      </c>
      <c r="K456" s="84">
        <f>I456/'סכום נכסי הקרן'!$C$42</f>
        <v>8.9891103939087721E-5</v>
      </c>
    </row>
    <row r="457" spans="2:11">
      <c r="B457" s="76" t="s">
        <v>3198</v>
      </c>
      <c r="C457" s="73" t="s">
        <v>3200</v>
      </c>
      <c r="D457" s="86" t="s">
        <v>531</v>
      </c>
      <c r="E457" s="86" t="s">
        <v>133</v>
      </c>
      <c r="F457" s="95">
        <v>44999</v>
      </c>
      <c r="G457" s="83">
        <v>117235655.98491699</v>
      </c>
      <c r="H457" s="85">
        <v>-2.3915660000000001</v>
      </c>
      <c r="I457" s="83">
        <v>-2803.7680581059994</v>
      </c>
      <c r="J457" s="84">
        <f t="shared" si="6"/>
        <v>4.4517780562996125E-3</v>
      </c>
      <c r="K457" s="84">
        <f>I457/'סכום נכסי הקרן'!$C$42</f>
        <v>-4.6328706465963868E-5</v>
      </c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</row>
    <row r="461" spans="2:11">
      <c r="B461" s="142" t="s">
        <v>224</v>
      </c>
      <c r="C461" s="135"/>
      <c r="D461" s="135"/>
      <c r="E461" s="135"/>
      <c r="F461" s="135"/>
      <c r="G461" s="135"/>
      <c r="H461" s="135"/>
      <c r="I461" s="135"/>
      <c r="J461" s="135"/>
      <c r="K461" s="135"/>
    </row>
    <row r="462" spans="2:11">
      <c r="B462" s="142" t="s">
        <v>113</v>
      </c>
      <c r="C462" s="135"/>
      <c r="D462" s="135"/>
      <c r="E462" s="135"/>
      <c r="F462" s="135"/>
      <c r="G462" s="135"/>
      <c r="H462" s="135"/>
      <c r="I462" s="135"/>
      <c r="J462" s="135"/>
      <c r="K462" s="135"/>
    </row>
    <row r="463" spans="2:11">
      <c r="B463" s="142" t="s">
        <v>207</v>
      </c>
      <c r="C463" s="135"/>
      <c r="D463" s="135"/>
      <c r="E463" s="135"/>
      <c r="F463" s="135"/>
      <c r="G463" s="135"/>
      <c r="H463" s="135"/>
      <c r="I463" s="135"/>
      <c r="J463" s="135"/>
      <c r="K463" s="135"/>
    </row>
    <row r="464" spans="2:11">
      <c r="B464" s="142" t="s">
        <v>215</v>
      </c>
      <c r="C464" s="135"/>
      <c r="D464" s="135"/>
      <c r="E464" s="135"/>
      <c r="F464" s="135"/>
      <c r="G464" s="135"/>
      <c r="H464" s="135"/>
      <c r="I464" s="135"/>
      <c r="J464" s="135"/>
      <c r="K464" s="135"/>
    </row>
    <row r="465" spans="2:11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</row>
    <row r="466" spans="2:11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</row>
    <row r="467" spans="2:11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</row>
    <row r="468" spans="2:11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</row>
    <row r="469" spans="2:11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</row>
    <row r="470" spans="2:11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</row>
    <row r="471" spans="2:11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</row>
    <row r="472" spans="2:11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</row>
    <row r="473" spans="2:11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</row>
    <row r="474" spans="2:11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</row>
    <row r="475" spans="2:11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</row>
    <row r="476" spans="2:11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</row>
    <row r="477" spans="2:11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</row>
    <row r="478" spans="2:11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</row>
    <row r="479" spans="2:11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</row>
    <row r="480" spans="2:11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</row>
    <row r="481" spans="2:11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</row>
    <row r="482" spans="2:11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</row>
    <row r="483" spans="2:11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</row>
    <row r="484" spans="2:11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</row>
    <row r="485" spans="2:11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</row>
    <row r="486" spans="2:11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</row>
    <row r="487" spans="2:11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</row>
    <row r="488" spans="2:11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</row>
    <row r="489" spans="2:11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</row>
    <row r="490" spans="2:11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</row>
    <row r="491" spans="2:11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</row>
    <row r="492" spans="2:11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</row>
    <row r="493" spans="2:11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</row>
    <row r="494" spans="2:11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</row>
    <row r="495" spans="2:11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</row>
    <row r="496" spans="2:11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</row>
    <row r="497" spans="2:11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</row>
    <row r="498" spans="2:11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</row>
    <row r="499" spans="2:11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</row>
    <row r="500" spans="2:11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</row>
    <row r="501" spans="2:11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</row>
    <row r="502" spans="2:11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</row>
    <row r="503" spans="2:11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</row>
    <row r="504" spans="2:11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</row>
    <row r="505" spans="2:11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</row>
    <row r="506" spans="2:11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</row>
    <row r="507" spans="2:11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</row>
    <row r="508" spans="2:11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</row>
    <row r="509" spans="2:11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</row>
    <row r="510" spans="2:11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</row>
    <row r="511" spans="2:11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</row>
    <row r="512" spans="2:11">
      <c r="B512" s="134"/>
      <c r="C512" s="135"/>
      <c r="D512" s="135"/>
      <c r="E512" s="135"/>
      <c r="F512" s="135"/>
      <c r="G512" s="135"/>
      <c r="H512" s="135"/>
      <c r="I512" s="135"/>
      <c r="J512" s="135"/>
      <c r="K512" s="135"/>
    </row>
    <row r="513" spans="2:11">
      <c r="B513" s="134"/>
      <c r="C513" s="135"/>
      <c r="D513" s="135"/>
      <c r="E513" s="135"/>
      <c r="F513" s="135"/>
      <c r="G513" s="135"/>
      <c r="H513" s="135"/>
      <c r="I513" s="135"/>
      <c r="J513" s="135"/>
      <c r="K513" s="135"/>
    </row>
    <row r="514" spans="2:11">
      <c r="B514" s="134"/>
      <c r="C514" s="135"/>
      <c r="D514" s="135"/>
      <c r="E514" s="135"/>
      <c r="F514" s="135"/>
      <c r="G514" s="135"/>
      <c r="H514" s="135"/>
      <c r="I514" s="135"/>
      <c r="J514" s="135"/>
      <c r="K514" s="135"/>
    </row>
    <row r="515" spans="2:11">
      <c r="B515" s="134"/>
      <c r="C515" s="135"/>
      <c r="D515" s="135"/>
      <c r="E515" s="135"/>
      <c r="F515" s="135"/>
      <c r="G515" s="135"/>
      <c r="H515" s="135"/>
      <c r="I515" s="135"/>
      <c r="J515" s="135"/>
      <c r="K515" s="135"/>
    </row>
    <row r="516" spans="2:11">
      <c r="B516" s="134"/>
      <c r="C516" s="135"/>
      <c r="D516" s="135"/>
      <c r="E516" s="135"/>
      <c r="F516" s="135"/>
      <c r="G516" s="135"/>
      <c r="H516" s="135"/>
      <c r="I516" s="135"/>
      <c r="J516" s="135"/>
      <c r="K516" s="135"/>
    </row>
    <row r="517" spans="2:11">
      <c r="B517" s="134"/>
      <c r="C517" s="135"/>
      <c r="D517" s="135"/>
      <c r="E517" s="135"/>
      <c r="F517" s="135"/>
      <c r="G517" s="135"/>
      <c r="H517" s="135"/>
      <c r="I517" s="135"/>
      <c r="J517" s="135"/>
      <c r="K517" s="135"/>
    </row>
    <row r="518" spans="2:11"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</row>
    <row r="519" spans="2:11">
      <c r="B519" s="134"/>
      <c r="C519" s="135"/>
      <c r="D519" s="135"/>
      <c r="E519" s="135"/>
      <c r="F519" s="135"/>
      <c r="G519" s="135"/>
      <c r="H519" s="135"/>
      <c r="I519" s="135"/>
      <c r="J519" s="135"/>
      <c r="K519" s="135"/>
    </row>
    <row r="520" spans="2:11">
      <c r="B520" s="134"/>
      <c r="C520" s="135"/>
      <c r="D520" s="135"/>
      <c r="E520" s="135"/>
      <c r="F520" s="135"/>
      <c r="G520" s="135"/>
      <c r="H520" s="135"/>
      <c r="I520" s="135"/>
      <c r="J520" s="135"/>
      <c r="K520" s="135"/>
    </row>
    <row r="521" spans="2:11">
      <c r="B521" s="134"/>
      <c r="C521" s="135"/>
      <c r="D521" s="135"/>
      <c r="E521" s="135"/>
      <c r="F521" s="135"/>
      <c r="G521" s="135"/>
      <c r="H521" s="135"/>
      <c r="I521" s="135"/>
      <c r="J521" s="135"/>
      <c r="K521" s="135"/>
    </row>
    <row r="522" spans="2:11"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</row>
    <row r="523" spans="2:11">
      <c r="B523" s="134"/>
      <c r="C523" s="135"/>
      <c r="D523" s="135"/>
      <c r="E523" s="135"/>
      <c r="F523" s="135"/>
      <c r="G523" s="135"/>
      <c r="H523" s="135"/>
      <c r="I523" s="135"/>
      <c r="J523" s="135"/>
      <c r="K523" s="135"/>
    </row>
    <row r="524" spans="2:11">
      <c r="B524" s="134"/>
      <c r="C524" s="135"/>
      <c r="D524" s="135"/>
      <c r="E524" s="135"/>
      <c r="F524" s="135"/>
      <c r="G524" s="135"/>
      <c r="H524" s="135"/>
      <c r="I524" s="135"/>
      <c r="J524" s="135"/>
      <c r="K524" s="135"/>
    </row>
    <row r="525" spans="2:11">
      <c r="B525" s="134"/>
      <c r="C525" s="135"/>
      <c r="D525" s="135"/>
      <c r="E525" s="135"/>
      <c r="F525" s="135"/>
      <c r="G525" s="135"/>
      <c r="H525" s="135"/>
      <c r="I525" s="135"/>
      <c r="J525" s="135"/>
      <c r="K525" s="135"/>
    </row>
    <row r="526" spans="2:11">
      <c r="B526" s="134"/>
      <c r="C526" s="135"/>
      <c r="D526" s="135"/>
      <c r="E526" s="135"/>
      <c r="F526" s="135"/>
      <c r="G526" s="135"/>
      <c r="H526" s="135"/>
      <c r="I526" s="135"/>
      <c r="J526" s="135"/>
      <c r="K526" s="135"/>
    </row>
    <row r="527" spans="2:11">
      <c r="B527" s="134"/>
      <c r="C527" s="135"/>
      <c r="D527" s="135"/>
      <c r="E527" s="135"/>
      <c r="F527" s="135"/>
      <c r="G527" s="135"/>
      <c r="H527" s="135"/>
      <c r="I527" s="135"/>
      <c r="J527" s="135"/>
      <c r="K527" s="135"/>
    </row>
    <row r="528" spans="2:11">
      <c r="B528" s="134"/>
      <c r="C528" s="135"/>
      <c r="D528" s="135"/>
      <c r="E528" s="135"/>
      <c r="F528" s="135"/>
      <c r="G528" s="135"/>
      <c r="H528" s="135"/>
      <c r="I528" s="135"/>
      <c r="J528" s="135"/>
      <c r="K528" s="135"/>
    </row>
    <row r="529" spans="2:11">
      <c r="B529" s="134"/>
      <c r="C529" s="135"/>
      <c r="D529" s="135"/>
      <c r="E529" s="135"/>
      <c r="F529" s="135"/>
      <c r="G529" s="135"/>
      <c r="H529" s="135"/>
      <c r="I529" s="135"/>
      <c r="J529" s="135"/>
      <c r="K529" s="135"/>
    </row>
    <row r="530" spans="2:11"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</row>
    <row r="531" spans="2:11">
      <c r="B531" s="134"/>
      <c r="C531" s="135"/>
      <c r="D531" s="135"/>
      <c r="E531" s="135"/>
      <c r="F531" s="135"/>
      <c r="G531" s="135"/>
      <c r="H531" s="135"/>
      <c r="I531" s="135"/>
      <c r="J531" s="135"/>
      <c r="K531" s="135"/>
    </row>
    <row r="532" spans="2:11">
      <c r="B532" s="134"/>
      <c r="C532" s="135"/>
      <c r="D532" s="135"/>
      <c r="E532" s="135"/>
      <c r="F532" s="135"/>
      <c r="G532" s="135"/>
      <c r="H532" s="135"/>
      <c r="I532" s="135"/>
      <c r="J532" s="135"/>
      <c r="K532" s="135"/>
    </row>
    <row r="533" spans="2:11"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</row>
    <row r="534" spans="2:11"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</row>
    <row r="535" spans="2:11">
      <c r="B535" s="134"/>
      <c r="C535" s="135"/>
      <c r="D535" s="135"/>
      <c r="E535" s="135"/>
      <c r="F535" s="135"/>
      <c r="G535" s="135"/>
      <c r="H535" s="135"/>
      <c r="I535" s="135"/>
      <c r="J535" s="135"/>
      <c r="K535" s="135"/>
    </row>
    <row r="536" spans="2:11">
      <c r="B536" s="134"/>
      <c r="C536" s="135"/>
      <c r="D536" s="135"/>
      <c r="E536" s="135"/>
      <c r="F536" s="135"/>
      <c r="G536" s="135"/>
      <c r="H536" s="135"/>
      <c r="I536" s="135"/>
      <c r="J536" s="135"/>
      <c r="K536" s="135"/>
    </row>
    <row r="537" spans="2:11">
      <c r="B537" s="134"/>
      <c r="C537" s="135"/>
      <c r="D537" s="135"/>
      <c r="E537" s="135"/>
      <c r="F537" s="135"/>
      <c r="G537" s="135"/>
      <c r="H537" s="135"/>
      <c r="I537" s="135"/>
      <c r="J537" s="135"/>
      <c r="K537" s="135"/>
    </row>
    <row r="538" spans="2:11">
      <c r="B538" s="134"/>
      <c r="C538" s="135"/>
      <c r="D538" s="135"/>
      <c r="E538" s="135"/>
      <c r="F538" s="135"/>
      <c r="G538" s="135"/>
      <c r="H538" s="135"/>
      <c r="I538" s="135"/>
      <c r="J538" s="135"/>
      <c r="K538" s="135"/>
    </row>
    <row r="539" spans="2:11">
      <c r="B539" s="134"/>
      <c r="C539" s="135"/>
      <c r="D539" s="135"/>
      <c r="E539" s="135"/>
      <c r="F539" s="135"/>
      <c r="G539" s="135"/>
      <c r="H539" s="135"/>
      <c r="I539" s="135"/>
      <c r="J539" s="135"/>
      <c r="K539" s="135"/>
    </row>
    <row r="540" spans="2:11">
      <c r="B540" s="134"/>
      <c r="C540" s="135"/>
      <c r="D540" s="135"/>
      <c r="E540" s="135"/>
      <c r="F540" s="135"/>
      <c r="G540" s="135"/>
      <c r="H540" s="135"/>
      <c r="I540" s="135"/>
      <c r="J540" s="135"/>
      <c r="K540" s="135"/>
    </row>
    <row r="541" spans="2:11">
      <c r="B541" s="134"/>
      <c r="C541" s="135"/>
      <c r="D541" s="135"/>
      <c r="E541" s="135"/>
      <c r="F541" s="135"/>
      <c r="G541" s="135"/>
      <c r="H541" s="135"/>
      <c r="I541" s="135"/>
      <c r="J541" s="135"/>
      <c r="K541" s="135"/>
    </row>
    <row r="542" spans="2:11">
      <c r="B542" s="134"/>
      <c r="C542" s="135"/>
      <c r="D542" s="135"/>
      <c r="E542" s="135"/>
      <c r="F542" s="135"/>
      <c r="G542" s="135"/>
      <c r="H542" s="135"/>
      <c r="I542" s="135"/>
      <c r="J542" s="135"/>
      <c r="K542" s="135"/>
    </row>
    <row r="543" spans="2:11">
      <c r="B543" s="134"/>
      <c r="C543" s="135"/>
      <c r="D543" s="135"/>
      <c r="E543" s="135"/>
      <c r="F543" s="135"/>
      <c r="G543" s="135"/>
      <c r="H543" s="135"/>
      <c r="I543" s="135"/>
      <c r="J543" s="135"/>
      <c r="K543" s="135"/>
    </row>
    <row r="544" spans="2:11">
      <c r="B544" s="134"/>
      <c r="C544" s="135"/>
      <c r="D544" s="135"/>
      <c r="E544" s="135"/>
      <c r="F544" s="135"/>
      <c r="G544" s="135"/>
      <c r="H544" s="135"/>
      <c r="I544" s="135"/>
      <c r="J544" s="135"/>
      <c r="K544" s="135"/>
    </row>
    <row r="545" spans="2:11">
      <c r="B545" s="134"/>
      <c r="C545" s="135"/>
      <c r="D545" s="135"/>
      <c r="E545" s="135"/>
      <c r="F545" s="135"/>
      <c r="G545" s="135"/>
      <c r="H545" s="135"/>
      <c r="I545" s="135"/>
      <c r="J545" s="135"/>
      <c r="K545" s="135"/>
    </row>
    <row r="546" spans="2:11">
      <c r="B546" s="134"/>
      <c r="C546" s="135"/>
      <c r="D546" s="135"/>
      <c r="E546" s="135"/>
      <c r="F546" s="135"/>
      <c r="G546" s="135"/>
      <c r="H546" s="135"/>
      <c r="I546" s="135"/>
      <c r="J546" s="135"/>
      <c r="K546" s="135"/>
    </row>
    <row r="547" spans="2:11">
      <c r="B547" s="134"/>
      <c r="C547" s="135"/>
      <c r="D547" s="135"/>
      <c r="E547" s="135"/>
      <c r="F547" s="135"/>
      <c r="G547" s="135"/>
      <c r="H547" s="135"/>
      <c r="I547" s="135"/>
      <c r="J547" s="135"/>
      <c r="K547" s="135"/>
    </row>
    <row r="548" spans="2:11">
      <c r="B548" s="134"/>
      <c r="C548" s="135"/>
      <c r="D548" s="135"/>
      <c r="E548" s="135"/>
      <c r="F548" s="135"/>
      <c r="G548" s="135"/>
      <c r="H548" s="135"/>
      <c r="I548" s="135"/>
      <c r="J548" s="135"/>
      <c r="K548" s="135"/>
    </row>
    <row r="549" spans="2:11">
      <c r="B549" s="134"/>
      <c r="C549" s="135"/>
      <c r="D549" s="135"/>
      <c r="E549" s="135"/>
      <c r="F549" s="135"/>
      <c r="G549" s="135"/>
      <c r="H549" s="135"/>
      <c r="I549" s="135"/>
      <c r="J549" s="135"/>
      <c r="K549" s="135"/>
    </row>
    <row r="550" spans="2:11">
      <c r="B550" s="134"/>
      <c r="C550" s="135"/>
      <c r="D550" s="135"/>
      <c r="E550" s="135"/>
      <c r="F550" s="135"/>
      <c r="G550" s="135"/>
      <c r="H550" s="135"/>
      <c r="I550" s="135"/>
      <c r="J550" s="135"/>
      <c r="K550" s="135"/>
    </row>
    <row r="551" spans="2:11">
      <c r="B551" s="134"/>
      <c r="C551" s="135"/>
      <c r="D551" s="135"/>
      <c r="E551" s="135"/>
      <c r="F551" s="135"/>
      <c r="G551" s="135"/>
      <c r="H551" s="135"/>
      <c r="I551" s="135"/>
      <c r="J551" s="135"/>
      <c r="K551" s="135"/>
    </row>
    <row r="552" spans="2:11">
      <c r="B552" s="134"/>
      <c r="C552" s="135"/>
      <c r="D552" s="135"/>
      <c r="E552" s="135"/>
      <c r="F552" s="135"/>
      <c r="G552" s="135"/>
      <c r="H552" s="135"/>
      <c r="I552" s="135"/>
      <c r="J552" s="135"/>
      <c r="K552" s="135"/>
    </row>
    <row r="553" spans="2:11">
      <c r="B553" s="134"/>
      <c r="C553" s="135"/>
      <c r="D553" s="135"/>
      <c r="E553" s="135"/>
      <c r="F553" s="135"/>
      <c r="G553" s="135"/>
      <c r="H553" s="135"/>
      <c r="I553" s="135"/>
      <c r="J553" s="135"/>
      <c r="K553" s="135"/>
    </row>
    <row r="554" spans="2:11">
      <c r="B554" s="134"/>
      <c r="C554" s="135"/>
      <c r="D554" s="135"/>
      <c r="E554" s="135"/>
      <c r="F554" s="135"/>
      <c r="G554" s="135"/>
      <c r="H554" s="135"/>
      <c r="I554" s="135"/>
      <c r="J554" s="135"/>
      <c r="K554" s="135"/>
    </row>
    <row r="555" spans="2:11">
      <c r="B555" s="134"/>
      <c r="C555" s="135"/>
      <c r="D555" s="135"/>
      <c r="E555" s="135"/>
      <c r="F555" s="135"/>
      <c r="G555" s="135"/>
      <c r="H555" s="135"/>
      <c r="I555" s="135"/>
      <c r="J555" s="135"/>
      <c r="K555" s="135"/>
    </row>
    <row r="556" spans="2:11">
      <c r="B556" s="134"/>
      <c r="C556" s="135"/>
      <c r="D556" s="135"/>
      <c r="E556" s="135"/>
      <c r="F556" s="135"/>
      <c r="G556" s="135"/>
      <c r="H556" s="135"/>
      <c r="I556" s="135"/>
      <c r="J556" s="135"/>
      <c r="K556" s="135"/>
    </row>
    <row r="557" spans="2:11">
      <c r="B557" s="134"/>
      <c r="C557" s="135"/>
      <c r="D557" s="135"/>
      <c r="E557" s="135"/>
      <c r="F557" s="135"/>
      <c r="G557" s="135"/>
      <c r="H557" s="135"/>
      <c r="I557" s="135"/>
      <c r="J557" s="135"/>
      <c r="K557" s="135"/>
    </row>
    <row r="558" spans="2:11">
      <c r="B558" s="134"/>
      <c r="C558" s="135"/>
      <c r="D558" s="135"/>
      <c r="E558" s="135"/>
      <c r="F558" s="135"/>
      <c r="G558" s="135"/>
      <c r="H558" s="135"/>
      <c r="I558" s="135"/>
      <c r="J558" s="135"/>
      <c r="K558" s="135"/>
    </row>
    <row r="559" spans="2:11">
      <c r="B559" s="134"/>
      <c r="C559" s="135"/>
      <c r="D559" s="135"/>
      <c r="E559" s="135"/>
      <c r="F559" s="135"/>
      <c r="G559" s="135"/>
      <c r="H559" s="135"/>
      <c r="I559" s="135"/>
      <c r="J559" s="135"/>
      <c r="K559" s="135"/>
    </row>
    <row r="560" spans="2:11">
      <c r="B560" s="134"/>
      <c r="C560" s="135"/>
      <c r="D560" s="135"/>
      <c r="E560" s="135"/>
      <c r="F560" s="135"/>
      <c r="G560" s="135"/>
      <c r="H560" s="135"/>
      <c r="I560" s="135"/>
      <c r="J560" s="135"/>
      <c r="K560" s="135"/>
    </row>
    <row r="561" spans="2:11">
      <c r="B561" s="134"/>
      <c r="C561" s="135"/>
      <c r="D561" s="135"/>
      <c r="E561" s="135"/>
      <c r="F561" s="135"/>
      <c r="G561" s="135"/>
      <c r="H561" s="135"/>
      <c r="I561" s="135"/>
      <c r="J561" s="135"/>
      <c r="K561" s="135"/>
    </row>
    <row r="562" spans="2:11">
      <c r="B562" s="134"/>
      <c r="C562" s="135"/>
      <c r="D562" s="135"/>
      <c r="E562" s="135"/>
      <c r="F562" s="135"/>
      <c r="G562" s="135"/>
      <c r="H562" s="135"/>
      <c r="I562" s="135"/>
      <c r="J562" s="135"/>
      <c r="K562" s="135"/>
    </row>
    <row r="563" spans="2:11">
      <c r="B563" s="134"/>
      <c r="C563" s="135"/>
      <c r="D563" s="135"/>
      <c r="E563" s="135"/>
      <c r="F563" s="135"/>
      <c r="G563" s="135"/>
      <c r="H563" s="135"/>
      <c r="I563" s="135"/>
      <c r="J563" s="135"/>
      <c r="K563" s="135"/>
    </row>
    <row r="564" spans="2:11">
      <c r="B564" s="134"/>
      <c r="C564" s="135"/>
      <c r="D564" s="135"/>
      <c r="E564" s="135"/>
      <c r="F564" s="135"/>
      <c r="G564" s="135"/>
      <c r="H564" s="135"/>
      <c r="I564" s="135"/>
      <c r="J564" s="135"/>
      <c r="K564" s="135"/>
    </row>
    <row r="565" spans="2:11">
      <c r="B565" s="134"/>
      <c r="C565" s="134"/>
      <c r="D565" s="134"/>
      <c r="E565" s="135"/>
      <c r="F565" s="135"/>
      <c r="G565" s="135"/>
      <c r="H565" s="135"/>
      <c r="I565" s="135"/>
      <c r="J565" s="135"/>
      <c r="K565" s="135"/>
    </row>
    <row r="566" spans="2:11">
      <c r="B566" s="134"/>
      <c r="C566" s="134"/>
      <c r="D566" s="134"/>
      <c r="E566" s="135"/>
      <c r="F566" s="135"/>
      <c r="G566" s="135"/>
      <c r="H566" s="135"/>
      <c r="I566" s="135"/>
      <c r="J566" s="135"/>
      <c r="K566" s="135"/>
    </row>
    <row r="567" spans="2:11">
      <c r="B567" s="134"/>
      <c r="C567" s="134"/>
      <c r="D567" s="134"/>
      <c r="E567" s="135"/>
      <c r="F567" s="135"/>
      <c r="G567" s="135"/>
      <c r="H567" s="135"/>
      <c r="I567" s="135"/>
      <c r="J567" s="135"/>
      <c r="K567" s="135"/>
    </row>
    <row r="568" spans="2:11">
      <c r="B568" s="134"/>
      <c r="C568" s="134"/>
      <c r="D568" s="134"/>
      <c r="E568" s="135"/>
      <c r="F568" s="135"/>
      <c r="G568" s="135"/>
      <c r="H568" s="135"/>
      <c r="I568" s="135"/>
      <c r="J568" s="135"/>
      <c r="K568" s="135"/>
    </row>
    <row r="569" spans="2:11">
      <c r="B569" s="134"/>
      <c r="C569" s="134"/>
      <c r="D569" s="134"/>
      <c r="E569" s="135"/>
      <c r="F569" s="135"/>
      <c r="G569" s="135"/>
      <c r="H569" s="135"/>
      <c r="I569" s="135"/>
      <c r="J569" s="135"/>
      <c r="K569" s="135"/>
    </row>
    <row r="570" spans="2:11">
      <c r="B570" s="134"/>
      <c r="C570" s="134"/>
      <c r="D570" s="134"/>
      <c r="E570" s="135"/>
      <c r="F570" s="135"/>
      <c r="G570" s="135"/>
      <c r="H570" s="135"/>
      <c r="I570" s="135"/>
      <c r="J570" s="135"/>
      <c r="K570" s="135"/>
    </row>
    <row r="571" spans="2:11">
      <c r="B571" s="134"/>
      <c r="C571" s="134"/>
      <c r="D571" s="134"/>
      <c r="E571" s="135"/>
      <c r="F571" s="135"/>
      <c r="G571" s="135"/>
      <c r="H571" s="135"/>
      <c r="I571" s="135"/>
      <c r="J571" s="135"/>
      <c r="K571" s="135"/>
    </row>
    <row r="572" spans="2:11">
      <c r="B572" s="134"/>
      <c r="C572" s="134"/>
      <c r="D572" s="134"/>
      <c r="E572" s="135"/>
      <c r="F572" s="135"/>
      <c r="G572" s="135"/>
      <c r="H572" s="135"/>
      <c r="I572" s="135"/>
      <c r="J572" s="135"/>
      <c r="K572" s="135"/>
    </row>
    <row r="573" spans="2:11">
      <c r="B573" s="134"/>
      <c r="C573" s="134"/>
      <c r="D573" s="134"/>
      <c r="E573" s="135"/>
      <c r="F573" s="135"/>
      <c r="G573" s="135"/>
      <c r="H573" s="135"/>
      <c r="I573" s="135"/>
      <c r="J573" s="135"/>
      <c r="K573" s="135"/>
    </row>
    <row r="574" spans="2:11">
      <c r="B574" s="134"/>
      <c r="C574" s="134"/>
      <c r="D574" s="134"/>
      <c r="E574" s="135"/>
      <c r="F574" s="135"/>
      <c r="G574" s="135"/>
      <c r="H574" s="135"/>
      <c r="I574" s="135"/>
      <c r="J574" s="135"/>
      <c r="K574" s="135"/>
    </row>
    <row r="575" spans="2:11">
      <c r="B575" s="134"/>
      <c r="C575" s="134"/>
      <c r="D575" s="134"/>
      <c r="E575" s="135"/>
      <c r="F575" s="135"/>
      <c r="G575" s="135"/>
      <c r="H575" s="135"/>
      <c r="I575" s="135"/>
      <c r="J575" s="135"/>
      <c r="K575" s="135"/>
    </row>
    <row r="576" spans="2:11">
      <c r="B576" s="134"/>
      <c r="C576" s="134"/>
      <c r="D576" s="134"/>
      <c r="E576" s="135"/>
      <c r="F576" s="135"/>
      <c r="G576" s="135"/>
      <c r="H576" s="135"/>
      <c r="I576" s="135"/>
      <c r="J576" s="135"/>
      <c r="K576" s="135"/>
    </row>
    <row r="577" spans="2:11">
      <c r="B577" s="134"/>
      <c r="C577" s="134"/>
      <c r="D577" s="134"/>
      <c r="E577" s="135"/>
      <c r="F577" s="135"/>
      <c r="G577" s="135"/>
      <c r="H577" s="135"/>
      <c r="I577" s="135"/>
      <c r="J577" s="135"/>
      <c r="K577" s="135"/>
    </row>
    <row r="578" spans="2:11">
      <c r="B578" s="134"/>
      <c r="C578" s="134"/>
      <c r="D578" s="134"/>
      <c r="E578" s="135"/>
      <c r="F578" s="135"/>
      <c r="G578" s="135"/>
      <c r="H578" s="135"/>
      <c r="I578" s="135"/>
      <c r="J578" s="135"/>
      <c r="K578" s="135"/>
    </row>
    <row r="579" spans="2:11">
      <c r="B579" s="134"/>
      <c r="C579" s="134"/>
      <c r="D579" s="134"/>
      <c r="E579" s="135"/>
      <c r="F579" s="135"/>
      <c r="G579" s="135"/>
      <c r="H579" s="135"/>
      <c r="I579" s="135"/>
      <c r="J579" s="135"/>
      <c r="K579" s="135"/>
    </row>
    <row r="580" spans="2:11">
      <c r="B580" s="134"/>
      <c r="C580" s="134"/>
      <c r="D580" s="134"/>
      <c r="E580" s="135"/>
      <c r="F580" s="135"/>
      <c r="G580" s="135"/>
      <c r="H580" s="135"/>
      <c r="I580" s="135"/>
      <c r="J580" s="135"/>
      <c r="K580" s="135"/>
    </row>
    <row r="581" spans="2:11">
      <c r="B581" s="134"/>
      <c r="C581" s="134"/>
      <c r="D581" s="134"/>
      <c r="E581" s="135"/>
      <c r="F581" s="135"/>
      <c r="G581" s="135"/>
      <c r="H581" s="135"/>
      <c r="I581" s="135"/>
      <c r="J581" s="135"/>
      <c r="K581" s="135"/>
    </row>
    <row r="582" spans="2:11">
      <c r="B582" s="134"/>
      <c r="C582" s="134"/>
      <c r="D582" s="134"/>
      <c r="E582" s="135"/>
      <c r="F582" s="135"/>
      <c r="G582" s="135"/>
      <c r="H582" s="135"/>
      <c r="I582" s="135"/>
      <c r="J582" s="135"/>
      <c r="K582" s="135"/>
    </row>
    <row r="583" spans="2:11">
      <c r="B583" s="134"/>
      <c r="C583" s="134"/>
      <c r="D583" s="134"/>
      <c r="E583" s="135"/>
      <c r="F583" s="135"/>
      <c r="G583" s="135"/>
      <c r="H583" s="135"/>
      <c r="I583" s="135"/>
      <c r="J583" s="135"/>
      <c r="K583" s="135"/>
    </row>
    <row r="584" spans="2:11">
      <c r="B584" s="134"/>
      <c r="C584" s="134"/>
      <c r="D584" s="134"/>
      <c r="E584" s="135"/>
      <c r="F584" s="135"/>
      <c r="G584" s="135"/>
      <c r="H584" s="135"/>
      <c r="I584" s="135"/>
      <c r="J584" s="135"/>
      <c r="K584" s="135"/>
    </row>
    <row r="585" spans="2:11">
      <c r="B585" s="134"/>
      <c r="C585" s="134"/>
      <c r="D585" s="134"/>
      <c r="E585" s="135"/>
      <c r="F585" s="135"/>
      <c r="G585" s="135"/>
      <c r="H585" s="135"/>
      <c r="I585" s="135"/>
      <c r="J585" s="135"/>
      <c r="K585" s="135"/>
    </row>
    <row r="586" spans="2:11">
      <c r="B586" s="134"/>
      <c r="C586" s="134"/>
      <c r="D586" s="134"/>
      <c r="E586" s="135"/>
      <c r="F586" s="135"/>
      <c r="G586" s="135"/>
      <c r="H586" s="135"/>
      <c r="I586" s="135"/>
      <c r="J586" s="135"/>
      <c r="K586" s="135"/>
    </row>
    <row r="587" spans="2:11">
      <c r="B587" s="134"/>
      <c r="C587" s="134"/>
      <c r="D587" s="134"/>
      <c r="E587" s="135"/>
      <c r="F587" s="135"/>
      <c r="G587" s="135"/>
      <c r="H587" s="135"/>
      <c r="I587" s="135"/>
      <c r="J587" s="135"/>
      <c r="K587" s="135"/>
    </row>
    <row r="588" spans="2:11">
      <c r="B588" s="134"/>
      <c r="C588" s="134"/>
      <c r="D588" s="134"/>
      <c r="E588" s="135"/>
      <c r="F588" s="135"/>
      <c r="G588" s="135"/>
      <c r="H588" s="135"/>
      <c r="I588" s="135"/>
      <c r="J588" s="135"/>
      <c r="K588" s="135"/>
    </row>
    <row r="589" spans="2:11">
      <c r="B589" s="134"/>
      <c r="C589" s="134"/>
      <c r="D589" s="134"/>
      <c r="E589" s="135"/>
      <c r="F589" s="135"/>
      <c r="G589" s="135"/>
      <c r="H589" s="135"/>
      <c r="I589" s="135"/>
      <c r="J589" s="135"/>
      <c r="K589" s="135"/>
    </row>
    <row r="590" spans="2:11">
      <c r="B590" s="134"/>
      <c r="C590" s="134"/>
      <c r="D590" s="134"/>
      <c r="E590" s="135"/>
      <c r="F590" s="135"/>
      <c r="G590" s="135"/>
      <c r="H590" s="135"/>
      <c r="I590" s="135"/>
      <c r="J590" s="135"/>
      <c r="K590" s="135"/>
    </row>
    <row r="591" spans="2:11">
      <c r="B591" s="134"/>
      <c r="C591" s="134"/>
      <c r="D591" s="134"/>
      <c r="E591" s="135"/>
      <c r="F591" s="135"/>
      <c r="G591" s="135"/>
      <c r="H591" s="135"/>
      <c r="I591" s="135"/>
      <c r="J591" s="135"/>
      <c r="K591" s="135"/>
    </row>
    <row r="592" spans="2:11">
      <c r="B592" s="134"/>
      <c r="C592" s="134"/>
      <c r="D592" s="134"/>
      <c r="E592" s="135"/>
      <c r="F592" s="135"/>
      <c r="G592" s="135"/>
      <c r="H592" s="135"/>
      <c r="I592" s="135"/>
      <c r="J592" s="135"/>
      <c r="K592" s="135"/>
    </row>
    <row r="593" spans="2:11">
      <c r="B593" s="134"/>
      <c r="C593" s="134"/>
      <c r="D593" s="134"/>
      <c r="E593" s="135"/>
      <c r="F593" s="135"/>
      <c r="G593" s="135"/>
      <c r="H593" s="135"/>
      <c r="I593" s="135"/>
      <c r="J593" s="135"/>
      <c r="K593" s="135"/>
    </row>
    <row r="594" spans="2:11">
      <c r="B594" s="134"/>
      <c r="C594" s="134"/>
      <c r="D594" s="134"/>
      <c r="E594" s="135"/>
      <c r="F594" s="135"/>
      <c r="G594" s="135"/>
      <c r="H594" s="135"/>
      <c r="I594" s="135"/>
      <c r="J594" s="135"/>
      <c r="K594" s="135"/>
    </row>
    <row r="595" spans="2:11">
      <c r="B595" s="134"/>
      <c r="C595" s="134"/>
      <c r="D595" s="134"/>
      <c r="E595" s="135"/>
      <c r="F595" s="135"/>
      <c r="G595" s="135"/>
      <c r="H595" s="135"/>
      <c r="I595" s="135"/>
      <c r="J595" s="135"/>
      <c r="K595" s="135"/>
    </row>
    <row r="596" spans="2:11">
      <c r="B596" s="134"/>
      <c r="C596" s="134"/>
      <c r="D596" s="134"/>
      <c r="E596" s="135"/>
      <c r="F596" s="135"/>
      <c r="G596" s="135"/>
      <c r="H596" s="135"/>
      <c r="I596" s="135"/>
      <c r="J596" s="135"/>
      <c r="K596" s="135"/>
    </row>
    <row r="597" spans="2:11">
      <c r="B597" s="134"/>
      <c r="C597" s="134"/>
      <c r="D597" s="134"/>
      <c r="E597" s="135"/>
      <c r="F597" s="135"/>
      <c r="G597" s="135"/>
      <c r="H597" s="135"/>
      <c r="I597" s="135"/>
      <c r="J597" s="135"/>
      <c r="K597" s="135"/>
    </row>
    <row r="598" spans="2:11">
      <c r="B598" s="134"/>
      <c r="C598" s="134"/>
      <c r="D598" s="134"/>
      <c r="E598" s="135"/>
      <c r="F598" s="135"/>
      <c r="G598" s="135"/>
      <c r="H598" s="135"/>
      <c r="I598" s="135"/>
      <c r="J598" s="135"/>
      <c r="K598" s="135"/>
    </row>
    <row r="599" spans="2:11">
      <c r="B599" s="134"/>
      <c r="C599" s="134"/>
      <c r="D599" s="134"/>
      <c r="E599" s="135"/>
      <c r="F599" s="135"/>
      <c r="G599" s="135"/>
      <c r="H599" s="135"/>
      <c r="I599" s="135"/>
      <c r="J599" s="135"/>
      <c r="K599" s="135"/>
    </row>
    <row r="600" spans="2:11">
      <c r="B600" s="134"/>
      <c r="C600" s="134"/>
      <c r="D600" s="134"/>
      <c r="E600" s="135"/>
      <c r="F600" s="135"/>
      <c r="G600" s="135"/>
      <c r="H600" s="135"/>
      <c r="I600" s="135"/>
      <c r="J600" s="135"/>
      <c r="K600" s="135"/>
    </row>
    <row r="601" spans="2:11">
      <c r="B601" s="134"/>
      <c r="C601" s="134"/>
      <c r="D601" s="134"/>
      <c r="E601" s="135"/>
      <c r="F601" s="135"/>
      <c r="G601" s="135"/>
      <c r="H601" s="135"/>
      <c r="I601" s="135"/>
      <c r="J601" s="135"/>
      <c r="K601" s="135"/>
    </row>
    <row r="602" spans="2:11">
      <c r="B602" s="134"/>
      <c r="C602" s="134"/>
      <c r="D602" s="134"/>
      <c r="E602" s="135"/>
      <c r="F602" s="135"/>
      <c r="G602" s="135"/>
      <c r="H602" s="135"/>
      <c r="I602" s="135"/>
      <c r="J602" s="135"/>
      <c r="K602" s="135"/>
    </row>
    <row r="603" spans="2:11">
      <c r="B603" s="134"/>
      <c r="C603" s="134"/>
      <c r="D603" s="134"/>
      <c r="E603" s="135"/>
      <c r="F603" s="135"/>
      <c r="G603" s="135"/>
      <c r="H603" s="135"/>
      <c r="I603" s="135"/>
      <c r="J603" s="135"/>
      <c r="K603" s="135"/>
    </row>
    <row r="604" spans="2:11">
      <c r="B604" s="134"/>
      <c r="C604" s="134"/>
      <c r="D604" s="134"/>
      <c r="E604" s="135"/>
      <c r="F604" s="135"/>
      <c r="G604" s="135"/>
      <c r="H604" s="135"/>
      <c r="I604" s="135"/>
      <c r="J604" s="135"/>
      <c r="K604" s="135"/>
    </row>
    <row r="605" spans="2:11">
      <c r="B605" s="134"/>
      <c r="C605" s="134"/>
      <c r="D605" s="134"/>
      <c r="E605" s="135"/>
      <c r="F605" s="135"/>
      <c r="G605" s="135"/>
      <c r="H605" s="135"/>
      <c r="I605" s="135"/>
      <c r="J605" s="135"/>
      <c r="K605" s="135"/>
    </row>
    <row r="606" spans="2:11">
      <c r="B606" s="134"/>
      <c r="C606" s="134"/>
      <c r="D606" s="134"/>
      <c r="E606" s="135"/>
      <c r="F606" s="135"/>
      <c r="G606" s="135"/>
      <c r="H606" s="135"/>
      <c r="I606" s="135"/>
      <c r="J606" s="135"/>
      <c r="K606" s="135"/>
    </row>
    <row r="607" spans="2:11">
      <c r="B607" s="134"/>
      <c r="C607" s="134"/>
      <c r="D607" s="134"/>
      <c r="E607" s="135"/>
      <c r="F607" s="135"/>
      <c r="G607" s="135"/>
      <c r="H607" s="135"/>
      <c r="I607" s="135"/>
      <c r="J607" s="135"/>
      <c r="K607" s="135"/>
    </row>
    <row r="608" spans="2:11">
      <c r="B608" s="134"/>
      <c r="C608" s="134"/>
      <c r="D608" s="134"/>
      <c r="E608" s="135"/>
      <c r="F608" s="135"/>
      <c r="G608" s="135"/>
      <c r="H608" s="135"/>
      <c r="I608" s="135"/>
      <c r="J608" s="135"/>
      <c r="K608" s="135"/>
    </row>
    <row r="609" spans="2:11">
      <c r="B609" s="134"/>
      <c r="C609" s="134"/>
      <c r="D609" s="134"/>
      <c r="E609" s="135"/>
      <c r="F609" s="135"/>
      <c r="G609" s="135"/>
      <c r="H609" s="135"/>
      <c r="I609" s="135"/>
      <c r="J609" s="135"/>
      <c r="K609" s="135"/>
    </row>
    <row r="610" spans="2:11">
      <c r="B610" s="134"/>
      <c r="C610" s="134"/>
      <c r="D610" s="134"/>
      <c r="E610" s="135"/>
      <c r="F610" s="135"/>
      <c r="G610" s="135"/>
      <c r="H610" s="135"/>
      <c r="I610" s="135"/>
      <c r="J610" s="135"/>
      <c r="K610" s="135"/>
    </row>
    <row r="611" spans="2:11">
      <c r="B611" s="134"/>
      <c r="C611" s="134"/>
      <c r="D611" s="134"/>
      <c r="E611" s="135"/>
      <c r="F611" s="135"/>
      <c r="G611" s="135"/>
      <c r="H611" s="135"/>
      <c r="I611" s="135"/>
      <c r="J611" s="135"/>
      <c r="K611" s="135"/>
    </row>
    <row r="612" spans="2:11">
      <c r="B612" s="134"/>
      <c r="C612" s="134"/>
      <c r="D612" s="134"/>
      <c r="E612" s="135"/>
      <c r="F612" s="135"/>
      <c r="G612" s="135"/>
      <c r="H612" s="135"/>
      <c r="I612" s="135"/>
      <c r="J612" s="135"/>
      <c r="K612" s="135"/>
    </row>
    <row r="613" spans="2:11">
      <c r="B613" s="134"/>
      <c r="C613" s="134"/>
      <c r="D613" s="134"/>
      <c r="E613" s="135"/>
      <c r="F613" s="135"/>
      <c r="G613" s="135"/>
      <c r="H613" s="135"/>
      <c r="I613" s="135"/>
      <c r="J613" s="135"/>
      <c r="K613" s="135"/>
    </row>
    <row r="614" spans="2:11">
      <c r="B614" s="134"/>
      <c r="C614" s="134"/>
      <c r="D614" s="134"/>
      <c r="E614" s="135"/>
      <c r="F614" s="135"/>
      <c r="G614" s="135"/>
      <c r="H614" s="135"/>
      <c r="I614" s="135"/>
      <c r="J614" s="135"/>
      <c r="K614" s="135"/>
    </row>
    <row r="615" spans="2:11">
      <c r="B615" s="134"/>
      <c r="C615" s="134"/>
      <c r="D615" s="134"/>
      <c r="E615" s="135"/>
      <c r="F615" s="135"/>
      <c r="G615" s="135"/>
      <c r="H615" s="135"/>
      <c r="I615" s="135"/>
      <c r="J615" s="135"/>
      <c r="K615" s="135"/>
    </row>
    <row r="616" spans="2:11">
      <c r="B616" s="134"/>
      <c r="C616" s="134"/>
      <c r="D616" s="134"/>
      <c r="E616" s="135"/>
      <c r="F616" s="135"/>
      <c r="G616" s="135"/>
      <c r="H616" s="135"/>
      <c r="I616" s="135"/>
      <c r="J616" s="135"/>
      <c r="K616" s="135"/>
    </row>
    <row r="617" spans="2:11">
      <c r="B617" s="134"/>
      <c r="C617" s="134"/>
      <c r="D617" s="134"/>
      <c r="E617" s="135"/>
      <c r="F617" s="135"/>
      <c r="G617" s="135"/>
      <c r="H617" s="135"/>
      <c r="I617" s="135"/>
      <c r="J617" s="135"/>
      <c r="K617" s="135"/>
    </row>
    <row r="618" spans="2:11">
      <c r="B618" s="134"/>
      <c r="C618" s="134"/>
      <c r="D618" s="134"/>
      <c r="E618" s="135"/>
      <c r="F618" s="135"/>
      <c r="G618" s="135"/>
      <c r="H618" s="135"/>
      <c r="I618" s="135"/>
      <c r="J618" s="135"/>
      <c r="K618" s="135"/>
    </row>
    <row r="619" spans="2:11">
      <c r="B619" s="134"/>
      <c r="C619" s="134"/>
      <c r="D619" s="134"/>
      <c r="E619" s="135"/>
      <c r="F619" s="135"/>
      <c r="G619" s="135"/>
      <c r="H619" s="135"/>
      <c r="I619" s="135"/>
      <c r="J619" s="135"/>
      <c r="K619" s="135"/>
    </row>
    <row r="620" spans="2:11">
      <c r="B620" s="134"/>
      <c r="C620" s="134"/>
      <c r="D620" s="134"/>
      <c r="E620" s="135"/>
      <c r="F620" s="135"/>
      <c r="G620" s="135"/>
      <c r="H620" s="135"/>
      <c r="I620" s="135"/>
      <c r="J620" s="135"/>
      <c r="K620" s="135"/>
    </row>
    <row r="621" spans="2:11">
      <c r="B621" s="134"/>
      <c r="C621" s="134"/>
      <c r="D621" s="134"/>
      <c r="E621" s="135"/>
      <c r="F621" s="135"/>
      <c r="G621" s="135"/>
      <c r="H621" s="135"/>
      <c r="I621" s="135"/>
      <c r="J621" s="135"/>
      <c r="K621" s="135"/>
    </row>
    <row r="622" spans="2:11">
      <c r="B622" s="134"/>
      <c r="C622" s="134"/>
      <c r="D622" s="134"/>
      <c r="E622" s="135"/>
      <c r="F622" s="135"/>
      <c r="G622" s="135"/>
      <c r="H622" s="135"/>
      <c r="I622" s="135"/>
      <c r="J622" s="135"/>
      <c r="K622" s="135"/>
    </row>
    <row r="623" spans="2:11">
      <c r="B623" s="134"/>
      <c r="C623" s="134"/>
      <c r="D623" s="134"/>
      <c r="E623" s="135"/>
      <c r="F623" s="135"/>
      <c r="G623" s="135"/>
      <c r="H623" s="135"/>
      <c r="I623" s="135"/>
      <c r="J623" s="135"/>
      <c r="K623" s="135"/>
    </row>
    <row r="624" spans="2:11">
      <c r="B624" s="134"/>
      <c r="C624" s="134"/>
      <c r="D624" s="134"/>
      <c r="E624" s="135"/>
      <c r="F624" s="135"/>
      <c r="G624" s="135"/>
      <c r="H624" s="135"/>
      <c r="I624" s="135"/>
      <c r="J624" s="135"/>
      <c r="K624" s="135"/>
    </row>
    <row r="625" spans="2:11">
      <c r="B625" s="134"/>
      <c r="C625" s="134"/>
      <c r="D625" s="134"/>
      <c r="E625" s="135"/>
      <c r="F625" s="135"/>
      <c r="G625" s="135"/>
      <c r="H625" s="135"/>
      <c r="I625" s="135"/>
      <c r="J625" s="135"/>
      <c r="K625" s="135"/>
    </row>
    <row r="626" spans="2:11">
      <c r="B626" s="134"/>
      <c r="C626" s="134"/>
      <c r="D626" s="134"/>
      <c r="E626" s="135"/>
      <c r="F626" s="135"/>
      <c r="G626" s="135"/>
      <c r="H626" s="135"/>
      <c r="I626" s="135"/>
      <c r="J626" s="135"/>
      <c r="K626" s="135"/>
    </row>
    <row r="627" spans="2:11">
      <c r="B627" s="134"/>
      <c r="C627" s="134"/>
      <c r="D627" s="134"/>
      <c r="E627" s="135"/>
      <c r="F627" s="135"/>
      <c r="G627" s="135"/>
      <c r="H627" s="135"/>
      <c r="I627" s="135"/>
      <c r="J627" s="135"/>
      <c r="K627" s="135"/>
    </row>
    <row r="628" spans="2:11">
      <c r="B628" s="134"/>
      <c r="C628" s="134"/>
      <c r="D628" s="134"/>
      <c r="E628" s="135"/>
      <c r="F628" s="135"/>
      <c r="G628" s="135"/>
      <c r="H628" s="135"/>
      <c r="I628" s="135"/>
      <c r="J628" s="135"/>
      <c r="K628" s="135"/>
    </row>
    <row r="629" spans="2:11">
      <c r="B629" s="134"/>
      <c r="C629" s="134"/>
      <c r="D629" s="134"/>
      <c r="E629" s="135"/>
      <c r="F629" s="135"/>
      <c r="G629" s="135"/>
      <c r="H629" s="135"/>
      <c r="I629" s="135"/>
      <c r="J629" s="135"/>
      <c r="K629" s="135"/>
    </row>
    <row r="630" spans="2:11">
      <c r="B630" s="134"/>
      <c r="C630" s="134"/>
      <c r="D630" s="134"/>
      <c r="E630" s="135"/>
      <c r="F630" s="135"/>
      <c r="G630" s="135"/>
      <c r="H630" s="135"/>
      <c r="I630" s="135"/>
      <c r="J630" s="135"/>
      <c r="K630" s="135"/>
    </row>
    <row r="631" spans="2:11">
      <c r="B631" s="134"/>
      <c r="C631" s="134"/>
      <c r="D631" s="134"/>
      <c r="E631" s="135"/>
      <c r="F631" s="135"/>
      <c r="G631" s="135"/>
      <c r="H631" s="135"/>
      <c r="I631" s="135"/>
      <c r="J631" s="135"/>
      <c r="K631" s="135"/>
    </row>
    <row r="632" spans="2:11">
      <c r="B632" s="134"/>
      <c r="C632" s="134"/>
      <c r="D632" s="134"/>
      <c r="E632" s="135"/>
      <c r="F632" s="135"/>
      <c r="G632" s="135"/>
      <c r="H632" s="135"/>
      <c r="I632" s="135"/>
      <c r="J632" s="135"/>
      <c r="K632" s="135"/>
    </row>
    <row r="633" spans="2:11">
      <c r="B633" s="134"/>
      <c r="C633" s="134"/>
      <c r="D633" s="134"/>
      <c r="E633" s="135"/>
      <c r="F633" s="135"/>
      <c r="G633" s="135"/>
      <c r="H633" s="135"/>
      <c r="I633" s="135"/>
      <c r="J633" s="135"/>
      <c r="K633" s="135"/>
    </row>
    <row r="634" spans="2:11">
      <c r="B634" s="134"/>
      <c r="C634" s="134"/>
      <c r="D634" s="134"/>
      <c r="E634" s="135"/>
      <c r="F634" s="135"/>
      <c r="G634" s="135"/>
      <c r="H634" s="135"/>
      <c r="I634" s="135"/>
      <c r="J634" s="135"/>
      <c r="K634" s="135"/>
    </row>
    <row r="635" spans="2:11">
      <c r="B635" s="134"/>
      <c r="C635" s="134"/>
      <c r="D635" s="134"/>
      <c r="E635" s="135"/>
      <c r="F635" s="135"/>
      <c r="G635" s="135"/>
      <c r="H635" s="135"/>
      <c r="I635" s="135"/>
      <c r="J635" s="135"/>
      <c r="K635" s="135"/>
    </row>
    <row r="636" spans="2:11">
      <c r="B636" s="134"/>
      <c r="C636" s="134"/>
      <c r="D636" s="134"/>
      <c r="E636" s="135"/>
      <c r="F636" s="135"/>
      <c r="G636" s="135"/>
      <c r="H636" s="135"/>
      <c r="I636" s="135"/>
      <c r="J636" s="135"/>
      <c r="K636" s="135"/>
    </row>
    <row r="637" spans="2:11">
      <c r="B637" s="134"/>
      <c r="C637" s="134"/>
      <c r="D637" s="134"/>
      <c r="E637" s="135"/>
      <c r="F637" s="135"/>
      <c r="G637" s="135"/>
      <c r="H637" s="135"/>
      <c r="I637" s="135"/>
      <c r="J637" s="135"/>
      <c r="K637" s="135"/>
    </row>
    <row r="638" spans="2:11">
      <c r="B638" s="134"/>
      <c r="C638" s="134"/>
      <c r="D638" s="134"/>
      <c r="E638" s="135"/>
      <c r="F638" s="135"/>
      <c r="G638" s="135"/>
      <c r="H638" s="135"/>
      <c r="I638" s="135"/>
      <c r="J638" s="135"/>
      <c r="K638" s="135"/>
    </row>
    <row r="639" spans="2:11">
      <c r="B639" s="134"/>
      <c r="C639" s="134"/>
      <c r="D639" s="134"/>
      <c r="E639" s="135"/>
      <c r="F639" s="135"/>
      <c r="G639" s="135"/>
      <c r="H639" s="135"/>
      <c r="I639" s="135"/>
      <c r="J639" s="135"/>
      <c r="K639" s="135"/>
    </row>
    <row r="640" spans="2:11">
      <c r="B640" s="134"/>
      <c r="C640" s="134"/>
      <c r="D640" s="134"/>
      <c r="E640" s="135"/>
      <c r="F640" s="135"/>
      <c r="G640" s="135"/>
      <c r="H640" s="135"/>
      <c r="I640" s="135"/>
      <c r="J640" s="135"/>
      <c r="K640" s="135"/>
    </row>
    <row r="641" spans="2:11">
      <c r="B641" s="134"/>
      <c r="C641" s="134"/>
      <c r="D641" s="134"/>
      <c r="E641" s="135"/>
      <c r="F641" s="135"/>
      <c r="G641" s="135"/>
      <c r="H641" s="135"/>
      <c r="I641" s="135"/>
      <c r="J641" s="135"/>
      <c r="K641" s="135"/>
    </row>
    <row r="642" spans="2:11">
      <c r="B642" s="134"/>
      <c r="C642" s="134"/>
      <c r="D642" s="134"/>
      <c r="E642" s="135"/>
      <c r="F642" s="135"/>
      <c r="G642" s="135"/>
      <c r="H642" s="135"/>
      <c r="I642" s="135"/>
      <c r="J642" s="135"/>
      <c r="K642" s="135"/>
    </row>
    <row r="643" spans="2:11">
      <c r="B643" s="134"/>
      <c r="C643" s="134"/>
      <c r="D643" s="134"/>
      <c r="E643" s="135"/>
      <c r="F643" s="135"/>
      <c r="G643" s="135"/>
      <c r="H643" s="135"/>
      <c r="I643" s="135"/>
      <c r="J643" s="135"/>
      <c r="K643" s="135"/>
    </row>
    <row r="644" spans="2:11">
      <c r="B644" s="134"/>
      <c r="C644" s="134"/>
      <c r="D644" s="134"/>
      <c r="E644" s="135"/>
      <c r="F644" s="135"/>
      <c r="G644" s="135"/>
      <c r="H644" s="135"/>
      <c r="I644" s="135"/>
      <c r="J644" s="135"/>
      <c r="K644" s="135"/>
    </row>
    <row r="645" spans="2:11">
      <c r="B645" s="134"/>
      <c r="C645" s="134"/>
      <c r="D645" s="134"/>
      <c r="E645" s="135"/>
      <c r="F645" s="135"/>
      <c r="G645" s="135"/>
      <c r="H645" s="135"/>
      <c r="I645" s="135"/>
      <c r="J645" s="135"/>
      <c r="K645" s="135"/>
    </row>
    <row r="646" spans="2:11">
      <c r="B646" s="134"/>
      <c r="C646" s="134"/>
      <c r="D646" s="134"/>
      <c r="E646" s="135"/>
      <c r="F646" s="135"/>
      <c r="G646" s="135"/>
      <c r="H646" s="135"/>
      <c r="I646" s="135"/>
      <c r="J646" s="135"/>
      <c r="K646" s="135"/>
    </row>
    <row r="647" spans="2:11">
      <c r="B647" s="134"/>
      <c r="C647" s="134"/>
      <c r="D647" s="134"/>
      <c r="E647" s="135"/>
      <c r="F647" s="135"/>
      <c r="G647" s="135"/>
      <c r="H647" s="135"/>
      <c r="I647" s="135"/>
      <c r="J647" s="135"/>
      <c r="K647" s="135"/>
    </row>
    <row r="648" spans="2:11">
      <c r="B648" s="134"/>
      <c r="C648" s="134"/>
      <c r="D648" s="134"/>
      <c r="E648" s="135"/>
      <c r="F648" s="135"/>
      <c r="G648" s="135"/>
      <c r="H648" s="135"/>
      <c r="I648" s="135"/>
      <c r="J648" s="135"/>
      <c r="K648" s="135"/>
    </row>
    <row r="649" spans="2:11">
      <c r="B649" s="134"/>
      <c r="C649" s="134"/>
      <c r="D649" s="134"/>
      <c r="E649" s="135"/>
      <c r="F649" s="135"/>
      <c r="G649" s="135"/>
      <c r="H649" s="135"/>
      <c r="I649" s="135"/>
      <c r="J649" s="135"/>
      <c r="K649" s="135"/>
    </row>
    <row r="650" spans="2:11">
      <c r="B650" s="134"/>
      <c r="C650" s="134"/>
      <c r="D650" s="134"/>
      <c r="E650" s="135"/>
      <c r="F650" s="135"/>
      <c r="G650" s="135"/>
      <c r="H650" s="135"/>
      <c r="I650" s="135"/>
      <c r="J650" s="135"/>
      <c r="K650" s="135"/>
    </row>
    <row r="651" spans="2:11">
      <c r="B651" s="134"/>
      <c r="C651" s="134"/>
      <c r="D651" s="134"/>
      <c r="E651" s="135"/>
      <c r="F651" s="135"/>
      <c r="G651" s="135"/>
      <c r="H651" s="135"/>
      <c r="I651" s="135"/>
      <c r="J651" s="135"/>
      <c r="K651" s="135"/>
    </row>
    <row r="652" spans="2:11">
      <c r="B652" s="134"/>
      <c r="C652" s="134"/>
      <c r="D652" s="134"/>
      <c r="E652" s="135"/>
      <c r="F652" s="135"/>
      <c r="G652" s="135"/>
      <c r="H652" s="135"/>
      <c r="I652" s="135"/>
      <c r="J652" s="135"/>
      <c r="K652" s="135"/>
    </row>
    <row r="653" spans="2:11">
      <c r="B653" s="134"/>
      <c r="C653" s="134"/>
      <c r="D653" s="134"/>
      <c r="E653" s="135"/>
      <c r="F653" s="135"/>
      <c r="G653" s="135"/>
      <c r="H653" s="135"/>
      <c r="I653" s="135"/>
      <c r="J653" s="135"/>
      <c r="K653" s="135"/>
    </row>
    <row r="654" spans="2:11">
      <c r="B654" s="134"/>
      <c r="C654" s="134"/>
      <c r="D654" s="134"/>
      <c r="E654" s="135"/>
      <c r="F654" s="135"/>
      <c r="G654" s="135"/>
      <c r="H654" s="135"/>
      <c r="I654" s="135"/>
      <c r="J654" s="135"/>
      <c r="K654" s="135"/>
    </row>
    <row r="655" spans="2:11">
      <c r="B655" s="134"/>
      <c r="C655" s="134"/>
      <c r="D655" s="134"/>
      <c r="E655" s="135"/>
      <c r="F655" s="135"/>
      <c r="G655" s="135"/>
      <c r="H655" s="135"/>
      <c r="I655" s="135"/>
      <c r="J655" s="135"/>
      <c r="K655" s="135"/>
    </row>
    <row r="656" spans="2:11">
      <c r="B656" s="134"/>
      <c r="C656" s="134"/>
      <c r="D656" s="134"/>
      <c r="E656" s="135"/>
      <c r="F656" s="135"/>
      <c r="G656" s="135"/>
      <c r="H656" s="135"/>
      <c r="I656" s="135"/>
      <c r="J656" s="135"/>
      <c r="K656" s="135"/>
    </row>
    <row r="657" spans="2:11">
      <c r="B657" s="134"/>
      <c r="C657" s="134"/>
      <c r="D657" s="134"/>
      <c r="E657" s="135"/>
      <c r="F657" s="135"/>
      <c r="G657" s="135"/>
      <c r="H657" s="135"/>
      <c r="I657" s="135"/>
      <c r="J657" s="135"/>
      <c r="K657" s="135"/>
    </row>
    <row r="658" spans="2:11">
      <c r="B658" s="134"/>
      <c r="C658" s="134"/>
      <c r="D658" s="134"/>
      <c r="E658" s="135"/>
      <c r="F658" s="135"/>
      <c r="G658" s="135"/>
      <c r="H658" s="135"/>
      <c r="I658" s="135"/>
      <c r="J658" s="135"/>
      <c r="K658" s="135"/>
    </row>
    <row r="659" spans="2:11">
      <c r="B659" s="134"/>
      <c r="C659" s="134"/>
      <c r="D659" s="134"/>
      <c r="E659" s="135"/>
      <c r="F659" s="135"/>
      <c r="G659" s="135"/>
      <c r="H659" s="135"/>
      <c r="I659" s="135"/>
      <c r="J659" s="135"/>
      <c r="K659" s="135"/>
    </row>
    <row r="660" spans="2:11">
      <c r="B660" s="134"/>
      <c r="C660" s="134"/>
      <c r="D660" s="134"/>
      <c r="E660" s="135"/>
      <c r="F660" s="135"/>
      <c r="G660" s="135"/>
      <c r="H660" s="135"/>
      <c r="I660" s="135"/>
      <c r="J660" s="135"/>
      <c r="K660" s="135"/>
    </row>
    <row r="661" spans="2:11">
      <c r="B661" s="134"/>
      <c r="C661" s="134"/>
      <c r="D661" s="134"/>
      <c r="E661" s="135"/>
      <c r="F661" s="135"/>
      <c r="G661" s="135"/>
      <c r="H661" s="135"/>
      <c r="I661" s="135"/>
      <c r="J661" s="135"/>
      <c r="K661" s="135"/>
    </row>
    <row r="662" spans="2:11">
      <c r="B662" s="134"/>
      <c r="C662" s="134"/>
      <c r="D662" s="134"/>
      <c r="E662" s="135"/>
      <c r="F662" s="135"/>
      <c r="G662" s="135"/>
      <c r="H662" s="135"/>
      <c r="I662" s="135"/>
      <c r="J662" s="135"/>
      <c r="K662" s="135"/>
    </row>
    <row r="663" spans="2:11">
      <c r="B663" s="134"/>
      <c r="C663" s="134"/>
      <c r="D663" s="134"/>
      <c r="E663" s="135"/>
      <c r="F663" s="135"/>
      <c r="G663" s="135"/>
      <c r="H663" s="135"/>
      <c r="I663" s="135"/>
      <c r="J663" s="135"/>
      <c r="K663" s="135"/>
    </row>
    <row r="664" spans="2:11">
      <c r="B664" s="134"/>
      <c r="C664" s="134"/>
      <c r="D664" s="134"/>
      <c r="E664" s="135"/>
      <c r="F664" s="135"/>
      <c r="G664" s="135"/>
      <c r="H664" s="135"/>
      <c r="I664" s="135"/>
      <c r="J664" s="135"/>
      <c r="K664" s="135"/>
    </row>
    <row r="665" spans="2:11">
      <c r="B665" s="134"/>
      <c r="C665" s="134"/>
      <c r="D665" s="134"/>
      <c r="E665" s="135"/>
      <c r="F665" s="135"/>
      <c r="G665" s="135"/>
      <c r="H665" s="135"/>
      <c r="I665" s="135"/>
      <c r="J665" s="135"/>
      <c r="K665" s="135"/>
    </row>
    <row r="666" spans="2:11">
      <c r="B666" s="134"/>
      <c r="C666" s="134"/>
      <c r="D666" s="134"/>
      <c r="E666" s="135"/>
      <c r="F666" s="135"/>
      <c r="G666" s="135"/>
      <c r="H666" s="135"/>
      <c r="I666" s="135"/>
      <c r="J666" s="135"/>
      <c r="K666" s="135"/>
    </row>
    <row r="667" spans="2:11">
      <c r="B667" s="134"/>
      <c r="C667" s="134"/>
      <c r="D667" s="134"/>
      <c r="E667" s="135"/>
      <c r="F667" s="135"/>
      <c r="G667" s="135"/>
      <c r="H667" s="135"/>
      <c r="I667" s="135"/>
      <c r="J667" s="135"/>
      <c r="K667" s="135"/>
    </row>
    <row r="668" spans="2:11">
      <c r="B668" s="134"/>
      <c r="C668" s="134"/>
      <c r="D668" s="134"/>
      <c r="E668" s="135"/>
      <c r="F668" s="135"/>
      <c r="G668" s="135"/>
      <c r="H668" s="135"/>
      <c r="I668" s="135"/>
      <c r="J668" s="135"/>
      <c r="K668" s="135"/>
    </row>
    <row r="669" spans="2:11">
      <c r="B669" s="134"/>
      <c r="C669" s="134"/>
      <c r="D669" s="134"/>
      <c r="E669" s="135"/>
      <c r="F669" s="135"/>
      <c r="G669" s="135"/>
      <c r="H669" s="135"/>
      <c r="I669" s="135"/>
      <c r="J669" s="135"/>
      <c r="K669" s="135"/>
    </row>
    <row r="670" spans="2:11">
      <c r="B670" s="134"/>
      <c r="C670" s="134"/>
      <c r="D670" s="134"/>
      <c r="E670" s="135"/>
      <c r="F670" s="135"/>
      <c r="G670" s="135"/>
      <c r="H670" s="135"/>
      <c r="I670" s="135"/>
      <c r="J670" s="135"/>
      <c r="K670" s="135"/>
    </row>
    <row r="671" spans="2:11">
      <c r="B671" s="134"/>
      <c r="C671" s="134"/>
      <c r="D671" s="134"/>
      <c r="E671" s="135"/>
      <c r="F671" s="135"/>
      <c r="G671" s="135"/>
      <c r="H671" s="135"/>
      <c r="I671" s="135"/>
      <c r="J671" s="135"/>
      <c r="K671" s="135"/>
    </row>
    <row r="672" spans="2:11">
      <c r="B672" s="134"/>
      <c r="C672" s="134"/>
      <c r="D672" s="134"/>
      <c r="E672" s="135"/>
      <c r="F672" s="135"/>
      <c r="G672" s="135"/>
      <c r="H672" s="135"/>
      <c r="I672" s="135"/>
      <c r="J672" s="135"/>
      <c r="K672" s="135"/>
    </row>
    <row r="673" spans="2:11">
      <c r="B673" s="134"/>
      <c r="C673" s="134"/>
      <c r="D673" s="134"/>
      <c r="E673" s="135"/>
      <c r="F673" s="135"/>
      <c r="G673" s="135"/>
      <c r="H673" s="135"/>
      <c r="I673" s="135"/>
      <c r="J673" s="135"/>
      <c r="K673" s="135"/>
    </row>
    <row r="674" spans="2:11">
      <c r="B674" s="134"/>
      <c r="C674" s="134"/>
      <c r="D674" s="134"/>
      <c r="E674" s="135"/>
      <c r="F674" s="135"/>
      <c r="G674" s="135"/>
      <c r="H674" s="135"/>
      <c r="I674" s="135"/>
      <c r="J674" s="135"/>
      <c r="K674" s="135"/>
    </row>
    <row r="675" spans="2:11">
      <c r="B675" s="134"/>
      <c r="C675" s="134"/>
      <c r="D675" s="134"/>
      <c r="E675" s="135"/>
      <c r="F675" s="135"/>
      <c r="G675" s="135"/>
      <c r="H675" s="135"/>
      <c r="I675" s="135"/>
      <c r="J675" s="135"/>
      <c r="K675" s="135"/>
    </row>
    <row r="676" spans="2:11">
      <c r="B676" s="134"/>
      <c r="C676" s="134"/>
      <c r="D676" s="134"/>
      <c r="E676" s="135"/>
      <c r="F676" s="135"/>
      <c r="G676" s="135"/>
      <c r="H676" s="135"/>
      <c r="I676" s="135"/>
      <c r="J676" s="135"/>
      <c r="K676" s="135"/>
    </row>
    <row r="677" spans="2:11">
      <c r="B677" s="134"/>
      <c r="C677" s="134"/>
      <c r="D677" s="134"/>
      <c r="E677" s="135"/>
      <c r="F677" s="135"/>
      <c r="G677" s="135"/>
      <c r="H677" s="135"/>
      <c r="I677" s="135"/>
      <c r="J677" s="135"/>
      <c r="K677" s="135"/>
    </row>
    <row r="678" spans="2:11">
      <c r="B678" s="134"/>
      <c r="C678" s="134"/>
      <c r="D678" s="134"/>
      <c r="E678" s="135"/>
      <c r="F678" s="135"/>
      <c r="G678" s="135"/>
      <c r="H678" s="135"/>
      <c r="I678" s="135"/>
      <c r="J678" s="135"/>
      <c r="K678" s="135"/>
    </row>
    <row r="679" spans="2:11">
      <c r="B679" s="134"/>
      <c r="C679" s="134"/>
      <c r="D679" s="134"/>
      <c r="E679" s="135"/>
      <c r="F679" s="135"/>
      <c r="G679" s="135"/>
      <c r="H679" s="135"/>
      <c r="I679" s="135"/>
      <c r="J679" s="135"/>
      <c r="K679" s="135"/>
    </row>
    <row r="680" spans="2:11">
      <c r="B680" s="134"/>
      <c r="C680" s="134"/>
      <c r="D680" s="134"/>
      <c r="E680" s="135"/>
      <c r="F680" s="135"/>
      <c r="G680" s="135"/>
      <c r="H680" s="135"/>
      <c r="I680" s="135"/>
      <c r="J680" s="135"/>
      <c r="K680" s="135"/>
    </row>
    <row r="681" spans="2:11">
      <c r="B681" s="134"/>
      <c r="C681" s="134"/>
      <c r="D681" s="134"/>
      <c r="E681" s="135"/>
      <c r="F681" s="135"/>
      <c r="G681" s="135"/>
      <c r="H681" s="135"/>
      <c r="I681" s="135"/>
      <c r="J681" s="135"/>
      <c r="K681" s="135"/>
    </row>
    <row r="682" spans="2:11">
      <c r="B682" s="134"/>
      <c r="C682" s="134"/>
      <c r="D682" s="134"/>
      <c r="E682" s="135"/>
      <c r="F682" s="135"/>
      <c r="G682" s="135"/>
      <c r="H682" s="135"/>
      <c r="I682" s="135"/>
      <c r="J682" s="135"/>
      <c r="K682" s="135"/>
    </row>
    <row r="683" spans="2:11">
      <c r="B683" s="134"/>
      <c r="C683" s="134"/>
      <c r="D683" s="134"/>
      <c r="E683" s="135"/>
      <c r="F683" s="135"/>
      <c r="G683" s="135"/>
      <c r="H683" s="135"/>
      <c r="I683" s="135"/>
      <c r="J683" s="135"/>
      <c r="K683" s="135"/>
    </row>
    <row r="684" spans="2:11">
      <c r="B684" s="134"/>
      <c r="C684" s="134"/>
      <c r="D684" s="134"/>
      <c r="E684" s="135"/>
      <c r="F684" s="135"/>
      <c r="G684" s="135"/>
      <c r="H684" s="135"/>
      <c r="I684" s="135"/>
      <c r="J684" s="135"/>
      <c r="K684" s="135"/>
    </row>
    <row r="685" spans="2:11">
      <c r="B685" s="134"/>
      <c r="C685" s="134"/>
      <c r="D685" s="134"/>
      <c r="E685" s="135"/>
      <c r="F685" s="135"/>
      <c r="G685" s="135"/>
      <c r="H685" s="135"/>
      <c r="I685" s="135"/>
      <c r="J685" s="135"/>
      <c r="K685" s="135"/>
    </row>
    <row r="686" spans="2:11">
      <c r="B686" s="134"/>
      <c r="C686" s="134"/>
      <c r="D686" s="134"/>
      <c r="E686" s="135"/>
      <c r="F686" s="135"/>
      <c r="G686" s="135"/>
      <c r="H686" s="135"/>
      <c r="I686" s="135"/>
      <c r="J686" s="135"/>
      <c r="K686" s="135"/>
    </row>
    <row r="687" spans="2:11">
      <c r="B687" s="134"/>
      <c r="C687" s="134"/>
      <c r="D687" s="134"/>
      <c r="E687" s="135"/>
      <c r="F687" s="135"/>
      <c r="G687" s="135"/>
      <c r="H687" s="135"/>
      <c r="I687" s="135"/>
      <c r="J687" s="135"/>
      <c r="K687" s="135"/>
    </row>
    <row r="688" spans="2:11">
      <c r="B688" s="134"/>
      <c r="C688" s="134"/>
      <c r="D688" s="134"/>
      <c r="E688" s="135"/>
      <c r="F688" s="135"/>
      <c r="G688" s="135"/>
      <c r="H688" s="135"/>
      <c r="I688" s="135"/>
      <c r="J688" s="135"/>
      <c r="K688" s="135"/>
    </row>
    <row r="689" spans="2:11">
      <c r="B689" s="134"/>
      <c r="C689" s="134"/>
      <c r="D689" s="134"/>
      <c r="E689" s="135"/>
      <c r="F689" s="135"/>
      <c r="G689" s="135"/>
      <c r="H689" s="135"/>
      <c r="I689" s="135"/>
      <c r="J689" s="135"/>
      <c r="K689" s="135"/>
    </row>
    <row r="690" spans="2:11">
      <c r="B690" s="134"/>
      <c r="C690" s="134"/>
      <c r="D690" s="134"/>
      <c r="E690" s="135"/>
      <c r="F690" s="135"/>
      <c r="G690" s="135"/>
      <c r="H690" s="135"/>
      <c r="I690" s="135"/>
      <c r="J690" s="135"/>
      <c r="K690" s="135"/>
    </row>
    <row r="691" spans="2:11">
      <c r="B691" s="134"/>
      <c r="C691" s="134"/>
      <c r="D691" s="134"/>
      <c r="E691" s="135"/>
      <c r="F691" s="135"/>
      <c r="G691" s="135"/>
      <c r="H691" s="135"/>
      <c r="I691" s="135"/>
      <c r="J691" s="135"/>
      <c r="K691" s="135"/>
    </row>
    <row r="692" spans="2:11">
      <c r="B692" s="134"/>
      <c r="C692" s="134"/>
      <c r="D692" s="134"/>
      <c r="E692" s="135"/>
      <c r="F692" s="135"/>
      <c r="G692" s="135"/>
      <c r="H692" s="135"/>
      <c r="I692" s="135"/>
      <c r="J692" s="135"/>
      <c r="K692" s="135"/>
    </row>
    <row r="693" spans="2:11">
      <c r="B693" s="134"/>
      <c r="C693" s="134"/>
      <c r="D693" s="134"/>
      <c r="E693" s="135"/>
      <c r="F693" s="135"/>
      <c r="G693" s="135"/>
      <c r="H693" s="135"/>
      <c r="I693" s="135"/>
      <c r="J693" s="135"/>
      <c r="K693" s="135"/>
    </row>
    <row r="694" spans="2:11">
      <c r="B694" s="134"/>
      <c r="C694" s="134"/>
      <c r="D694" s="134"/>
      <c r="E694" s="135"/>
      <c r="F694" s="135"/>
      <c r="G694" s="135"/>
      <c r="H694" s="135"/>
      <c r="I694" s="135"/>
      <c r="J694" s="135"/>
      <c r="K694" s="135"/>
    </row>
    <row r="695" spans="2:11">
      <c r="B695" s="134"/>
      <c r="C695" s="134"/>
      <c r="D695" s="134"/>
      <c r="E695" s="135"/>
      <c r="F695" s="135"/>
      <c r="G695" s="135"/>
      <c r="H695" s="135"/>
      <c r="I695" s="135"/>
      <c r="J695" s="135"/>
      <c r="K695" s="135"/>
    </row>
    <row r="696" spans="2:11">
      <c r="B696" s="134"/>
      <c r="C696" s="134"/>
      <c r="D696" s="134"/>
      <c r="E696" s="135"/>
      <c r="F696" s="135"/>
      <c r="G696" s="135"/>
      <c r="H696" s="135"/>
      <c r="I696" s="135"/>
      <c r="J696" s="135"/>
      <c r="K696" s="135"/>
    </row>
    <row r="697" spans="2:11">
      <c r="B697" s="134"/>
      <c r="C697" s="134"/>
      <c r="D697" s="134"/>
      <c r="E697" s="135"/>
      <c r="F697" s="135"/>
      <c r="G697" s="135"/>
      <c r="H697" s="135"/>
      <c r="I697" s="135"/>
      <c r="J697" s="135"/>
      <c r="K697" s="135"/>
    </row>
    <row r="698" spans="2:11">
      <c r="B698" s="134"/>
      <c r="C698" s="134"/>
      <c r="D698" s="134"/>
      <c r="E698" s="135"/>
      <c r="F698" s="135"/>
      <c r="G698" s="135"/>
      <c r="H698" s="135"/>
      <c r="I698" s="135"/>
      <c r="J698" s="135"/>
      <c r="K698" s="135"/>
    </row>
    <row r="699" spans="2:11">
      <c r="B699" s="134"/>
      <c r="C699" s="134"/>
      <c r="D699" s="134"/>
      <c r="E699" s="135"/>
      <c r="F699" s="135"/>
      <c r="G699" s="135"/>
      <c r="H699" s="135"/>
      <c r="I699" s="135"/>
      <c r="J699" s="135"/>
      <c r="K699" s="135"/>
    </row>
    <row r="700" spans="2:11">
      <c r="B700" s="134"/>
      <c r="C700" s="134"/>
      <c r="D700" s="134"/>
      <c r="E700" s="135"/>
      <c r="F700" s="135"/>
      <c r="G700" s="135"/>
      <c r="H700" s="135"/>
      <c r="I700" s="135"/>
      <c r="J700" s="135"/>
      <c r="K700" s="135"/>
    </row>
    <row r="701" spans="2:11">
      <c r="B701" s="134"/>
      <c r="C701" s="134"/>
      <c r="D701" s="134"/>
      <c r="E701" s="135"/>
      <c r="F701" s="135"/>
      <c r="G701" s="135"/>
      <c r="H701" s="135"/>
      <c r="I701" s="135"/>
      <c r="J701" s="135"/>
      <c r="K701" s="135"/>
    </row>
    <row r="702" spans="2:11">
      <c r="B702" s="134"/>
      <c r="C702" s="134"/>
      <c r="D702" s="134"/>
      <c r="E702" s="135"/>
      <c r="F702" s="135"/>
      <c r="G702" s="135"/>
      <c r="H702" s="135"/>
      <c r="I702" s="135"/>
      <c r="J702" s="135"/>
      <c r="K702" s="135"/>
    </row>
    <row r="703" spans="2:11">
      <c r="B703" s="134"/>
      <c r="C703" s="134"/>
      <c r="D703" s="134"/>
      <c r="E703" s="135"/>
      <c r="F703" s="135"/>
      <c r="G703" s="135"/>
      <c r="H703" s="135"/>
      <c r="I703" s="135"/>
      <c r="J703" s="135"/>
      <c r="K703" s="135"/>
    </row>
    <row r="704" spans="2:11">
      <c r="B704" s="134"/>
      <c r="C704" s="134"/>
      <c r="D704" s="134"/>
      <c r="E704" s="135"/>
      <c r="F704" s="135"/>
      <c r="G704" s="135"/>
      <c r="H704" s="135"/>
      <c r="I704" s="135"/>
      <c r="J704" s="135"/>
      <c r="K704" s="135"/>
    </row>
    <row r="705" spans="2:11">
      <c r="B705" s="134"/>
      <c r="C705" s="134"/>
      <c r="D705" s="134"/>
      <c r="E705" s="135"/>
      <c r="F705" s="135"/>
      <c r="G705" s="135"/>
      <c r="H705" s="135"/>
      <c r="I705" s="135"/>
      <c r="J705" s="135"/>
      <c r="K705" s="135"/>
    </row>
    <row r="706" spans="2:11">
      <c r="B706" s="134"/>
      <c r="C706" s="134"/>
      <c r="D706" s="134"/>
      <c r="E706" s="135"/>
      <c r="F706" s="135"/>
      <c r="G706" s="135"/>
      <c r="H706" s="135"/>
      <c r="I706" s="135"/>
      <c r="J706" s="135"/>
      <c r="K706" s="135"/>
    </row>
    <row r="707" spans="2:11">
      <c r="B707" s="134"/>
      <c r="C707" s="134"/>
      <c r="D707" s="134"/>
      <c r="E707" s="135"/>
      <c r="F707" s="135"/>
      <c r="G707" s="135"/>
      <c r="H707" s="135"/>
      <c r="I707" s="135"/>
      <c r="J707" s="135"/>
      <c r="K707" s="135"/>
    </row>
    <row r="708" spans="2:11">
      <c r="B708" s="134"/>
      <c r="C708" s="134"/>
      <c r="D708" s="134"/>
      <c r="E708" s="135"/>
      <c r="F708" s="135"/>
      <c r="G708" s="135"/>
      <c r="H708" s="135"/>
      <c r="I708" s="135"/>
      <c r="J708" s="135"/>
      <c r="K708" s="135"/>
    </row>
    <row r="709" spans="2:11">
      <c r="B709" s="134"/>
      <c r="C709" s="134"/>
      <c r="D709" s="134"/>
      <c r="E709" s="135"/>
      <c r="F709" s="135"/>
      <c r="G709" s="135"/>
      <c r="H709" s="135"/>
      <c r="I709" s="135"/>
      <c r="J709" s="135"/>
      <c r="K709" s="135"/>
    </row>
    <row r="710" spans="2:11">
      <c r="B710" s="134"/>
      <c r="C710" s="134"/>
      <c r="D710" s="134"/>
      <c r="E710" s="135"/>
      <c r="F710" s="135"/>
      <c r="G710" s="135"/>
      <c r="H710" s="135"/>
      <c r="I710" s="135"/>
      <c r="J710" s="135"/>
      <c r="K710" s="135"/>
    </row>
    <row r="711" spans="2:11">
      <c r="B711" s="134"/>
      <c r="C711" s="134"/>
      <c r="D711" s="134"/>
      <c r="E711" s="135"/>
      <c r="F711" s="135"/>
      <c r="G711" s="135"/>
      <c r="H711" s="135"/>
      <c r="I711" s="135"/>
      <c r="J711" s="135"/>
      <c r="K711" s="135"/>
    </row>
    <row r="712" spans="2:11">
      <c r="B712" s="134"/>
      <c r="C712" s="134"/>
      <c r="D712" s="134"/>
      <c r="E712" s="135"/>
      <c r="F712" s="135"/>
      <c r="G712" s="135"/>
      <c r="H712" s="135"/>
      <c r="I712" s="135"/>
      <c r="J712" s="135"/>
      <c r="K712" s="135"/>
    </row>
    <row r="713" spans="2:11">
      <c r="B713" s="134"/>
      <c r="C713" s="134"/>
      <c r="D713" s="134"/>
      <c r="E713" s="135"/>
      <c r="F713" s="135"/>
      <c r="G713" s="135"/>
      <c r="H713" s="135"/>
      <c r="I713" s="135"/>
      <c r="J713" s="135"/>
      <c r="K713" s="135"/>
    </row>
    <row r="714" spans="2:11">
      <c r="B714" s="134"/>
      <c r="C714" s="134"/>
      <c r="D714" s="134"/>
      <c r="E714" s="135"/>
      <c r="F714" s="135"/>
      <c r="G714" s="135"/>
      <c r="H714" s="135"/>
      <c r="I714" s="135"/>
      <c r="J714" s="135"/>
      <c r="K714" s="135"/>
    </row>
    <row r="715" spans="2:11">
      <c r="B715" s="134"/>
      <c r="C715" s="134"/>
      <c r="D715" s="134"/>
      <c r="E715" s="135"/>
      <c r="F715" s="135"/>
      <c r="G715" s="135"/>
      <c r="H715" s="135"/>
      <c r="I715" s="135"/>
      <c r="J715" s="135"/>
      <c r="K715" s="135"/>
    </row>
    <row r="716" spans="2:11">
      <c r="B716" s="134"/>
      <c r="C716" s="134"/>
      <c r="D716" s="134"/>
      <c r="E716" s="135"/>
      <c r="F716" s="135"/>
      <c r="G716" s="135"/>
      <c r="H716" s="135"/>
      <c r="I716" s="135"/>
      <c r="J716" s="135"/>
      <c r="K716" s="135"/>
    </row>
    <row r="717" spans="2:11">
      <c r="B717" s="134"/>
      <c r="C717" s="134"/>
      <c r="D717" s="134"/>
      <c r="E717" s="135"/>
      <c r="F717" s="135"/>
      <c r="G717" s="135"/>
      <c r="H717" s="135"/>
      <c r="I717" s="135"/>
      <c r="J717" s="135"/>
      <c r="K717" s="135"/>
    </row>
    <row r="718" spans="2:11">
      <c r="B718" s="134"/>
      <c r="C718" s="134"/>
      <c r="D718" s="134"/>
      <c r="E718" s="135"/>
      <c r="F718" s="135"/>
      <c r="G718" s="135"/>
      <c r="H718" s="135"/>
      <c r="I718" s="135"/>
      <c r="J718" s="135"/>
      <c r="K718" s="135"/>
    </row>
    <row r="719" spans="2:11">
      <c r="B719" s="134"/>
      <c r="C719" s="134"/>
      <c r="D719" s="134"/>
      <c r="E719" s="135"/>
      <c r="F719" s="135"/>
      <c r="G719" s="135"/>
      <c r="H719" s="135"/>
      <c r="I719" s="135"/>
      <c r="J719" s="135"/>
      <c r="K719" s="135"/>
    </row>
    <row r="720" spans="2:11">
      <c r="B720" s="134"/>
      <c r="C720" s="134"/>
      <c r="D720" s="134"/>
      <c r="E720" s="135"/>
      <c r="F720" s="135"/>
      <c r="G720" s="135"/>
      <c r="H720" s="135"/>
      <c r="I720" s="135"/>
      <c r="J720" s="135"/>
      <c r="K720" s="135"/>
    </row>
    <row r="721" spans="2:11">
      <c r="B721" s="134"/>
      <c r="C721" s="134"/>
      <c r="D721" s="134"/>
      <c r="E721" s="135"/>
      <c r="F721" s="135"/>
      <c r="G721" s="135"/>
      <c r="H721" s="135"/>
      <c r="I721" s="135"/>
      <c r="J721" s="135"/>
      <c r="K721" s="135"/>
    </row>
    <row r="722" spans="2:11">
      <c r="B722" s="134"/>
      <c r="C722" s="134"/>
      <c r="D722" s="134"/>
      <c r="E722" s="135"/>
      <c r="F722" s="135"/>
      <c r="G722" s="135"/>
      <c r="H722" s="135"/>
      <c r="I722" s="135"/>
      <c r="J722" s="135"/>
      <c r="K722" s="135"/>
    </row>
    <row r="723" spans="2:11">
      <c r="B723" s="134"/>
      <c r="C723" s="134"/>
      <c r="D723" s="134"/>
      <c r="E723" s="135"/>
      <c r="F723" s="135"/>
      <c r="G723" s="135"/>
      <c r="H723" s="135"/>
      <c r="I723" s="135"/>
      <c r="J723" s="135"/>
      <c r="K723" s="135"/>
    </row>
    <row r="724" spans="2:11">
      <c r="B724" s="134"/>
      <c r="C724" s="134"/>
      <c r="D724" s="134"/>
      <c r="E724" s="135"/>
      <c r="F724" s="135"/>
      <c r="G724" s="135"/>
      <c r="H724" s="135"/>
      <c r="I724" s="135"/>
      <c r="J724" s="135"/>
      <c r="K724" s="135"/>
    </row>
    <row r="725" spans="2:11">
      <c r="B725" s="134"/>
      <c r="C725" s="134"/>
      <c r="D725" s="134"/>
      <c r="E725" s="135"/>
      <c r="F725" s="135"/>
      <c r="G725" s="135"/>
      <c r="H725" s="135"/>
      <c r="I725" s="135"/>
      <c r="J725" s="135"/>
      <c r="K725" s="135"/>
    </row>
    <row r="726" spans="2:11">
      <c r="B726" s="134"/>
      <c r="C726" s="134"/>
      <c r="D726" s="134"/>
      <c r="E726" s="135"/>
      <c r="F726" s="135"/>
      <c r="G726" s="135"/>
      <c r="H726" s="135"/>
      <c r="I726" s="135"/>
      <c r="J726" s="135"/>
      <c r="K726" s="135"/>
    </row>
    <row r="727" spans="2:11">
      <c r="B727" s="134"/>
      <c r="C727" s="134"/>
      <c r="D727" s="134"/>
      <c r="E727" s="135"/>
      <c r="F727" s="135"/>
      <c r="G727" s="135"/>
      <c r="H727" s="135"/>
      <c r="I727" s="135"/>
      <c r="J727" s="135"/>
      <c r="K727" s="135"/>
    </row>
    <row r="728" spans="2:11">
      <c r="B728" s="134"/>
      <c r="C728" s="134"/>
      <c r="D728" s="134"/>
      <c r="E728" s="135"/>
      <c r="F728" s="135"/>
      <c r="G728" s="135"/>
      <c r="H728" s="135"/>
      <c r="I728" s="135"/>
      <c r="J728" s="135"/>
      <c r="K728" s="135"/>
    </row>
    <row r="729" spans="2:11">
      <c r="B729" s="134"/>
      <c r="C729" s="134"/>
      <c r="D729" s="134"/>
      <c r="E729" s="135"/>
      <c r="F729" s="135"/>
      <c r="G729" s="135"/>
      <c r="H729" s="135"/>
      <c r="I729" s="135"/>
      <c r="J729" s="135"/>
      <c r="K729" s="135"/>
    </row>
    <row r="730" spans="2:11">
      <c r="B730" s="134"/>
      <c r="C730" s="134"/>
      <c r="D730" s="134"/>
      <c r="E730" s="135"/>
      <c r="F730" s="135"/>
      <c r="G730" s="135"/>
      <c r="H730" s="135"/>
      <c r="I730" s="135"/>
      <c r="J730" s="135"/>
      <c r="K730" s="135"/>
    </row>
    <row r="731" spans="2:11">
      <c r="B731" s="134"/>
      <c r="C731" s="134"/>
      <c r="D731" s="134"/>
      <c r="E731" s="135"/>
      <c r="F731" s="135"/>
      <c r="G731" s="135"/>
      <c r="H731" s="135"/>
      <c r="I731" s="135"/>
      <c r="J731" s="135"/>
      <c r="K731" s="135"/>
    </row>
    <row r="732" spans="2:11">
      <c r="B732" s="134"/>
      <c r="C732" s="134"/>
      <c r="D732" s="134"/>
      <c r="E732" s="135"/>
      <c r="F732" s="135"/>
      <c r="G732" s="135"/>
      <c r="H732" s="135"/>
      <c r="I732" s="135"/>
      <c r="J732" s="135"/>
      <c r="K732" s="135"/>
    </row>
    <row r="733" spans="2:11">
      <c r="B733" s="134"/>
      <c r="C733" s="134"/>
      <c r="D733" s="134"/>
      <c r="E733" s="135"/>
      <c r="F733" s="135"/>
      <c r="G733" s="135"/>
      <c r="H733" s="135"/>
      <c r="I733" s="135"/>
      <c r="J733" s="135"/>
      <c r="K733" s="135"/>
    </row>
    <row r="734" spans="2:11">
      <c r="B734" s="134"/>
      <c r="C734" s="134"/>
      <c r="D734" s="134"/>
      <c r="E734" s="135"/>
      <c r="F734" s="135"/>
      <c r="G734" s="135"/>
      <c r="H734" s="135"/>
      <c r="I734" s="135"/>
      <c r="J734" s="135"/>
      <c r="K734" s="135"/>
    </row>
    <row r="735" spans="2:11">
      <c r="B735" s="134"/>
      <c r="C735" s="134"/>
      <c r="D735" s="134"/>
      <c r="E735" s="135"/>
      <c r="F735" s="135"/>
      <c r="G735" s="135"/>
      <c r="H735" s="135"/>
      <c r="I735" s="135"/>
      <c r="J735" s="135"/>
      <c r="K735" s="135"/>
    </row>
    <row r="736" spans="2:11">
      <c r="B736" s="134"/>
      <c r="C736" s="134"/>
      <c r="D736" s="134"/>
      <c r="E736" s="135"/>
      <c r="F736" s="135"/>
      <c r="G736" s="135"/>
      <c r="H736" s="135"/>
      <c r="I736" s="135"/>
      <c r="J736" s="135"/>
      <c r="K736" s="135"/>
    </row>
    <row r="737" spans="2:11">
      <c r="B737" s="134"/>
      <c r="C737" s="134"/>
      <c r="D737" s="134"/>
      <c r="E737" s="135"/>
      <c r="F737" s="135"/>
      <c r="G737" s="135"/>
      <c r="H737" s="135"/>
      <c r="I737" s="135"/>
      <c r="J737" s="135"/>
      <c r="K737" s="135"/>
    </row>
    <row r="738" spans="2:11">
      <c r="B738" s="134"/>
      <c r="C738" s="134"/>
      <c r="D738" s="134"/>
      <c r="E738" s="135"/>
      <c r="F738" s="135"/>
      <c r="G738" s="135"/>
      <c r="H738" s="135"/>
      <c r="I738" s="135"/>
      <c r="J738" s="135"/>
      <c r="K738" s="135"/>
    </row>
    <row r="739" spans="2:11">
      <c r="B739" s="134"/>
      <c r="C739" s="134"/>
      <c r="D739" s="134"/>
      <c r="E739" s="135"/>
      <c r="F739" s="135"/>
      <c r="G739" s="135"/>
      <c r="H739" s="135"/>
      <c r="I739" s="135"/>
      <c r="J739" s="135"/>
      <c r="K739" s="135"/>
    </row>
    <row r="740" spans="2:11">
      <c r="B740" s="134"/>
      <c r="C740" s="134"/>
      <c r="D740" s="134"/>
      <c r="E740" s="135"/>
      <c r="F740" s="135"/>
      <c r="G740" s="135"/>
      <c r="H740" s="135"/>
      <c r="I740" s="135"/>
      <c r="J740" s="135"/>
      <c r="K740" s="135"/>
    </row>
    <row r="741" spans="2:11">
      <c r="B741" s="134"/>
      <c r="C741" s="134"/>
      <c r="D741" s="134"/>
      <c r="E741" s="135"/>
      <c r="F741" s="135"/>
      <c r="G741" s="135"/>
      <c r="H741" s="135"/>
      <c r="I741" s="135"/>
      <c r="J741" s="135"/>
      <c r="K741" s="135"/>
    </row>
    <row r="742" spans="2:11">
      <c r="B742" s="134"/>
      <c r="C742" s="134"/>
      <c r="D742" s="134"/>
      <c r="E742" s="135"/>
      <c r="F742" s="135"/>
      <c r="G742" s="135"/>
      <c r="H742" s="135"/>
      <c r="I742" s="135"/>
      <c r="J742" s="135"/>
      <c r="K742" s="135"/>
    </row>
    <row r="743" spans="2:11">
      <c r="B743" s="134"/>
      <c r="C743" s="134"/>
      <c r="D743" s="134"/>
      <c r="E743" s="135"/>
      <c r="F743" s="135"/>
      <c r="G743" s="135"/>
      <c r="H743" s="135"/>
      <c r="I743" s="135"/>
      <c r="J743" s="135"/>
      <c r="K743" s="135"/>
    </row>
    <row r="744" spans="2:11">
      <c r="B744" s="134"/>
      <c r="C744" s="134"/>
      <c r="D744" s="134"/>
      <c r="E744" s="135"/>
      <c r="F744" s="135"/>
      <c r="G744" s="135"/>
      <c r="H744" s="135"/>
      <c r="I744" s="135"/>
      <c r="J744" s="135"/>
      <c r="K744" s="135"/>
    </row>
    <row r="745" spans="2:11">
      <c r="B745" s="134"/>
      <c r="C745" s="134"/>
      <c r="D745" s="134"/>
      <c r="E745" s="135"/>
      <c r="F745" s="135"/>
      <c r="G745" s="135"/>
      <c r="H745" s="135"/>
      <c r="I745" s="135"/>
      <c r="J745" s="135"/>
      <c r="K745" s="135"/>
    </row>
    <row r="746" spans="2:11">
      <c r="B746" s="134"/>
      <c r="C746" s="134"/>
      <c r="D746" s="134"/>
      <c r="E746" s="135"/>
      <c r="F746" s="135"/>
      <c r="G746" s="135"/>
      <c r="H746" s="135"/>
      <c r="I746" s="135"/>
      <c r="J746" s="135"/>
      <c r="K746" s="135"/>
    </row>
    <row r="747" spans="2:11">
      <c r="B747" s="134"/>
      <c r="C747" s="134"/>
      <c r="D747" s="134"/>
      <c r="E747" s="135"/>
      <c r="F747" s="135"/>
      <c r="G747" s="135"/>
      <c r="H747" s="135"/>
      <c r="I747" s="135"/>
      <c r="J747" s="135"/>
      <c r="K747" s="135"/>
    </row>
    <row r="748" spans="2:11">
      <c r="B748" s="134"/>
      <c r="C748" s="134"/>
      <c r="D748" s="134"/>
      <c r="E748" s="135"/>
      <c r="F748" s="135"/>
      <c r="G748" s="135"/>
      <c r="H748" s="135"/>
      <c r="I748" s="135"/>
      <c r="J748" s="135"/>
      <c r="K748" s="135"/>
    </row>
    <row r="749" spans="2:11">
      <c r="B749" s="134"/>
      <c r="C749" s="134"/>
      <c r="D749" s="134"/>
      <c r="E749" s="135"/>
      <c r="F749" s="135"/>
      <c r="G749" s="135"/>
      <c r="H749" s="135"/>
      <c r="I749" s="135"/>
      <c r="J749" s="135"/>
      <c r="K749" s="135"/>
    </row>
    <row r="750" spans="2:11">
      <c r="B750" s="134"/>
      <c r="C750" s="134"/>
      <c r="D750" s="134"/>
      <c r="E750" s="135"/>
      <c r="F750" s="135"/>
      <c r="G750" s="135"/>
      <c r="H750" s="135"/>
      <c r="I750" s="135"/>
      <c r="J750" s="135"/>
      <c r="K750" s="135"/>
    </row>
    <row r="751" spans="2:11">
      <c r="B751" s="134"/>
      <c r="C751" s="134"/>
      <c r="D751" s="134"/>
      <c r="E751" s="135"/>
      <c r="F751" s="135"/>
      <c r="G751" s="135"/>
      <c r="H751" s="135"/>
      <c r="I751" s="135"/>
      <c r="J751" s="135"/>
      <c r="K751" s="135"/>
    </row>
    <row r="752" spans="2:11">
      <c r="B752" s="134"/>
      <c r="C752" s="134"/>
      <c r="D752" s="134"/>
      <c r="E752" s="135"/>
      <c r="F752" s="135"/>
      <c r="G752" s="135"/>
      <c r="H752" s="135"/>
      <c r="I752" s="135"/>
      <c r="J752" s="135"/>
      <c r="K752" s="135"/>
    </row>
    <row r="753" spans="2:11">
      <c r="B753" s="134"/>
      <c r="C753" s="134"/>
      <c r="D753" s="134"/>
      <c r="E753" s="135"/>
      <c r="F753" s="135"/>
      <c r="G753" s="135"/>
      <c r="H753" s="135"/>
      <c r="I753" s="135"/>
      <c r="J753" s="135"/>
      <c r="K753" s="135"/>
    </row>
    <row r="754" spans="2:11">
      <c r="B754" s="134"/>
      <c r="C754" s="134"/>
      <c r="D754" s="134"/>
      <c r="E754" s="135"/>
      <c r="F754" s="135"/>
      <c r="G754" s="135"/>
      <c r="H754" s="135"/>
      <c r="I754" s="135"/>
      <c r="J754" s="135"/>
      <c r="K754" s="135"/>
    </row>
    <row r="755" spans="2:11">
      <c r="B755" s="134"/>
      <c r="C755" s="134"/>
      <c r="D755" s="134"/>
      <c r="E755" s="135"/>
      <c r="F755" s="135"/>
      <c r="G755" s="135"/>
      <c r="H755" s="135"/>
      <c r="I755" s="135"/>
      <c r="J755" s="135"/>
      <c r="K755" s="135"/>
    </row>
    <row r="756" spans="2:11">
      <c r="B756" s="134"/>
      <c r="C756" s="134"/>
      <c r="D756" s="134"/>
      <c r="E756" s="135"/>
      <c r="F756" s="135"/>
      <c r="G756" s="135"/>
      <c r="H756" s="135"/>
      <c r="I756" s="135"/>
      <c r="J756" s="135"/>
      <c r="K756" s="135"/>
    </row>
    <row r="757" spans="2:11">
      <c r="B757" s="134"/>
      <c r="C757" s="134"/>
      <c r="D757" s="134"/>
      <c r="E757" s="135"/>
      <c r="F757" s="135"/>
      <c r="G757" s="135"/>
      <c r="H757" s="135"/>
      <c r="I757" s="135"/>
      <c r="J757" s="135"/>
      <c r="K757" s="135"/>
    </row>
    <row r="758" spans="2:11">
      <c r="B758" s="134"/>
      <c r="C758" s="134"/>
      <c r="D758" s="134"/>
      <c r="E758" s="135"/>
      <c r="F758" s="135"/>
      <c r="G758" s="135"/>
      <c r="H758" s="135"/>
      <c r="I758" s="135"/>
      <c r="J758" s="135"/>
      <c r="K758" s="135"/>
    </row>
    <row r="759" spans="2:11">
      <c r="B759" s="134"/>
      <c r="C759" s="134"/>
      <c r="D759" s="134"/>
      <c r="E759" s="135"/>
      <c r="F759" s="135"/>
      <c r="G759" s="135"/>
      <c r="H759" s="135"/>
      <c r="I759" s="135"/>
      <c r="J759" s="135"/>
      <c r="K759" s="135"/>
    </row>
    <row r="760" spans="2:11">
      <c r="B760" s="134"/>
      <c r="C760" s="134"/>
      <c r="D760" s="134"/>
      <c r="E760" s="135"/>
      <c r="F760" s="135"/>
      <c r="G760" s="135"/>
      <c r="H760" s="135"/>
      <c r="I760" s="135"/>
      <c r="J760" s="135"/>
      <c r="K760" s="135"/>
    </row>
    <row r="761" spans="2:11">
      <c r="B761" s="134"/>
      <c r="C761" s="134"/>
      <c r="D761" s="134"/>
      <c r="E761" s="135"/>
      <c r="F761" s="135"/>
      <c r="G761" s="135"/>
      <c r="H761" s="135"/>
      <c r="I761" s="135"/>
      <c r="J761" s="135"/>
      <c r="K761" s="135"/>
    </row>
    <row r="762" spans="2:11">
      <c r="B762" s="134"/>
      <c r="C762" s="134"/>
      <c r="D762" s="134"/>
      <c r="E762" s="135"/>
      <c r="F762" s="135"/>
      <c r="G762" s="135"/>
      <c r="H762" s="135"/>
      <c r="I762" s="135"/>
      <c r="J762" s="135"/>
      <c r="K762" s="135"/>
    </row>
    <row r="763" spans="2:11">
      <c r="B763" s="134"/>
      <c r="C763" s="134"/>
      <c r="D763" s="134"/>
      <c r="E763" s="135"/>
      <c r="F763" s="135"/>
      <c r="G763" s="135"/>
      <c r="H763" s="135"/>
      <c r="I763" s="135"/>
      <c r="J763" s="135"/>
      <c r="K763" s="135"/>
    </row>
    <row r="764" spans="2:11">
      <c r="B764" s="134"/>
      <c r="C764" s="134"/>
      <c r="D764" s="134"/>
      <c r="E764" s="135"/>
      <c r="F764" s="135"/>
      <c r="G764" s="135"/>
      <c r="H764" s="135"/>
      <c r="I764" s="135"/>
      <c r="J764" s="135"/>
      <c r="K764" s="135"/>
    </row>
    <row r="765" spans="2:11">
      <c r="B765" s="134"/>
      <c r="C765" s="134"/>
      <c r="D765" s="134"/>
      <c r="E765" s="135"/>
      <c r="F765" s="135"/>
      <c r="G765" s="135"/>
      <c r="H765" s="135"/>
      <c r="I765" s="135"/>
      <c r="J765" s="135"/>
      <c r="K765" s="135"/>
    </row>
    <row r="766" spans="2:11">
      <c r="B766" s="134"/>
      <c r="C766" s="134"/>
      <c r="D766" s="134"/>
      <c r="E766" s="135"/>
      <c r="F766" s="135"/>
      <c r="G766" s="135"/>
      <c r="H766" s="135"/>
      <c r="I766" s="135"/>
      <c r="J766" s="135"/>
      <c r="K766" s="135"/>
    </row>
    <row r="767" spans="2:11">
      <c r="B767" s="134"/>
      <c r="C767" s="134"/>
      <c r="D767" s="134"/>
      <c r="E767" s="135"/>
      <c r="F767" s="135"/>
      <c r="G767" s="135"/>
      <c r="H767" s="135"/>
      <c r="I767" s="135"/>
      <c r="J767" s="135"/>
      <c r="K767" s="135"/>
    </row>
    <row r="768" spans="2:11">
      <c r="B768" s="134"/>
      <c r="C768" s="134"/>
      <c r="D768" s="134"/>
      <c r="E768" s="135"/>
      <c r="F768" s="135"/>
      <c r="G768" s="135"/>
      <c r="H768" s="135"/>
      <c r="I768" s="135"/>
      <c r="J768" s="135"/>
      <c r="K768" s="135"/>
    </row>
    <row r="769" spans="2:11">
      <c r="B769" s="134"/>
      <c r="C769" s="134"/>
      <c r="D769" s="134"/>
      <c r="E769" s="135"/>
      <c r="F769" s="135"/>
      <c r="G769" s="135"/>
      <c r="H769" s="135"/>
      <c r="I769" s="135"/>
      <c r="J769" s="135"/>
      <c r="K769" s="135"/>
    </row>
    <row r="770" spans="2:11">
      <c r="B770" s="134"/>
      <c r="C770" s="134"/>
      <c r="D770" s="134"/>
      <c r="E770" s="135"/>
      <c r="F770" s="135"/>
      <c r="G770" s="135"/>
      <c r="H770" s="135"/>
      <c r="I770" s="135"/>
      <c r="J770" s="135"/>
      <c r="K770" s="135"/>
    </row>
    <row r="771" spans="2:11">
      <c r="B771" s="134"/>
      <c r="C771" s="134"/>
      <c r="D771" s="134"/>
      <c r="E771" s="135"/>
      <c r="F771" s="135"/>
      <c r="G771" s="135"/>
      <c r="H771" s="135"/>
      <c r="I771" s="135"/>
      <c r="J771" s="135"/>
      <c r="K771" s="135"/>
    </row>
    <row r="772" spans="2:11">
      <c r="B772" s="134"/>
      <c r="C772" s="134"/>
      <c r="D772" s="134"/>
      <c r="E772" s="135"/>
      <c r="F772" s="135"/>
      <c r="G772" s="135"/>
      <c r="H772" s="135"/>
      <c r="I772" s="135"/>
      <c r="J772" s="135"/>
      <c r="K772" s="135"/>
    </row>
    <row r="773" spans="2:11">
      <c r="B773" s="134"/>
      <c r="C773" s="134"/>
      <c r="D773" s="134"/>
      <c r="E773" s="135"/>
      <c r="F773" s="135"/>
      <c r="G773" s="135"/>
      <c r="H773" s="135"/>
      <c r="I773" s="135"/>
      <c r="J773" s="135"/>
      <c r="K773" s="135"/>
    </row>
    <row r="774" spans="2:11">
      <c r="B774" s="134"/>
      <c r="C774" s="134"/>
      <c r="D774" s="134"/>
      <c r="E774" s="135"/>
      <c r="F774" s="135"/>
      <c r="G774" s="135"/>
      <c r="H774" s="135"/>
      <c r="I774" s="135"/>
      <c r="J774" s="135"/>
      <c r="K774" s="135"/>
    </row>
    <row r="775" spans="2:11">
      <c r="B775" s="134"/>
      <c r="C775" s="134"/>
      <c r="D775" s="134"/>
      <c r="E775" s="135"/>
      <c r="F775" s="135"/>
      <c r="G775" s="135"/>
      <c r="H775" s="135"/>
      <c r="I775" s="135"/>
      <c r="J775" s="135"/>
      <c r="K775" s="135"/>
    </row>
    <row r="776" spans="2:11">
      <c r="B776" s="134"/>
      <c r="C776" s="134"/>
      <c r="D776" s="134"/>
      <c r="E776" s="135"/>
      <c r="F776" s="135"/>
      <c r="G776" s="135"/>
      <c r="H776" s="135"/>
      <c r="I776" s="135"/>
      <c r="J776" s="135"/>
      <c r="K776" s="135"/>
    </row>
    <row r="777" spans="2:11">
      <c r="B777" s="134"/>
      <c r="C777" s="134"/>
      <c r="D777" s="134"/>
      <c r="E777" s="135"/>
      <c r="F777" s="135"/>
      <c r="G777" s="135"/>
      <c r="H777" s="135"/>
      <c r="I777" s="135"/>
      <c r="J777" s="135"/>
      <c r="K777" s="135"/>
    </row>
    <row r="778" spans="2:11">
      <c r="B778" s="134"/>
      <c r="C778" s="134"/>
      <c r="D778" s="134"/>
      <c r="E778" s="135"/>
      <c r="F778" s="135"/>
      <c r="G778" s="135"/>
      <c r="H778" s="135"/>
      <c r="I778" s="135"/>
      <c r="J778" s="135"/>
      <c r="K778" s="135"/>
    </row>
    <row r="779" spans="2:11">
      <c r="B779" s="134"/>
      <c r="C779" s="134"/>
      <c r="D779" s="134"/>
      <c r="E779" s="135"/>
      <c r="F779" s="135"/>
      <c r="G779" s="135"/>
      <c r="H779" s="135"/>
      <c r="I779" s="135"/>
      <c r="J779" s="135"/>
      <c r="K779" s="135"/>
    </row>
    <row r="780" spans="2:11">
      <c r="B780" s="134"/>
      <c r="C780" s="134"/>
      <c r="D780" s="134"/>
      <c r="E780" s="135"/>
      <c r="F780" s="135"/>
      <c r="G780" s="135"/>
      <c r="H780" s="135"/>
      <c r="I780" s="135"/>
      <c r="J780" s="135"/>
      <c r="K780" s="135"/>
    </row>
    <row r="781" spans="2:11">
      <c r="B781" s="134"/>
      <c r="C781" s="134"/>
      <c r="D781" s="134"/>
      <c r="E781" s="135"/>
      <c r="F781" s="135"/>
      <c r="G781" s="135"/>
      <c r="H781" s="135"/>
      <c r="I781" s="135"/>
      <c r="J781" s="135"/>
      <c r="K781" s="135"/>
    </row>
    <row r="782" spans="2:11">
      <c r="B782" s="134"/>
      <c r="C782" s="134"/>
      <c r="D782" s="134"/>
      <c r="E782" s="135"/>
      <c r="F782" s="135"/>
      <c r="G782" s="135"/>
      <c r="H782" s="135"/>
      <c r="I782" s="135"/>
      <c r="J782" s="135"/>
      <c r="K782" s="135"/>
    </row>
    <row r="783" spans="2:11">
      <c r="B783" s="134"/>
      <c r="C783" s="134"/>
      <c r="D783" s="134"/>
      <c r="E783" s="135"/>
      <c r="F783" s="135"/>
      <c r="G783" s="135"/>
      <c r="H783" s="135"/>
      <c r="I783" s="135"/>
      <c r="J783" s="135"/>
      <c r="K783" s="135"/>
    </row>
    <row r="784" spans="2:11">
      <c r="B784" s="134"/>
      <c r="C784" s="134"/>
      <c r="D784" s="134"/>
      <c r="E784" s="135"/>
      <c r="F784" s="135"/>
      <c r="G784" s="135"/>
      <c r="H784" s="135"/>
      <c r="I784" s="135"/>
      <c r="J784" s="135"/>
      <c r="K784" s="135"/>
    </row>
    <row r="785" spans="2:11">
      <c r="B785" s="134"/>
      <c r="C785" s="134"/>
      <c r="D785" s="134"/>
      <c r="E785" s="135"/>
      <c r="F785" s="135"/>
      <c r="G785" s="135"/>
      <c r="H785" s="135"/>
      <c r="I785" s="135"/>
      <c r="J785" s="135"/>
      <c r="K785" s="135"/>
    </row>
    <row r="786" spans="2:11">
      <c r="B786" s="134"/>
      <c r="C786" s="134"/>
      <c r="D786" s="134"/>
      <c r="E786" s="135"/>
      <c r="F786" s="135"/>
      <c r="G786" s="135"/>
      <c r="H786" s="135"/>
      <c r="I786" s="135"/>
      <c r="J786" s="135"/>
      <c r="K786" s="135"/>
    </row>
    <row r="787" spans="2:11">
      <c r="B787" s="134"/>
      <c r="C787" s="134"/>
      <c r="D787" s="134"/>
      <c r="E787" s="135"/>
      <c r="F787" s="135"/>
      <c r="G787" s="135"/>
      <c r="H787" s="135"/>
      <c r="I787" s="135"/>
      <c r="J787" s="135"/>
      <c r="K787" s="135"/>
    </row>
    <row r="788" spans="2:11">
      <c r="B788" s="134"/>
      <c r="C788" s="134"/>
      <c r="D788" s="134"/>
      <c r="E788" s="135"/>
      <c r="F788" s="135"/>
      <c r="G788" s="135"/>
      <c r="H788" s="135"/>
      <c r="I788" s="135"/>
      <c r="J788" s="135"/>
      <c r="K788" s="135"/>
    </row>
    <row r="789" spans="2:11">
      <c r="B789" s="134"/>
      <c r="C789" s="134"/>
      <c r="D789" s="134"/>
      <c r="E789" s="135"/>
      <c r="F789" s="135"/>
      <c r="G789" s="135"/>
      <c r="H789" s="135"/>
      <c r="I789" s="135"/>
      <c r="J789" s="135"/>
      <c r="K789" s="135"/>
    </row>
    <row r="790" spans="2:11">
      <c r="B790" s="134"/>
      <c r="C790" s="134"/>
      <c r="D790" s="134"/>
      <c r="E790" s="135"/>
      <c r="F790" s="135"/>
      <c r="G790" s="135"/>
      <c r="H790" s="135"/>
      <c r="I790" s="135"/>
      <c r="J790" s="135"/>
      <c r="K790" s="135"/>
    </row>
    <row r="791" spans="2:11">
      <c r="B791" s="134"/>
      <c r="C791" s="134"/>
      <c r="D791" s="134"/>
      <c r="E791" s="135"/>
      <c r="F791" s="135"/>
      <c r="G791" s="135"/>
      <c r="H791" s="135"/>
      <c r="I791" s="135"/>
      <c r="J791" s="135"/>
      <c r="K791" s="135"/>
    </row>
    <row r="792" spans="2:11">
      <c r="B792" s="134"/>
      <c r="C792" s="134"/>
      <c r="D792" s="134"/>
      <c r="E792" s="135"/>
      <c r="F792" s="135"/>
      <c r="G792" s="135"/>
      <c r="H792" s="135"/>
      <c r="I792" s="135"/>
      <c r="J792" s="135"/>
      <c r="K792" s="135"/>
    </row>
    <row r="793" spans="2:11">
      <c r="B793" s="134"/>
      <c r="C793" s="134"/>
      <c r="D793" s="134"/>
      <c r="E793" s="135"/>
      <c r="F793" s="135"/>
      <c r="G793" s="135"/>
      <c r="H793" s="135"/>
      <c r="I793" s="135"/>
      <c r="J793" s="135"/>
      <c r="K793" s="135"/>
    </row>
    <row r="794" spans="2:11">
      <c r="B794" s="134"/>
      <c r="C794" s="134"/>
      <c r="D794" s="134"/>
      <c r="E794" s="135"/>
      <c r="F794" s="135"/>
      <c r="G794" s="135"/>
      <c r="H794" s="135"/>
      <c r="I794" s="135"/>
      <c r="J794" s="135"/>
      <c r="K794" s="135"/>
    </row>
    <row r="795" spans="2:11">
      <c r="B795" s="134"/>
      <c r="C795" s="134"/>
      <c r="D795" s="134"/>
      <c r="E795" s="135"/>
      <c r="F795" s="135"/>
      <c r="G795" s="135"/>
      <c r="H795" s="135"/>
      <c r="I795" s="135"/>
      <c r="J795" s="135"/>
      <c r="K795" s="135"/>
    </row>
    <row r="796" spans="2:11">
      <c r="B796" s="134"/>
      <c r="C796" s="134"/>
      <c r="D796" s="134"/>
      <c r="E796" s="135"/>
      <c r="F796" s="135"/>
      <c r="G796" s="135"/>
      <c r="H796" s="135"/>
      <c r="I796" s="135"/>
      <c r="J796" s="135"/>
      <c r="K796" s="135"/>
    </row>
    <row r="797" spans="2:11">
      <c r="B797" s="134"/>
      <c r="C797" s="134"/>
      <c r="D797" s="134"/>
      <c r="E797" s="135"/>
      <c r="F797" s="135"/>
      <c r="G797" s="135"/>
      <c r="H797" s="135"/>
      <c r="I797" s="135"/>
      <c r="J797" s="135"/>
      <c r="K797" s="135"/>
    </row>
    <row r="798" spans="2:11">
      <c r="B798" s="134"/>
      <c r="C798" s="134"/>
      <c r="D798" s="134"/>
      <c r="E798" s="135"/>
      <c r="F798" s="135"/>
      <c r="G798" s="135"/>
      <c r="H798" s="135"/>
      <c r="I798" s="135"/>
      <c r="J798" s="135"/>
      <c r="K798" s="135"/>
    </row>
    <row r="799" spans="2:11">
      <c r="B799" s="134"/>
      <c r="C799" s="134"/>
      <c r="D799" s="134"/>
      <c r="E799" s="135"/>
      <c r="F799" s="135"/>
      <c r="G799" s="135"/>
      <c r="H799" s="135"/>
      <c r="I799" s="135"/>
      <c r="J799" s="135"/>
      <c r="K799" s="135"/>
    </row>
    <row r="800" spans="2:11">
      <c r="B800" s="134"/>
      <c r="C800" s="134"/>
      <c r="D800" s="134"/>
      <c r="E800" s="135"/>
      <c r="F800" s="135"/>
      <c r="G800" s="135"/>
      <c r="H800" s="135"/>
      <c r="I800" s="135"/>
      <c r="J800" s="135"/>
      <c r="K800" s="135"/>
    </row>
    <row r="801" spans="2:11">
      <c r="B801" s="134"/>
      <c r="C801" s="134"/>
      <c r="D801" s="134"/>
      <c r="E801" s="135"/>
      <c r="F801" s="135"/>
      <c r="G801" s="135"/>
      <c r="H801" s="135"/>
      <c r="I801" s="135"/>
      <c r="J801" s="135"/>
      <c r="K801" s="135"/>
    </row>
    <row r="802" spans="2:11">
      <c r="B802" s="134"/>
      <c r="C802" s="134"/>
      <c r="D802" s="134"/>
      <c r="E802" s="135"/>
      <c r="F802" s="135"/>
      <c r="G802" s="135"/>
      <c r="H802" s="135"/>
      <c r="I802" s="135"/>
      <c r="J802" s="135"/>
      <c r="K802" s="135"/>
    </row>
    <row r="803" spans="2:11">
      <c r="B803" s="134"/>
      <c r="C803" s="134"/>
      <c r="D803" s="134"/>
      <c r="E803" s="135"/>
      <c r="F803" s="135"/>
      <c r="G803" s="135"/>
      <c r="H803" s="135"/>
      <c r="I803" s="135"/>
      <c r="J803" s="135"/>
      <c r="K803" s="135"/>
    </row>
    <row r="804" spans="2:11">
      <c r="B804" s="134"/>
      <c r="C804" s="134"/>
      <c r="D804" s="134"/>
      <c r="E804" s="135"/>
      <c r="F804" s="135"/>
      <c r="G804" s="135"/>
      <c r="H804" s="135"/>
      <c r="I804" s="135"/>
      <c r="J804" s="135"/>
      <c r="K804" s="135"/>
    </row>
    <row r="805" spans="2:11">
      <c r="B805" s="134"/>
      <c r="C805" s="134"/>
      <c r="D805" s="134"/>
      <c r="E805" s="135"/>
      <c r="F805" s="135"/>
      <c r="G805" s="135"/>
      <c r="H805" s="135"/>
      <c r="I805" s="135"/>
      <c r="J805" s="135"/>
      <c r="K805" s="135"/>
    </row>
    <row r="806" spans="2:11">
      <c r="B806" s="134"/>
      <c r="C806" s="134"/>
      <c r="D806" s="134"/>
      <c r="E806" s="135"/>
      <c r="F806" s="135"/>
      <c r="G806" s="135"/>
      <c r="H806" s="135"/>
      <c r="I806" s="135"/>
      <c r="J806" s="135"/>
      <c r="K806" s="135"/>
    </row>
    <row r="807" spans="2:11">
      <c r="B807" s="134"/>
      <c r="C807" s="134"/>
      <c r="D807" s="134"/>
      <c r="E807" s="135"/>
      <c r="F807" s="135"/>
      <c r="G807" s="135"/>
      <c r="H807" s="135"/>
      <c r="I807" s="135"/>
      <c r="J807" s="135"/>
      <c r="K807" s="135"/>
    </row>
    <row r="808" spans="2:11">
      <c r="B808" s="134"/>
      <c r="C808" s="134"/>
      <c r="D808" s="134"/>
      <c r="E808" s="135"/>
      <c r="F808" s="135"/>
      <c r="G808" s="135"/>
      <c r="H808" s="135"/>
      <c r="I808" s="135"/>
      <c r="J808" s="135"/>
      <c r="K808" s="135"/>
    </row>
    <row r="809" spans="2:11">
      <c r="B809" s="134"/>
      <c r="C809" s="134"/>
      <c r="D809" s="134"/>
      <c r="E809" s="135"/>
      <c r="F809" s="135"/>
      <c r="G809" s="135"/>
      <c r="H809" s="135"/>
      <c r="I809" s="135"/>
      <c r="J809" s="135"/>
      <c r="K809" s="135"/>
    </row>
    <row r="810" spans="2:11">
      <c r="B810" s="134"/>
      <c r="C810" s="134"/>
      <c r="D810" s="134"/>
      <c r="E810" s="135"/>
      <c r="F810" s="135"/>
      <c r="G810" s="135"/>
      <c r="H810" s="135"/>
      <c r="I810" s="135"/>
      <c r="J810" s="135"/>
      <c r="K810" s="135"/>
    </row>
    <row r="811" spans="2:11">
      <c r="B811" s="134"/>
      <c r="C811" s="134"/>
      <c r="D811" s="134"/>
      <c r="E811" s="135"/>
      <c r="F811" s="135"/>
      <c r="G811" s="135"/>
      <c r="H811" s="135"/>
      <c r="I811" s="135"/>
      <c r="J811" s="135"/>
      <c r="K811" s="135"/>
    </row>
    <row r="812" spans="2:11">
      <c r="B812" s="134"/>
      <c r="C812" s="134"/>
      <c r="D812" s="134"/>
      <c r="E812" s="135"/>
      <c r="F812" s="135"/>
      <c r="G812" s="135"/>
      <c r="H812" s="135"/>
      <c r="I812" s="135"/>
      <c r="J812" s="135"/>
      <c r="K812" s="135"/>
    </row>
    <row r="813" spans="2:11">
      <c r="B813" s="134"/>
      <c r="C813" s="134"/>
      <c r="D813" s="134"/>
      <c r="E813" s="135"/>
      <c r="F813" s="135"/>
      <c r="G813" s="135"/>
      <c r="H813" s="135"/>
      <c r="I813" s="135"/>
      <c r="J813" s="135"/>
      <c r="K813" s="135"/>
    </row>
    <row r="814" spans="2:11">
      <c r="B814" s="134"/>
      <c r="C814" s="134"/>
      <c r="D814" s="134"/>
      <c r="E814" s="135"/>
      <c r="F814" s="135"/>
      <c r="G814" s="135"/>
      <c r="H814" s="135"/>
      <c r="I814" s="135"/>
      <c r="J814" s="135"/>
      <c r="K814" s="135"/>
    </row>
    <row r="815" spans="2:11">
      <c r="B815" s="134"/>
      <c r="C815" s="134"/>
      <c r="D815" s="134"/>
      <c r="E815" s="135"/>
      <c r="F815" s="135"/>
      <c r="G815" s="135"/>
      <c r="H815" s="135"/>
      <c r="I815" s="135"/>
      <c r="J815" s="135"/>
      <c r="K815" s="135"/>
    </row>
    <row r="816" spans="2:11">
      <c r="B816" s="134"/>
      <c r="C816" s="134"/>
      <c r="D816" s="134"/>
      <c r="E816" s="135"/>
      <c r="F816" s="135"/>
      <c r="G816" s="135"/>
      <c r="H816" s="135"/>
      <c r="I816" s="135"/>
      <c r="J816" s="135"/>
      <c r="K816" s="135"/>
    </row>
    <row r="817" spans="2:11">
      <c r="B817" s="134"/>
      <c r="C817" s="134"/>
      <c r="D817" s="134"/>
      <c r="E817" s="135"/>
      <c r="F817" s="135"/>
      <c r="G817" s="135"/>
      <c r="H817" s="135"/>
      <c r="I817" s="135"/>
      <c r="J817" s="135"/>
      <c r="K817" s="135"/>
    </row>
    <row r="818" spans="2:11">
      <c r="B818" s="134"/>
      <c r="C818" s="134"/>
      <c r="D818" s="134"/>
      <c r="E818" s="135"/>
      <c r="F818" s="135"/>
      <c r="G818" s="135"/>
      <c r="H818" s="135"/>
      <c r="I818" s="135"/>
      <c r="J818" s="135"/>
      <c r="K818" s="135"/>
    </row>
    <row r="819" spans="2:11">
      <c r="B819" s="134"/>
      <c r="C819" s="134"/>
      <c r="D819" s="134"/>
      <c r="E819" s="135"/>
      <c r="F819" s="135"/>
      <c r="G819" s="135"/>
      <c r="H819" s="135"/>
      <c r="I819" s="135"/>
      <c r="J819" s="135"/>
      <c r="K819" s="135"/>
    </row>
    <row r="820" spans="2:11">
      <c r="B820" s="134"/>
      <c r="C820" s="134"/>
      <c r="D820" s="134"/>
      <c r="E820" s="135"/>
      <c r="F820" s="135"/>
      <c r="G820" s="135"/>
      <c r="H820" s="135"/>
      <c r="I820" s="135"/>
      <c r="J820" s="135"/>
      <c r="K820" s="135"/>
    </row>
    <row r="821" spans="2:11">
      <c r="B821" s="134"/>
      <c r="C821" s="134"/>
      <c r="D821" s="134"/>
      <c r="E821" s="135"/>
      <c r="F821" s="135"/>
      <c r="G821" s="135"/>
      <c r="H821" s="135"/>
      <c r="I821" s="135"/>
      <c r="J821" s="135"/>
      <c r="K821" s="135"/>
    </row>
    <row r="822" spans="2:11">
      <c r="B822" s="134"/>
      <c r="C822" s="134"/>
      <c r="D822" s="134"/>
      <c r="E822" s="135"/>
      <c r="F822" s="135"/>
      <c r="G822" s="135"/>
      <c r="H822" s="135"/>
      <c r="I822" s="135"/>
      <c r="J822" s="135"/>
      <c r="K822" s="135"/>
    </row>
    <row r="823" spans="2:11">
      <c r="B823" s="134"/>
      <c r="C823" s="134"/>
      <c r="D823" s="134"/>
      <c r="E823" s="135"/>
      <c r="F823" s="135"/>
      <c r="G823" s="135"/>
      <c r="H823" s="135"/>
      <c r="I823" s="135"/>
      <c r="J823" s="135"/>
      <c r="K823" s="135"/>
    </row>
    <row r="824" spans="2:11">
      <c r="B824" s="134"/>
      <c r="C824" s="134"/>
      <c r="D824" s="134"/>
      <c r="E824" s="135"/>
      <c r="F824" s="135"/>
      <c r="G824" s="135"/>
      <c r="H824" s="135"/>
      <c r="I824" s="135"/>
      <c r="J824" s="135"/>
      <c r="K824" s="135"/>
    </row>
    <row r="825" spans="2:11">
      <c r="B825" s="134"/>
      <c r="C825" s="134"/>
      <c r="D825" s="134"/>
      <c r="E825" s="135"/>
      <c r="F825" s="135"/>
      <c r="G825" s="135"/>
      <c r="H825" s="135"/>
      <c r="I825" s="135"/>
      <c r="J825" s="135"/>
      <c r="K825" s="135"/>
    </row>
    <row r="826" spans="2:11">
      <c r="B826" s="134"/>
      <c r="C826" s="134"/>
      <c r="D826" s="134"/>
      <c r="E826" s="135"/>
      <c r="F826" s="135"/>
      <c r="G826" s="135"/>
      <c r="H826" s="135"/>
      <c r="I826" s="135"/>
      <c r="J826" s="135"/>
      <c r="K826" s="135"/>
    </row>
    <row r="827" spans="2:11">
      <c r="B827" s="134"/>
      <c r="C827" s="134"/>
      <c r="D827" s="134"/>
      <c r="E827" s="135"/>
      <c r="F827" s="135"/>
      <c r="G827" s="135"/>
      <c r="H827" s="135"/>
      <c r="I827" s="135"/>
      <c r="J827" s="135"/>
      <c r="K827" s="135"/>
    </row>
    <row r="828" spans="2:11">
      <c r="B828" s="134"/>
      <c r="C828" s="134"/>
      <c r="D828" s="134"/>
      <c r="E828" s="135"/>
      <c r="F828" s="135"/>
      <c r="G828" s="135"/>
      <c r="H828" s="135"/>
      <c r="I828" s="135"/>
      <c r="J828" s="135"/>
      <c r="K828" s="135"/>
    </row>
    <row r="829" spans="2:11">
      <c r="B829" s="134"/>
      <c r="C829" s="134"/>
      <c r="D829" s="134"/>
      <c r="E829" s="135"/>
      <c r="F829" s="135"/>
      <c r="G829" s="135"/>
      <c r="H829" s="135"/>
      <c r="I829" s="135"/>
      <c r="J829" s="135"/>
      <c r="K829" s="135"/>
    </row>
    <row r="830" spans="2:11">
      <c r="B830" s="134"/>
      <c r="C830" s="134"/>
      <c r="D830" s="134"/>
      <c r="E830" s="135"/>
      <c r="F830" s="135"/>
      <c r="G830" s="135"/>
      <c r="H830" s="135"/>
      <c r="I830" s="135"/>
      <c r="J830" s="135"/>
      <c r="K830" s="135"/>
    </row>
    <row r="831" spans="2:11">
      <c r="B831" s="134"/>
      <c r="C831" s="134"/>
      <c r="D831" s="134"/>
      <c r="E831" s="135"/>
      <c r="F831" s="135"/>
      <c r="G831" s="135"/>
      <c r="H831" s="135"/>
      <c r="I831" s="135"/>
      <c r="J831" s="135"/>
      <c r="K831" s="135"/>
    </row>
    <row r="832" spans="2:11">
      <c r="B832" s="134"/>
      <c r="C832" s="134"/>
      <c r="D832" s="134"/>
      <c r="E832" s="135"/>
      <c r="F832" s="135"/>
      <c r="G832" s="135"/>
      <c r="H832" s="135"/>
      <c r="I832" s="135"/>
      <c r="J832" s="135"/>
      <c r="K832" s="135"/>
    </row>
    <row r="833" spans="2:11">
      <c r="B833" s="134"/>
      <c r="C833" s="134"/>
      <c r="D833" s="134"/>
      <c r="E833" s="135"/>
      <c r="F833" s="135"/>
      <c r="G833" s="135"/>
      <c r="H833" s="135"/>
      <c r="I833" s="135"/>
      <c r="J833" s="135"/>
      <c r="K833" s="135"/>
    </row>
    <row r="834" spans="2:11">
      <c r="B834" s="134"/>
      <c r="C834" s="134"/>
      <c r="D834" s="134"/>
      <c r="E834" s="135"/>
      <c r="F834" s="135"/>
      <c r="G834" s="135"/>
      <c r="H834" s="135"/>
      <c r="I834" s="135"/>
      <c r="J834" s="135"/>
      <c r="K834" s="135"/>
    </row>
    <row r="835" spans="2:11">
      <c r="B835" s="134"/>
      <c r="C835" s="134"/>
      <c r="D835" s="134"/>
      <c r="E835" s="135"/>
      <c r="F835" s="135"/>
      <c r="G835" s="135"/>
      <c r="H835" s="135"/>
      <c r="I835" s="135"/>
      <c r="J835" s="135"/>
      <c r="K835" s="135"/>
    </row>
    <row r="836" spans="2:11">
      <c r="B836" s="134"/>
      <c r="C836" s="134"/>
      <c r="D836" s="134"/>
      <c r="E836" s="135"/>
      <c r="F836" s="135"/>
      <c r="G836" s="135"/>
      <c r="H836" s="135"/>
      <c r="I836" s="135"/>
      <c r="J836" s="135"/>
      <c r="K836" s="135"/>
    </row>
    <row r="837" spans="2:11">
      <c r="B837" s="134"/>
      <c r="C837" s="134"/>
      <c r="D837" s="134"/>
      <c r="E837" s="135"/>
      <c r="F837" s="135"/>
      <c r="G837" s="135"/>
      <c r="H837" s="135"/>
      <c r="I837" s="135"/>
      <c r="J837" s="135"/>
      <c r="K837" s="135"/>
    </row>
    <row r="838" spans="2:11">
      <c r="B838" s="134"/>
      <c r="C838" s="134"/>
      <c r="D838" s="134"/>
      <c r="E838" s="135"/>
      <c r="F838" s="135"/>
      <c r="G838" s="135"/>
      <c r="H838" s="135"/>
      <c r="I838" s="135"/>
      <c r="J838" s="135"/>
      <c r="K838" s="135"/>
    </row>
    <row r="839" spans="2:11">
      <c r="B839" s="134"/>
      <c r="C839" s="134"/>
      <c r="D839" s="134"/>
      <c r="E839" s="135"/>
      <c r="F839" s="135"/>
      <c r="G839" s="135"/>
      <c r="H839" s="135"/>
      <c r="I839" s="135"/>
      <c r="J839" s="135"/>
      <c r="K839" s="135"/>
    </row>
    <row r="840" spans="2:11">
      <c r="B840" s="134"/>
      <c r="C840" s="134"/>
      <c r="D840" s="134"/>
      <c r="E840" s="135"/>
      <c r="F840" s="135"/>
      <c r="G840" s="135"/>
      <c r="H840" s="135"/>
      <c r="I840" s="135"/>
      <c r="J840" s="135"/>
      <c r="K840" s="135"/>
    </row>
    <row r="841" spans="2:11">
      <c r="B841" s="134"/>
      <c r="C841" s="134"/>
      <c r="D841" s="134"/>
      <c r="E841" s="135"/>
      <c r="F841" s="135"/>
      <c r="G841" s="135"/>
      <c r="H841" s="135"/>
      <c r="I841" s="135"/>
      <c r="J841" s="135"/>
      <c r="K841" s="135"/>
    </row>
    <row r="842" spans="2:11">
      <c r="B842" s="134"/>
      <c r="C842" s="134"/>
      <c r="D842" s="134"/>
      <c r="E842" s="135"/>
      <c r="F842" s="135"/>
      <c r="G842" s="135"/>
      <c r="H842" s="135"/>
      <c r="I842" s="135"/>
      <c r="J842" s="135"/>
      <c r="K842" s="135"/>
    </row>
    <row r="843" spans="2:11">
      <c r="B843" s="134"/>
      <c r="C843" s="134"/>
      <c r="D843" s="134"/>
      <c r="E843" s="135"/>
      <c r="F843" s="135"/>
      <c r="G843" s="135"/>
      <c r="H843" s="135"/>
      <c r="I843" s="135"/>
      <c r="J843" s="135"/>
      <c r="K843" s="135"/>
    </row>
    <row r="844" spans="2:11">
      <c r="B844" s="134"/>
      <c r="C844" s="134"/>
      <c r="D844" s="134"/>
      <c r="E844" s="135"/>
      <c r="F844" s="135"/>
      <c r="G844" s="135"/>
      <c r="H844" s="135"/>
      <c r="I844" s="135"/>
      <c r="J844" s="135"/>
      <c r="K844" s="135"/>
    </row>
    <row r="845" spans="2:11">
      <c r="B845" s="134"/>
      <c r="C845" s="134"/>
      <c r="D845" s="134"/>
      <c r="E845" s="135"/>
      <c r="F845" s="135"/>
      <c r="G845" s="135"/>
      <c r="H845" s="135"/>
      <c r="I845" s="135"/>
      <c r="J845" s="135"/>
      <c r="K845" s="135"/>
    </row>
    <row r="846" spans="2:11">
      <c r="B846" s="134"/>
      <c r="C846" s="134"/>
      <c r="D846" s="134"/>
      <c r="E846" s="135"/>
      <c r="F846" s="135"/>
      <c r="G846" s="135"/>
      <c r="H846" s="135"/>
      <c r="I846" s="135"/>
      <c r="J846" s="135"/>
      <c r="K846" s="135"/>
    </row>
    <row r="847" spans="2:11">
      <c r="B847" s="134"/>
      <c r="C847" s="134"/>
      <c r="D847" s="134"/>
      <c r="E847" s="135"/>
      <c r="F847" s="135"/>
      <c r="G847" s="135"/>
      <c r="H847" s="135"/>
      <c r="I847" s="135"/>
      <c r="J847" s="135"/>
      <c r="K847" s="135"/>
    </row>
    <row r="848" spans="2:11">
      <c r="B848" s="134"/>
      <c r="C848" s="134"/>
      <c r="D848" s="134"/>
      <c r="E848" s="135"/>
      <c r="F848" s="135"/>
      <c r="G848" s="135"/>
      <c r="H848" s="135"/>
      <c r="I848" s="135"/>
      <c r="J848" s="135"/>
      <c r="K848" s="135"/>
    </row>
    <row r="849" spans="2:11">
      <c r="B849" s="134"/>
      <c r="C849" s="134"/>
      <c r="D849" s="134"/>
      <c r="E849" s="135"/>
      <c r="F849" s="135"/>
      <c r="G849" s="135"/>
      <c r="H849" s="135"/>
      <c r="I849" s="135"/>
      <c r="J849" s="135"/>
      <c r="K849" s="135"/>
    </row>
    <row r="850" spans="2:11">
      <c r="B850" s="134"/>
      <c r="C850" s="134"/>
      <c r="D850" s="134"/>
      <c r="E850" s="135"/>
      <c r="F850" s="135"/>
      <c r="G850" s="135"/>
      <c r="H850" s="135"/>
      <c r="I850" s="135"/>
      <c r="J850" s="135"/>
      <c r="K850" s="135"/>
    </row>
    <row r="851" spans="2:11">
      <c r="B851" s="134"/>
      <c r="C851" s="134"/>
      <c r="D851" s="134"/>
      <c r="E851" s="135"/>
      <c r="F851" s="135"/>
      <c r="G851" s="135"/>
      <c r="H851" s="135"/>
      <c r="I851" s="135"/>
      <c r="J851" s="135"/>
      <c r="K851" s="135"/>
    </row>
    <row r="852" spans="2:11">
      <c r="B852" s="134"/>
      <c r="C852" s="134"/>
      <c r="D852" s="134"/>
      <c r="E852" s="135"/>
      <c r="F852" s="135"/>
      <c r="G852" s="135"/>
      <c r="H852" s="135"/>
      <c r="I852" s="135"/>
      <c r="J852" s="135"/>
      <c r="K852" s="135"/>
    </row>
    <row r="853" spans="2:11">
      <c r="B853" s="134"/>
      <c r="C853" s="134"/>
      <c r="D853" s="134"/>
      <c r="E853" s="135"/>
      <c r="F853" s="135"/>
      <c r="G853" s="135"/>
      <c r="H853" s="135"/>
      <c r="I853" s="135"/>
      <c r="J853" s="135"/>
      <c r="K853" s="135"/>
    </row>
    <row r="854" spans="2:11">
      <c r="B854" s="134"/>
      <c r="C854" s="134"/>
      <c r="D854" s="134"/>
      <c r="E854" s="135"/>
      <c r="F854" s="135"/>
      <c r="G854" s="135"/>
      <c r="H854" s="135"/>
      <c r="I854" s="135"/>
      <c r="J854" s="135"/>
      <c r="K854" s="135"/>
    </row>
    <row r="855" spans="2:11">
      <c r="B855" s="134"/>
      <c r="C855" s="134"/>
      <c r="D855" s="134"/>
      <c r="E855" s="135"/>
      <c r="F855" s="135"/>
      <c r="G855" s="135"/>
      <c r="H855" s="135"/>
      <c r="I855" s="135"/>
      <c r="J855" s="135"/>
      <c r="K855" s="135"/>
    </row>
    <row r="856" spans="2:11">
      <c r="B856" s="134"/>
      <c r="C856" s="134"/>
      <c r="D856" s="134"/>
      <c r="E856" s="135"/>
      <c r="F856" s="135"/>
      <c r="G856" s="135"/>
      <c r="H856" s="135"/>
      <c r="I856" s="135"/>
      <c r="J856" s="135"/>
      <c r="K856" s="135"/>
    </row>
    <row r="857" spans="2:11">
      <c r="B857" s="134"/>
      <c r="C857" s="134"/>
      <c r="D857" s="134"/>
      <c r="E857" s="135"/>
      <c r="F857" s="135"/>
      <c r="G857" s="135"/>
      <c r="H857" s="135"/>
      <c r="I857" s="135"/>
      <c r="J857" s="135"/>
      <c r="K857" s="135"/>
    </row>
    <row r="858" spans="2:11">
      <c r="B858" s="134"/>
      <c r="C858" s="134"/>
      <c r="D858" s="134"/>
      <c r="E858" s="135"/>
      <c r="F858" s="135"/>
      <c r="G858" s="135"/>
      <c r="H858" s="135"/>
      <c r="I858" s="135"/>
      <c r="J858" s="135"/>
      <c r="K858" s="135"/>
    </row>
    <row r="859" spans="2:11">
      <c r="B859" s="134"/>
      <c r="C859" s="134"/>
      <c r="D859" s="134"/>
      <c r="E859" s="135"/>
      <c r="F859" s="135"/>
      <c r="G859" s="135"/>
      <c r="H859" s="135"/>
      <c r="I859" s="135"/>
      <c r="J859" s="135"/>
      <c r="K859" s="135"/>
    </row>
    <row r="860" spans="2:11">
      <c r="B860" s="134"/>
      <c r="C860" s="134"/>
      <c r="D860" s="134"/>
      <c r="E860" s="135"/>
      <c r="F860" s="135"/>
      <c r="G860" s="135"/>
      <c r="H860" s="135"/>
      <c r="I860" s="135"/>
      <c r="J860" s="135"/>
      <c r="K860" s="135"/>
    </row>
    <row r="861" spans="2:11">
      <c r="B861" s="134"/>
      <c r="C861" s="134"/>
      <c r="D861" s="134"/>
      <c r="E861" s="135"/>
      <c r="F861" s="135"/>
      <c r="G861" s="135"/>
      <c r="H861" s="135"/>
      <c r="I861" s="135"/>
      <c r="J861" s="135"/>
      <c r="K861" s="135"/>
    </row>
    <row r="862" spans="2:11">
      <c r="B862" s="134"/>
      <c r="C862" s="134"/>
      <c r="D862" s="134"/>
      <c r="E862" s="135"/>
      <c r="F862" s="135"/>
      <c r="G862" s="135"/>
      <c r="H862" s="135"/>
      <c r="I862" s="135"/>
      <c r="J862" s="135"/>
      <c r="K862" s="135"/>
    </row>
    <row r="863" spans="2:11">
      <c r="B863" s="134"/>
      <c r="C863" s="134"/>
      <c r="D863" s="134"/>
      <c r="E863" s="135"/>
      <c r="F863" s="135"/>
      <c r="G863" s="135"/>
      <c r="H863" s="135"/>
      <c r="I863" s="135"/>
      <c r="J863" s="135"/>
      <c r="K863" s="135"/>
    </row>
    <row r="864" spans="2:11">
      <c r="B864" s="134"/>
      <c r="C864" s="134"/>
      <c r="D864" s="134"/>
      <c r="E864" s="135"/>
      <c r="F864" s="135"/>
      <c r="G864" s="135"/>
      <c r="H864" s="135"/>
      <c r="I864" s="135"/>
      <c r="J864" s="135"/>
      <c r="K864" s="135"/>
    </row>
    <row r="865" spans="2:11">
      <c r="B865" s="134"/>
      <c r="C865" s="134"/>
      <c r="D865" s="134"/>
      <c r="E865" s="135"/>
      <c r="F865" s="135"/>
      <c r="G865" s="135"/>
      <c r="H865" s="135"/>
      <c r="I865" s="135"/>
      <c r="J865" s="135"/>
      <c r="K865" s="135"/>
    </row>
    <row r="866" spans="2:11">
      <c r="B866" s="134"/>
      <c r="C866" s="134"/>
      <c r="D866" s="134"/>
      <c r="E866" s="135"/>
      <c r="F866" s="135"/>
      <c r="G866" s="135"/>
      <c r="H866" s="135"/>
      <c r="I866" s="135"/>
      <c r="J866" s="135"/>
      <c r="K866" s="135"/>
    </row>
    <row r="867" spans="2:11">
      <c r="B867" s="134"/>
      <c r="C867" s="134"/>
      <c r="D867" s="134"/>
      <c r="E867" s="135"/>
      <c r="F867" s="135"/>
      <c r="G867" s="135"/>
      <c r="H867" s="135"/>
      <c r="I867" s="135"/>
      <c r="J867" s="135"/>
      <c r="K867" s="135"/>
    </row>
    <row r="868" spans="2:11">
      <c r="B868" s="134"/>
      <c r="C868" s="134"/>
      <c r="D868" s="134"/>
      <c r="E868" s="135"/>
      <c r="F868" s="135"/>
      <c r="G868" s="135"/>
      <c r="H868" s="135"/>
      <c r="I868" s="135"/>
      <c r="J868" s="135"/>
      <c r="K868" s="135"/>
    </row>
    <row r="869" spans="2:11">
      <c r="B869" s="134"/>
      <c r="C869" s="134"/>
      <c r="D869" s="134"/>
      <c r="E869" s="135"/>
      <c r="F869" s="135"/>
      <c r="G869" s="135"/>
      <c r="H869" s="135"/>
      <c r="I869" s="135"/>
      <c r="J869" s="135"/>
      <c r="K869" s="135"/>
    </row>
    <row r="870" spans="2:11">
      <c r="B870" s="134"/>
      <c r="C870" s="134"/>
      <c r="D870" s="134"/>
      <c r="E870" s="135"/>
      <c r="F870" s="135"/>
      <c r="G870" s="135"/>
      <c r="H870" s="135"/>
      <c r="I870" s="135"/>
      <c r="J870" s="135"/>
      <c r="K870" s="135"/>
    </row>
    <row r="871" spans="2:11">
      <c r="B871" s="134"/>
      <c r="C871" s="134"/>
      <c r="D871" s="134"/>
      <c r="E871" s="135"/>
      <c r="F871" s="135"/>
      <c r="G871" s="135"/>
      <c r="H871" s="135"/>
      <c r="I871" s="135"/>
      <c r="J871" s="135"/>
      <c r="K871" s="135"/>
    </row>
    <row r="872" spans="2:11">
      <c r="B872" s="134"/>
      <c r="C872" s="134"/>
      <c r="D872" s="134"/>
      <c r="E872" s="135"/>
      <c r="F872" s="135"/>
      <c r="G872" s="135"/>
      <c r="H872" s="135"/>
      <c r="I872" s="135"/>
      <c r="J872" s="135"/>
      <c r="K872" s="135"/>
    </row>
    <row r="873" spans="2:11">
      <c r="B873" s="134"/>
      <c r="C873" s="134"/>
      <c r="D873" s="134"/>
      <c r="E873" s="135"/>
      <c r="F873" s="135"/>
      <c r="G873" s="135"/>
      <c r="H873" s="135"/>
      <c r="I873" s="135"/>
      <c r="J873" s="135"/>
      <c r="K873" s="135"/>
    </row>
    <row r="874" spans="2:11">
      <c r="B874" s="134"/>
      <c r="C874" s="134"/>
      <c r="D874" s="134"/>
      <c r="E874" s="135"/>
      <c r="F874" s="135"/>
      <c r="G874" s="135"/>
      <c r="H874" s="135"/>
      <c r="I874" s="135"/>
      <c r="J874" s="135"/>
      <c r="K874" s="135"/>
    </row>
    <row r="875" spans="2:11">
      <c r="B875" s="134"/>
      <c r="C875" s="134"/>
      <c r="D875" s="134"/>
      <c r="E875" s="135"/>
      <c r="F875" s="135"/>
      <c r="G875" s="135"/>
      <c r="H875" s="135"/>
      <c r="I875" s="135"/>
      <c r="J875" s="135"/>
      <c r="K875" s="135"/>
    </row>
    <row r="876" spans="2:11">
      <c r="B876" s="134"/>
      <c r="C876" s="134"/>
      <c r="D876" s="134"/>
      <c r="E876" s="135"/>
      <c r="F876" s="135"/>
      <c r="G876" s="135"/>
      <c r="H876" s="135"/>
      <c r="I876" s="135"/>
      <c r="J876" s="135"/>
      <c r="K876" s="135"/>
    </row>
    <row r="877" spans="2:11">
      <c r="B877" s="134"/>
      <c r="C877" s="134"/>
      <c r="D877" s="134"/>
      <c r="E877" s="135"/>
      <c r="F877" s="135"/>
      <c r="G877" s="135"/>
      <c r="H877" s="135"/>
      <c r="I877" s="135"/>
      <c r="J877" s="135"/>
      <c r="K877" s="135"/>
    </row>
    <row r="878" spans="2:11">
      <c r="B878" s="134"/>
      <c r="C878" s="134"/>
      <c r="D878" s="134"/>
      <c r="E878" s="135"/>
      <c r="F878" s="135"/>
      <c r="G878" s="135"/>
      <c r="H878" s="135"/>
      <c r="I878" s="135"/>
      <c r="J878" s="135"/>
      <c r="K878" s="135"/>
    </row>
    <row r="879" spans="2:11">
      <c r="B879" s="134"/>
      <c r="C879" s="134"/>
      <c r="D879" s="134"/>
      <c r="E879" s="135"/>
      <c r="F879" s="135"/>
      <c r="G879" s="135"/>
      <c r="H879" s="135"/>
      <c r="I879" s="135"/>
      <c r="J879" s="135"/>
      <c r="K879" s="135"/>
    </row>
    <row r="880" spans="2:11">
      <c r="B880" s="134"/>
      <c r="C880" s="134"/>
      <c r="D880" s="134"/>
      <c r="E880" s="135"/>
      <c r="F880" s="135"/>
      <c r="G880" s="135"/>
      <c r="H880" s="135"/>
      <c r="I880" s="135"/>
      <c r="J880" s="135"/>
      <c r="K880" s="135"/>
    </row>
    <row r="881" spans="2:11">
      <c r="B881" s="134"/>
      <c r="C881" s="134"/>
      <c r="D881" s="134"/>
      <c r="E881" s="135"/>
      <c r="F881" s="135"/>
      <c r="G881" s="135"/>
      <c r="H881" s="135"/>
      <c r="I881" s="135"/>
      <c r="J881" s="135"/>
      <c r="K881" s="135"/>
    </row>
    <row r="882" spans="2:11">
      <c r="B882" s="134"/>
      <c r="C882" s="134"/>
      <c r="D882" s="134"/>
      <c r="E882" s="135"/>
      <c r="F882" s="135"/>
      <c r="G882" s="135"/>
      <c r="H882" s="135"/>
      <c r="I882" s="135"/>
      <c r="J882" s="135"/>
      <c r="K882" s="135"/>
    </row>
    <row r="883" spans="2:11">
      <c r="B883" s="134"/>
      <c r="C883" s="134"/>
      <c r="D883" s="134"/>
      <c r="E883" s="135"/>
      <c r="F883" s="135"/>
      <c r="G883" s="135"/>
      <c r="H883" s="135"/>
      <c r="I883" s="135"/>
      <c r="J883" s="135"/>
      <c r="K883" s="135"/>
    </row>
    <row r="884" spans="2:11">
      <c r="B884" s="134"/>
      <c r="C884" s="134"/>
      <c r="D884" s="134"/>
      <c r="E884" s="135"/>
      <c r="F884" s="135"/>
      <c r="G884" s="135"/>
      <c r="H884" s="135"/>
      <c r="I884" s="135"/>
      <c r="J884" s="135"/>
      <c r="K884" s="135"/>
    </row>
    <row r="885" spans="2:11">
      <c r="B885" s="134"/>
      <c r="C885" s="134"/>
      <c r="D885" s="134"/>
      <c r="E885" s="135"/>
      <c r="F885" s="135"/>
      <c r="G885" s="135"/>
      <c r="H885" s="135"/>
      <c r="I885" s="135"/>
      <c r="J885" s="135"/>
      <c r="K885" s="135"/>
    </row>
    <row r="886" spans="2:11">
      <c r="B886" s="134"/>
      <c r="C886" s="134"/>
      <c r="D886" s="134"/>
      <c r="E886" s="135"/>
      <c r="F886" s="135"/>
      <c r="G886" s="135"/>
      <c r="H886" s="135"/>
      <c r="I886" s="135"/>
      <c r="J886" s="135"/>
      <c r="K886" s="135"/>
    </row>
    <row r="887" spans="2:11">
      <c r="B887" s="134"/>
      <c r="C887" s="134"/>
      <c r="D887" s="134"/>
      <c r="E887" s="135"/>
      <c r="F887" s="135"/>
      <c r="G887" s="135"/>
      <c r="H887" s="135"/>
      <c r="I887" s="135"/>
      <c r="J887" s="135"/>
      <c r="K887" s="135"/>
    </row>
    <row r="888" spans="2:11">
      <c r="B888" s="134"/>
      <c r="C888" s="134"/>
      <c r="D888" s="134"/>
      <c r="E888" s="135"/>
      <c r="F888" s="135"/>
      <c r="G888" s="135"/>
      <c r="H888" s="135"/>
      <c r="I888" s="135"/>
      <c r="J888" s="135"/>
      <c r="K888" s="135"/>
    </row>
    <row r="889" spans="2:11">
      <c r="B889" s="134"/>
      <c r="C889" s="134"/>
      <c r="D889" s="134"/>
      <c r="E889" s="135"/>
      <c r="F889" s="135"/>
      <c r="G889" s="135"/>
      <c r="H889" s="135"/>
      <c r="I889" s="135"/>
      <c r="J889" s="135"/>
      <c r="K889" s="135"/>
    </row>
    <row r="890" spans="2:11">
      <c r="B890" s="134"/>
      <c r="C890" s="134"/>
      <c r="D890" s="134"/>
      <c r="E890" s="135"/>
      <c r="F890" s="135"/>
      <c r="G890" s="135"/>
      <c r="H890" s="135"/>
      <c r="I890" s="135"/>
      <c r="J890" s="135"/>
      <c r="K890" s="135"/>
    </row>
    <row r="891" spans="2:11">
      <c r="B891" s="134"/>
      <c r="C891" s="134"/>
      <c r="D891" s="134"/>
      <c r="E891" s="135"/>
      <c r="F891" s="135"/>
      <c r="G891" s="135"/>
      <c r="H891" s="135"/>
      <c r="I891" s="135"/>
      <c r="J891" s="135"/>
      <c r="K891" s="135"/>
    </row>
    <row r="892" spans="2:11">
      <c r="B892" s="134"/>
      <c r="C892" s="134"/>
      <c r="D892" s="134"/>
      <c r="E892" s="135"/>
      <c r="F892" s="135"/>
      <c r="G892" s="135"/>
      <c r="H892" s="135"/>
      <c r="I892" s="135"/>
      <c r="J892" s="135"/>
      <c r="K892" s="135"/>
    </row>
    <row r="893" spans="2:11">
      <c r="B893" s="134"/>
      <c r="C893" s="134"/>
      <c r="D893" s="134"/>
      <c r="E893" s="135"/>
      <c r="F893" s="135"/>
      <c r="G893" s="135"/>
      <c r="H893" s="135"/>
      <c r="I893" s="135"/>
      <c r="J893" s="135"/>
      <c r="K893" s="135"/>
    </row>
    <row r="894" spans="2:11">
      <c r="B894" s="134"/>
      <c r="C894" s="134"/>
      <c r="D894" s="134"/>
      <c r="E894" s="135"/>
      <c r="F894" s="135"/>
      <c r="G894" s="135"/>
      <c r="H894" s="135"/>
      <c r="I894" s="135"/>
      <c r="J894" s="135"/>
      <c r="K894" s="135"/>
    </row>
    <row r="895" spans="2:11">
      <c r="B895" s="134"/>
      <c r="C895" s="134"/>
      <c r="D895" s="134"/>
      <c r="E895" s="135"/>
      <c r="F895" s="135"/>
      <c r="G895" s="135"/>
      <c r="H895" s="135"/>
      <c r="I895" s="135"/>
      <c r="J895" s="135"/>
      <c r="K895" s="135"/>
    </row>
    <row r="896" spans="2:11">
      <c r="B896" s="134"/>
      <c r="C896" s="134"/>
      <c r="D896" s="134"/>
      <c r="E896" s="135"/>
      <c r="F896" s="135"/>
      <c r="G896" s="135"/>
      <c r="H896" s="135"/>
      <c r="I896" s="135"/>
      <c r="J896" s="135"/>
      <c r="K896" s="135"/>
    </row>
    <row r="897" spans="2:11">
      <c r="B897" s="134"/>
      <c r="C897" s="134"/>
      <c r="D897" s="134"/>
      <c r="E897" s="135"/>
      <c r="F897" s="135"/>
      <c r="G897" s="135"/>
      <c r="H897" s="135"/>
      <c r="I897" s="135"/>
      <c r="J897" s="135"/>
      <c r="K897" s="135"/>
    </row>
    <row r="898" spans="2:11">
      <c r="B898" s="134"/>
      <c r="C898" s="134"/>
      <c r="D898" s="134"/>
      <c r="E898" s="135"/>
      <c r="F898" s="135"/>
      <c r="G898" s="135"/>
      <c r="H898" s="135"/>
      <c r="I898" s="135"/>
      <c r="J898" s="135"/>
      <c r="K898" s="135"/>
    </row>
    <row r="899" spans="2:11">
      <c r="B899" s="134"/>
      <c r="C899" s="134"/>
      <c r="D899" s="134"/>
      <c r="E899" s="135"/>
      <c r="F899" s="135"/>
      <c r="G899" s="135"/>
      <c r="H899" s="135"/>
      <c r="I899" s="135"/>
      <c r="J899" s="135"/>
      <c r="K899" s="135"/>
    </row>
    <row r="900" spans="2:11">
      <c r="B900" s="134"/>
      <c r="C900" s="134"/>
      <c r="D900" s="134"/>
      <c r="E900" s="135"/>
      <c r="F900" s="135"/>
      <c r="G900" s="135"/>
      <c r="H900" s="135"/>
      <c r="I900" s="135"/>
      <c r="J900" s="135"/>
      <c r="K900" s="135"/>
    </row>
    <row r="901" spans="2:11">
      <c r="B901" s="134"/>
      <c r="C901" s="134"/>
      <c r="D901" s="134"/>
      <c r="E901" s="135"/>
      <c r="F901" s="135"/>
      <c r="G901" s="135"/>
      <c r="H901" s="135"/>
      <c r="I901" s="135"/>
      <c r="J901" s="135"/>
      <c r="K901" s="135"/>
    </row>
    <row r="902" spans="2:11">
      <c r="B902" s="134"/>
      <c r="C902" s="134"/>
      <c r="D902" s="134"/>
      <c r="E902" s="135"/>
      <c r="F902" s="135"/>
      <c r="G902" s="135"/>
      <c r="H902" s="135"/>
      <c r="I902" s="135"/>
      <c r="J902" s="135"/>
      <c r="K902" s="135"/>
    </row>
    <row r="903" spans="2:11">
      <c r="B903" s="134"/>
      <c r="C903" s="134"/>
      <c r="D903" s="134"/>
      <c r="E903" s="135"/>
      <c r="F903" s="135"/>
      <c r="G903" s="135"/>
      <c r="H903" s="135"/>
      <c r="I903" s="135"/>
      <c r="J903" s="135"/>
      <c r="K903" s="135"/>
    </row>
    <row r="904" spans="2:11">
      <c r="B904" s="134"/>
      <c r="C904" s="134"/>
      <c r="D904" s="134"/>
      <c r="E904" s="135"/>
      <c r="F904" s="135"/>
      <c r="G904" s="135"/>
      <c r="H904" s="135"/>
      <c r="I904" s="135"/>
      <c r="J904" s="135"/>
      <c r="K904" s="135"/>
    </row>
    <row r="905" spans="2:11">
      <c r="B905" s="134"/>
      <c r="C905" s="134"/>
      <c r="D905" s="134"/>
      <c r="E905" s="135"/>
      <c r="F905" s="135"/>
      <c r="G905" s="135"/>
      <c r="H905" s="135"/>
      <c r="I905" s="135"/>
      <c r="J905" s="135"/>
      <c r="K905" s="135"/>
    </row>
    <row r="906" spans="2:11">
      <c r="B906" s="134"/>
      <c r="C906" s="134"/>
      <c r="D906" s="134"/>
      <c r="E906" s="135"/>
      <c r="F906" s="135"/>
      <c r="G906" s="135"/>
      <c r="H906" s="135"/>
      <c r="I906" s="135"/>
      <c r="J906" s="135"/>
      <c r="K906" s="135"/>
    </row>
    <row r="907" spans="2:11">
      <c r="B907" s="134"/>
      <c r="C907" s="134"/>
      <c r="D907" s="134"/>
      <c r="E907" s="135"/>
      <c r="F907" s="135"/>
      <c r="G907" s="135"/>
      <c r="H907" s="135"/>
      <c r="I907" s="135"/>
      <c r="J907" s="135"/>
      <c r="K907" s="135"/>
    </row>
    <row r="908" spans="2:11">
      <c r="B908" s="134"/>
      <c r="C908" s="134"/>
      <c r="D908" s="134"/>
      <c r="E908" s="135"/>
      <c r="F908" s="135"/>
      <c r="G908" s="135"/>
      <c r="H908" s="135"/>
      <c r="I908" s="135"/>
      <c r="J908" s="135"/>
      <c r="K908" s="135"/>
    </row>
    <row r="909" spans="2:11">
      <c r="B909" s="134"/>
      <c r="C909" s="134"/>
      <c r="D909" s="134"/>
      <c r="E909" s="135"/>
      <c r="F909" s="135"/>
      <c r="G909" s="135"/>
      <c r="H909" s="135"/>
      <c r="I909" s="135"/>
      <c r="J909" s="135"/>
      <c r="K909" s="135"/>
    </row>
    <row r="910" spans="2:11">
      <c r="B910" s="134"/>
      <c r="C910" s="134"/>
      <c r="D910" s="134"/>
      <c r="E910" s="135"/>
      <c r="F910" s="135"/>
      <c r="G910" s="135"/>
      <c r="H910" s="135"/>
      <c r="I910" s="135"/>
      <c r="J910" s="135"/>
      <c r="K910" s="135"/>
    </row>
    <row r="911" spans="2:11">
      <c r="B911" s="134"/>
      <c r="C911" s="134"/>
      <c r="D911" s="134"/>
      <c r="E911" s="135"/>
      <c r="F911" s="135"/>
      <c r="G911" s="135"/>
      <c r="H911" s="135"/>
      <c r="I911" s="135"/>
      <c r="J911" s="135"/>
      <c r="K911" s="135"/>
    </row>
    <row r="912" spans="2:11">
      <c r="B912" s="134"/>
      <c r="C912" s="134"/>
      <c r="D912" s="134"/>
      <c r="E912" s="135"/>
      <c r="F912" s="135"/>
      <c r="G912" s="135"/>
      <c r="H912" s="135"/>
      <c r="I912" s="135"/>
      <c r="J912" s="135"/>
      <c r="K912" s="135"/>
    </row>
    <row r="913" spans="2:11">
      <c r="B913" s="134"/>
      <c r="C913" s="134"/>
      <c r="D913" s="134"/>
      <c r="E913" s="135"/>
      <c r="F913" s="135"/>
      <c r="G913" s="135"/>
      <c r="H913" s="135"/>
      <c r="I913" s="135"/>
      <c r="J913" s="135"/>
      <c r="K913" s="135"/>
    </row>
    <row r="914" spans="2:11">
      <c r="B914" s="134"/>
      <c r="C914" s="134"/>
      <c r="D914" s="134"/>
      <c r="E914" s="135"/>
      <c r="F914" s="135"/>
      <c r="G914" s="135"/>
      <c r="H914" s="135"/>
      <c r="I914" s="135"/>
      <c r="J914" s="135"/>
      <c r="K914" s="135"/>
    </row>
    <row r="915" spans="2:11">
      <c r="B915" s="134"/>
      <c r="C915" s="134"/>
      <c r="D915" s="134"/>
      <c r="E915" s="135"/>
      <c r="F915" s="135"/>
      <c r="G915" s="135"/>
      <c r="H915" s="135"/>
      <c r="I915" s="135"/>
      <c r="J915" s="135"/>
      <c r="K915" s="135"/>
    </row>
    <row r="916" spans="2:11">
      <c r="B916" s="134"/>
      <c r="C916" s="134"/>
      <c r="D916" s="134"/>
      <c r="E916" s="135"/>
      <c r="F916" s="135"/>
      <c r="G916" s="135"/>
      <c r="H916" s="135"/>
      <c r="I916" s="135"/>
      <c r="J916" s="135"/>
      <c r="K916" s="135"/>
    </row>
    <row r="917" spans="2:11">
      <c r="B917" s="134"/>
      <c r="C917" s="134"/>
      <c r="D917" s="134"/>
      <c r="E917" s="135"/>
      <c r="F917" s="135"/>
      <c r="G917" s="135"/>
      <c r="H917" s="135"/>
      <c r="I917" s="135"/>
      <c r="J917" s="135"/>
      <c r="K917" s="135"/>
    </row>
    <row r="918" spans="2:11">
      <c r="B918" s="134"/>
      <c r="C918" s="134"/>
      <c r="D918" s="134"/>
      <c r="E918" s="135"/>
      <c r="F918" s="135"/>
      <c r="G918" s="135"/>
      <c r="H918" s="135"/>
      <c r="I918" s="135"/>
      <c r="J918" s="135"/>
      <c r="K918" s="135"/>
    </row>
    <row r="919" spans="2:11">
      <c r="B919" s="134"/>
      <c r="C919" s="134"/>
      <c r="D919" s="134"/>
      <c r="E919" s="135"/>
      <c r="F919" s="135"/>
      <c r="G919" s="135"/>
      <c r="H919" s="135"/>
      <c r="I919" s="135"/>
      <c r="J919" s="135"/>
      <c r="K919" s="135"/>
    </row>
    <row r="920" spans="2:11">
      <c r="B920" s="134"/>
      <c r="C920" s="134"/>
      <c r="D920" s="134"/>
      <c r="E920" s="135"/>
      <c r="F920" s="135"/>
      <c r="G920" s="135"/>
      <c r="H920" s="135"/>
      <c r="I920" s="135"/>
      <c r="J920" s="135"/>
      <c r="K920" s="135"/>
    </row>
    <row r="921" spans="2:11">
      <c r="B921" s="134"/>
      <c r="C921" s="134"/>
      <c r="D921" s="134"/>
      <c r="E921" s="135"/>
      <c r="F921" s="135"/>
      <c r="G921" s="135"/>
      <c r="H921" s="135"/>
      <c r="I921" s="135"/>
      <c r="J921" s="135"/>
      <c r="K921" s="135"/>
    </row>
    <row r="922" spans="2:11">
      <c r="B922" s="134"/>
      <c r="C922" s="134"/>
      <c r="D922" s="134"/>
      <c r="E922" s="135"/>
      <c r="F922" s="135"/>
      <c r="G922" s="135"/>
      <c r="H922" s="135"/>
      <c r="I922" s="135"/>
      <c r="J922" s="135"/>
      <c r="K922" s="135"/>
    </row>
    <row r="923" spans="2:11">
      <c r="B923" s="134"/>
      <c r="C923" s="134"/>
      <c r="D923" s="134"/>
      <c r="E923" s="135"/>
      <c r="F923" s="135"/>
      <c r="G923" s="135"/>
      <c r="H923" s="135"/>
      <c r="I923" s="135"/>
      <c r="J923" s="135"/>
      <c r="K923" s="135"/>
    </row>
    <row r="924" spans="2:11">
      <c r="B924" s="134"/>
      <c r="C924" s="134"/>
      <c r="D924" s="134"/>
      <c r="E924" s="135"/>
      <c r="F924" s="135"/>
      <c r="G924" s="135"/>
      <c r="H924" s="135"/>
      <c r="I924" s="135"/>
      <c r="J924" s="135"/>
      <c r="K924" s="135"/>
    </row>
    <row r="925" spans="2:11">
      <c r="B925" s="134"/>
      <c r="C925" s="134"/>
      <c r="D925" s="134"/>
      <c r="E925" s="135"/>
      <c r="F925" s="135"/>
      <c r="G925" s="135"/>
      <c r="H925" s="135"/>
      <c r="I925" s="135"/>
      <c r="J925" s="135"/>
      <c r="K925" s="135"/>
    </row>
    <row r="926" spans="2:11">
      <c r="B926" s="134"/>
      <c r="C926" s="134"/>
      <c r="D926" s="134"/>
      <c r="E926" s="135"/>
      <c r="F926" s="135"/>
      <c r="G926" s="135"/>
      <c r="H926" s="135"/>
      <c r="I926" s="135"/>
      <c r="J926" s="135"/>
      <c r="K926" s="135"/>
    </row>
    <row r="927" spans="2:11">
      <c r="B927" s="134"/>
      <c r="C927" s="134"/>
      <c r="D927" s="134"/>
      <c r="E927" s="135"/>
      <c r="F927" s="135"/>
      <c r="G927" s="135"/>
      <c r="H927" s="135"/>
      <c r="I927" s="135"/>
      <c r="J927" s="135"/>
      <c r="K927" s="135"/>
    </row>
    <row r="928" spans="2:11">
      <c r="B928" s="134"/>
      <c r="C928" s="134"/>
      <c r="D928" s="134"/>
      <c r="E928" s="135"/>
      <c r="F928" s="135"/>
      <c r="G928" s="135"/>
      <c r="H928" s="135"/>
      <c r="I928" s="135"/>
      <c r="J928" s="135"/>
      <c r="K928" s="135"/>
    </row>
    <row r="929" spans="2:11">
      <c r="B929" s="134"/>
      <c r="C929" s="134"/>
      <c r="D929" s="134"/>
      <c r="E929" s="135"/>
      <c r="F929" s="135"/>
      <c r="G929" s="135"/>
      <c r="H929" s="135"/>
      <c r="I929" s="135"/>
      <c r="J929" s="135"/>
      <c r="K929" s="135"/>
    </row>
    <row r="930" spans="2:11">
      <c r="B930" s="134"/>
      <c r="C930" s="134"/>
      <c r="D930" s="134"/>
      <c r="E930" s="135"/>
      <c r="F930" s="135"/>
      <c r="G930" s="135"/>
      <c r="H930" s="135"/>
      <c r="I930" s="135"/>
      <c r="J930" s="135"/>
      <c r="K930" s="135"/>
    </row>
    <row r="931" spans="2:11">
      <c r="B931" s="134"/>
      <c r="C931" s="134"/>
      <c r="D931" s="134"/>
      <c r="E931" s="135"/>
      <c r="F931" s="135"/>
      <c r="G931" s="135"/>
      <c r="H931" s="135"/>
      <c r="I931" s="135"/>
      <c r="J931" s="135"/>
      <c r="K931" s="135"/>
    </row>
    <row r="932" spans="2:11">
      <c r="B932" s="134"/>
      <c r="C932" s="134"/>
      <c r="D932" s="134"/>
      <c r="E932" s="135"/>
      <c r="F932" s="135"/>
      <c r="G932" s="135"/>
      <c r="H932" s="135"/>
      <c r="I932" s="135"/>
      <c r="J932" s="135"/>
      <c r="K932" s="135"/>
    </row>
    <row r="933" spans="2:11">
      <c r="B933" s="134"/>
      <c r="C933" s="134"/>
      <c r="D933" s="134"/>
      <c r="E933" s="135"/>
      <c r="F933" s="135"/>
      <c r="G933" s="135"/>
      <c r="H933" s="135"/>
      <c r="I933" s="135"/>
      <c r="J933" s="135"/>
      <c r="K933" s="135"/>
    </row>
    <row r="934" spans="2:11">
      <c r="B934" s="134"/>
      <c r="C934" s="134"/>
      <c r="D934" s="134"/>
      <c r="E934" s="135"/>
      <c r="F934" s="135"/>
      <c r="G934" s="135"/>
      <c r="H934" s="135"/>
      <c r="I934" s="135"/>
      <c r="J934" s="135"/>
      <c r="K934" s="135"/>
    </row>
    <row r="935" spans="2:11">
      <c r="B935" s="134"/>
      <c r="C935" s="134"/>
      <c r="D935" s="134"/>
      <c r="E935" s="135"/>
      <c r="F935" s="135"/>
      <c r="G935" s="135"/>
      <c r="H935" s="135"/>
      <c r="I935" s="135"/>
      <c r="J935" s="135"/>
      <c r="K935" s="135"/>
    </row>
    <row r="936" spans="2:11">
      <c r="B936" s="134"/>
      <c r="C936" s="134"/>
      <c r="D936" s="134"/>
      <c r="E936" s="135"/>
      <c r="F936" s="135"/>
      <c r="G936" s="135"/>
      <c r="H936" s="135"/>
      <c r="I936" s="135"/>
      <c r="J936" s="135"/>
      <c r="K936" s="135"/>
    </row>
    <row r="937" spans="2:11">
      <c r="B937" s="134"/>
      <c r="C937" s="134"/>
      <c r="D937" s="134"/>
      <c r="E937" s="135"/>
      <c r="F937" s="135"/>
      <c r="G937" s="135"/>
      <c r="H937" s="135"/>
      <c r="I937" s="135"/>
      <c r="J937" s="135"/>
      <c r="K937" s="135"/>
    </row>
    <row r="938" spans="2:11">
      <c r="B938" s="134"/>
      <c r="C938" s="134"/>
      <c r="D938" s="134"/>
      <c r="E938" s="135"/>
      <c r="F938" s="135"/>
      <c r="G938" s="135"/>
      <c r="H938" s="135"/>
      <c r="I938" s="135"/>
      <c r="J938" s="135"/>
      <c r="K938" s="135"/>
    </row>
    <row r="939" spans="2:11">
      <c r="B939" s="134"/>
      <c r="C939" s="134"/>
      <c r="D939" s="134"/>
      <c r="E939" s="135"/>
      <c r="F939" s="135"/>
      <c r="G939" s="135"/>
      <c r="H939" s="135"/>
      <c r="I939" s="135"/>
      <c r="J939" s="135"/>
      <c r="K939" s="135"/>
    </row>
    <row r="940" spans="2:11">
      <c r="B940" s="134"/>
      <c r="C940" s="134"/>
      <c r="D940" s="134"/>
      <c r="E940" s="135"/>
      <c r="F940" s="135"/>
      <c r="G940" s="135"/>
      <c r="H940" s="135"/>
      <c r="I940" s="135"/>
      <c r="J940" s="135"/>
      <c r="K940" s="135"/>
    </row>
    <row r="941" spans="2:11">
      <c r="B941" s="134"/>
      <c r="C941" s="134"/>
      <c r="D941" s="134"/>
      <c r="E941" s="135"/>
      <c r="F941" s="135"/>
      <c r="G941" s="135"/>
      <c r="H941" s="135"/>
      <c r="I941" s="135"/>
      <c r="J941" s="135"/>
      <c r="K941" s="135"/>
    </row>
    <row r="942" spans="2:11">
      <c r="B942" s="134"/>
      <c r="C942" s="134"/>
      <c r="D942" s="134"/>
      <c r="E942" s="135"/>
      <c r="F942" s="135"/>
      <c r="G942" s="135"/>
      <c r="H942" s="135"/>
      <c r="I942" s="135"/>
      <c r="J942" s="135"/>
      <c r="K942" s="135"/>
    </row>
    <row r="943" spans="2:11">
      <c r="B943" s="134"/>
      <c r="C943" s="134"/>
      <c r="D943" s="134"/>
      <c r="E943" s="135"/>
      <c r="F943" s="135"/>
      <c r="G943" s="135"/>
      <c r="H943" s="135"/>
      <c r="I943" s="135"/>
      <c r="J943" s="135"/>
      <c r="K943" s="135"/>
    </row>
    <row r="944" spans="2:11">
      <c r="B944" s="134"/>
      <c r="C944" s="134"/>
      <c r="D944" s="134"/>
      <c r="E944" s="135"/>
      <c r="F944" s="135"/>
      <c r="G944" s="135"/>
      <c r="H944" s="135"/>
      <c r="I944" s="135"/>
      <c r="J944" s="135"/>
      <c r="K944" s="135"/>
    </row>
    <row r="945" spans="2:11">
      <c r="B945" s="134"/>
      <c r="C945" s="134"/>
      <c r="D945" s="134"/>
      <c r="E945" s="135"/>
      <c r="F945" s="135"/>
      <c r="G945" s="135"/>
      <c r="H945" s="135"/>
      <c r="I945" s="135"/>
      <c r="J945" s="135"/>
      <c r="K945" s="135"/>
    </row>
    <row r="946" spans="2:11">
      <c r="B946" s="134"/>
      <c r="C946" s="134"/>
      <c r="D946" s="134"/>
      <c r="E946" s="135"/>
      <c r="F946" s="135"/>
      <c r="G946" s="135"/>
      <c r="H946" s="135"/>
      <c r="I946" s="135"/>
      <c r="J946" s="135"/>
      <c r="K946" s="135"/>
    </row>
    <row r="947" spans="2:11">
      <c r="B947" s="134"/>
      <c r="C947" s="134"/>
      <c r="D947" s="134"/>
      <c r="E947" s="135"/>
      <c r="F947" s="135"/>
      <c r="G947" s="135"/>
      <c r="H947" s="135"/>
      <c r="I947" s="135"/>
      <c r="J947" s="135"/>
      <c r="K947" s="135"/>
    </row>
    <row r="948" spans="2:11">
      <c r="B948" s="134"/>
      <c r="C948" s="134"/>
      <c r="D948" s="134"/>
      <c r="E948" s="135"/>
      <c r="F948" s="135"/>
      <c r="G948" s="135"/>
      <c r="H948" s="135"/>
      <c r="I948" s="135"/>
      <c r="J948" s="135"/>
      <c r="K948" s="135"/>
    </row>
    <row r="949" spans="2:11">
      <c r="B949" s="134"/>
      <c r="C949" s="134"/>
      <c r="D949" s="134"/>
      <c r="E949" s="135"/>
      <c r="F949" s="135"/>
      <c r="G949" s="135"/>
      <c r="H949" s="135"/>
      <c r="I949" s="135"/>
      <c r="J949" s="135"/>
      <c r="K949" s="135"/>
    </row>
    <row r="950" spans="2:11">
      <c r="B950" s="134"/>
      <c r="C950" s="134"/>
      <c r="D950" s="134"/>
      <c r="E950" s="135"/>
      <c r="F950" s="135"/>
      <c r="G950" s="135"/>
      <c r="H950" s="135"/>
      <c r="I950" s="135"/>
      <c r="J950" s="135"/>
      <c r="K950" s="135"/>
    </row>
    <row r="951" spans="2:11">
      <c r="B951" s="134"/>
      <c r="C951" s="134"/>
      <c r="D951" s="134"/>
      <c r="E951" s="135"/>
      <c r="F951" s="135"/>
      <c r="G951" s="135"/>
      <c r="H951" s="135"/>
      <c r="I951" s="135"/>
      <c r="J951" s="135"/>
      <c r="K951" s="135"/>
    </row>
    <row r="952" spans="2:11">
      <c r="B952" s="134"/>
      <c r="C952" s="134"/>
      <c r="D952" s="134"/>
      <c r="E952" s="135"/>
      <c r="F952" s="135"/>
      <c r="G952" s="135"/>
      <c r="H952" s="135"/>
      <c r="I952" s="135"/>
      <c r="J952" s="135"/>
      <c r="K952" s="135"/>
    </row>
    <row r="953" spans="2:11">
      <c r="B953" s="134"/>
      <c r="C953" s="134"/>
      <c r="D953" s="134"/>
      <c r="E953" s="135"/>
      <c r="F953" s="135"/>
      <c r="G953" s="135"/>
      <c r="H953" s="135"/>
      <c r="I953" s="135"/>
      <c r="J953" s="135"/>
      <c r="K953" s="135"/>
    </row>
    <row r="954" spans="2:11">
      <c r="B954" s="134"/>
      <c r="C954" s="134"/>
      <c r="D954" s="134"/>
      <c r="E954" s="135"/>
      <c r="F954" s="135"/>
      <c r="G954" s="135"/>
      <c r="H954" s="135"/>
      <c r="I954" s="135"/>
      <c r="J954" s="135"/>
      <c r="K954" s="135"/>
    </row>
    <row r="955" spans="2:11">
      <c r="B955" s="134"/>
      <c r="C955" s="134"/>
      <c r="D955" s="134"/>
      <c r="E955" s="135"/>
      <c r="F955" s="135"/>
      <c r="G955" s="135"/>
      <c r="H955" s="135"/>
      <c r="I955" s="135"/>
      <c r="J955" s="135"/>
      <c r="K955" s="135"/>
    </row>
    <row r="956" spans="2:11">
      <c r="B956" s="134"/>
      <c r="C956" s="134"/>
      <c r="D956" s="134"/>
      <c r="E956" s="135"/>
      <c r="F956" s="135"/>
      <c r="G956" s="135"/>
      <c r="H956" s="135"/>
      <c r="I956" s="135"/>
      <c r="J956" s="135"/>
      <c r="K956" s="135"/>
    </row>
    <row r="957" spans="2:11">
      <c r="B957" s="134"/>
      <c r="C957" s="134"/>
      <c r="D957" s="134"/>
      <c r="E957" s="135"/>
      <c r="F957" s="135"/>
      <c r="G957" s="135"/>
      <c r="H957" s="135"/>
      <c r="I957" s="135"/>
      <c r="J957" s="135"/>
      <c r="K957" s="135"/>
    </row>
    <row r="958" spans="2:11">
      <c r="B958" s="134"/>
      <c r="C958" s="134"/>
      <c r="D958" s="134"/>
      <c r="E958" s="135"/>
      <c r="F958" s="135"/>
      <c r="G958" s="135"/>
      <c r="H958" s="135"/>
      <c r="I958" s="135"/>
      <c r="J958" s="135"/>
      <c r="K958" s="135"/>
    </row>
    <row r="959" spans="2:11">
      <c r="B959" s="134"/>
      <c r="C959" s="134"/>
      <c r="D959" s="134"/>
      <c r="E959" s="135"/>
      <c r="F959" s="135"/>
      <c r="G959" s="135"/>
      <c r="H959" s="135"/>
      <c r="I959" s="135"/>
      <c r="J959" s="135"/>
      <c r="K959" s="135"/>
    </row>
    <row r="960" spans="2:11">
      <c r="B960" s="134"/>
      <c r="C960" s="134"/>
      <c r="D960" s="134"/>
      <c r="E960" s="135"/>
      <c r="F960" s="135"/>
      <c r="G960" s="135"/>
      <c r="H960" s="135"/>
      <c r="I960" s="135"/>
      <c r="J960" s="135"/>
      <c r="K960" s="135"/>
    </row>
    <row r="961" spans="2:11">
      <c r="B961" s="134"/>
      <c r="C961" s="134"/>
      <c r="D961" s="134"/>
      <c r="E961" s="135"/>
      <c r="F961" s="135"/>
      <c r="G961" s="135"/>
      <c r="H961" s="135"/>
      <c r="I961" s="135"/>
      <c r="J961" s="135"/>
      <c r="K961" s="135"/>
    </row>
    <row r="962" spans="2:11">
      <c r="B962" s="134"/>
      <c r="C962" s="134"/>
      <c r="D962" s="134"/>
      <c r="E962" s="135"/>
      <c r="F962" s="135"/>
      <c r="G962" s="135"/>
      <c r="H962" s="135"/>
      <c r="I962" s="135"/>
      <c r="J962" s="135"/>
      <c r="K962" s="135"/>
    </row>
    <row r="963" spans="2:11">
      <c r="B963" s="134"/>
      <c r="C963" s="134"/>
      <c r="D963" s="134"/>
      <c r="E963" s="135"/>
      <c r="F963" s="135"/>
      <c r="G963" s="135"/>
      <c r="H963" s="135"/>
      <c r="I963" s="135"/>
      <c r="J963" s="135"/>
      <c r="K963" s="135"/>
    </row>
    <row r="964" spans="2:11">
      <c r="B964" s="134"/>
      <c r="C964" s="134"/>
      <c r="D964" s="134"/>
      <c r="E964" s="135"/>
      <c r="F964" s="135"/>
      <c r="G964" s="135"/>
      <c r="H964" s="135"/>
      <c r="I964" s="135"/>
      <c r="J964" s="135"/>
      <c r="K964" s="135"/>
    </row>
    <row r="965" spans="2:11">
      <c r="B965" s="134"/>
      <c r="C965" s="134"/>
      <c r="D965" s="134"/>
      <c r="E965" s="135"/>
      <c r="F965" s="135"/>
      <c r="G965" s="135"/>
      <c r="H965" s="135"/>
      <c r="I965" s="135"/>
      <c r="J965" s="135"/>
      <c r="K965" s="135"/>
    </row>
    <row r="966" spans="2:11">
      <c r="B966" s="134"/>
      <c r="C966" s="134"/>
      <c r="D966" s="134"/>
      <c r="E966" s="135"/>
      <c r="F966" s="135"/>
      <c r="G966" s="135"/>
      <c r="H966" s="135"/>
      <c r="I966" s="135"/>
      <c r="J966" s="135"/>
      <c r="K966" s="135"/>
    </row>
    <row r="967" spans="2:11">
      <c r="B967" s="134"/>
      <c r="C967" s="134"/>
      <c r="D967" s="134"/>
      <c r="E967" s="135"/>
      <c r="F967" s="135"/>
      <c r="G967" s="135"/>
      <c r="H967" s="135"/>
      <c r="I967" s="135"/>
      <c r="J967" s="135"/>
      <c r="K967" s="135"/>
    </row>
    <row r="968" spans="2:11">
      <c r="B968" s="134"/>
      <c r="C968" s="134"/>
      <c r="D968" s="134"/>
      <c r="E968" s="135"/>
      <c r="F968" s="135"/>
      <c r="G968" s="135"/>
      <c r="H968" s="135"/>
      <c r="I968" s="135"/>
      <c r="J968" s="135"/>
      <c r="K968" s="135"/>
    </row>
    <row r="969" spans="2:11">
      <c r="B969" s="134"/>
      <c r="C969" s="134"/>
      <c r="D969" s="134"/>
      <c r="E969" s="135"/>
      <c r="F969" s="135"/>
      <c r="G969" s="135"/>
      <c r="H969" s="135"/>
      <c r="I969" s="135"/>
      <c r="J969" s="135"/>
      <c r="K969" s="135"/>
    </row>
    <row r="970" spans="2:11">
      <c r="B970" s="134"/>
      <c r="C970" s="134"/>
      <c r="D970" s="134"/>
      <c r="E970" s="135"/>
      <c r="F970" s="135"/>
      <c r="G970" s="135"/>
      <c r="H970" s="135"/>
      <c r="I970" s="135"/>
      <c r="J970" s="135"/>
      <c r="K970" s="135"/>
    </row>
    <row r="971" spans="2:11">
      <c r="B971" s="134"/>
      <c r="C971" s="134"/>
      <c r="D971" s="134"/>
      <c r="E971" s="135"/>
      <c r="F971" s="135"/>
      <c r="G971" s="135"/>
      <c r="H971" s="135"/>
      <c r="I971" s="135"/>
      <c r="J971" s="135"/>
      <c r="K971" s="135"/>
    </row>
    <row r="972" spans="2:11">
      <c r="B972" s="134"/>
      <c r="C972" s="134"/>
      <c r="D972" s="134"/>
      <c r="E972" s="135"/>
      <c r="F972" s="135"/>
      <c r="G972" s="135"/>
      <c r="H972" s="135"/>
      <c r="I972" s="135"/>
      <c r="J972" s="135"/>
      <c r="K972" s="135"/>
    </row>
    <row r="973" spans="2:11">
      <c r="B973" s="134"/>
      <c r="C973" s="134"/>
      <c r="D973" s="134"/>
      <c r="E973" s="135"/>
      <c r="F973" s="135"/>
      <c r="G973" s="135"/>
      <c r="H973" s="135"/>
      <c r="I973" s="135"/>
      <c r="J973" s="135"/>
      <c r="K973" s="135"/>
    </row>
    <row r="974" spans="2:11">
      <c r="B974" s="134"/>
      <c r="C974" s="134"/>
      <c r="D974" s="134"/>
      <c r="E974" s="135"/>
      <c r="F974" s="135"/>
      <c r="G974" s="135"/>
      <c r="H974" s="135"/>
      <c r="I974" s="135"/>
      <c r="J974" s="135"/>
      <c r="K974" s="135"/>
    </row>
    <row r="975" spans="2:11">
      <c r="B975" s="134"/>
      <c r="C975" s="134"/>
      <c r="D975" s="134"/>
      <c r="E975" s="135"/>
      <c r="F975" s="135"/>
      <c r="G975" s="135"/>
      <c r="H975" s="135"/>
      <c r="I975" s="135"/>
      <c r="J975" s="135"/>
      <c r="K975" s="135"/>
    </row>
    <row r="976" spans="2:11">
      <c r="B976" s="134"/>
      <c r="C976" s="134"/>
      <c r="D976" s="134"/>
      <c r="E976" s="135"/>
      <c r="F976" s="135"/>
      <c r="G976" s="135"/>
      <c r="H976" s="135"/>
      <c r="I976" s="135"/>
      <c r="J976" s="135"/>
      <c r="K976" s="135"/>
    </row>
    <row r="977" spans="2:11">
      <c r="B977" s="134"/>
      <c r="C977" s="134"/>
      <c r="D977" s="134"/>
      <c r="E977" s="135"/>
      <c r="F977" s="135"/>
      <c r="G977" s="135"/>
      <c r="H977" s="135"/>
      <c r="I977" s="135"/>
      <c r="J977" s="135"/>
      <c r="K977" s="135"/>
    </row>
    <row r="978" spans="2:11">
      <c r="B978" s="134"/>
      <c r="C978" s="134"/>
      <c r="D978" s="134"/>
      <c r="E978" s="135"/>
      <c r="F978" s="135"/>
      <c r="G978" s="135"/>
      <c r="H978" s="135"/>
      <c r="I978" s="135"/>
      <c r="J978" s="135"/>
      <c r="K978" s="135"/>
    </row>
    <row r="979" spans="2:11">
      <c r="B979" s="134"/>
      <c r="C979" s="134"/>
      <c r="D979" s="134"/>
      <c r="E979" s="135"/>
      <c r="F979" s="135"/>
      <c r="G979" s="135"/>
      <c r="H979" s="135"/>
      <c r="I979" s="135"/>
      <c r="J979" s="135"/>
      <c r="K979" s="135"/>
    </row>
    <row r="980" spans="2:11">
      <c r="B980" s="134"/>
      <c r="C980" s="134"/>
      <c r="D980" s="134"/>
      <c r="E980" s="135"/>
      <c r="F980" s="135"/>
      <c r="G980" s="135"/>
      <c r="H980" s="135"/>
      <c r="I980" s="135"/>
      <c r="J980" s="135"/>
      <c r="K980" s="135"/>
    </row>
    <row r="981" spans="2:11">
      <c r="B981" s="134"/>
      <c r="C981" s="134"/>
      <c r="D981" s="134"/>
      <c r="E981" s="135"/>
      <c r="F981" s="135"/>
      <c r="G981" s="135"/>
      <c r="H981" s="135"/>
      <c r="I981" s="135"/>
      <c r="J981" s="135"/>
      <c r="K981" s="135"/>
    </row>
    <row r="982" spans="2:11">
      <c r="B982" s="134"/>
      <c r="C982" s="134"/>
      <c r="D982" s="134"/>
      <c r="E982" s="135"/>
      <c r="F982" s="135"/>
      <c r="G982" s="135"/>
      <c r="H982" s="135"/>
      <c r="I982" s="135"/>
      <c r="J982" s="135"/>
      <c r="K982" s="135"/>
    </row>
    <row r="983" spans="2:11">
      <c r="B983" s="134"/>
      <c r="C983" s="134"/>
      <c r="D983" s="134"/>
      <c r="E983" s="135"/>
      <c r="F983" s="135"/>
      <c r="G983" s="135"/>
      <c r="H983" s="135"/>
      <c r="I983" s="135"/>
      <c r="J983" s="135"/>
      <c r="K983" s="135"/>
    </row>
    <row r="984" spans="2:11">
      <c r="B984" s="134"/>
      <c r="C984" s="134"/>
      <c r="D984" s="134"/>
      <c r="E984" s="135"/>
      <c r="F984" s="135"/>
      <c r="G984" s="135"/>
      <c r="H984" s="135"/>
      <c r="I984" s="135"/>
      <c r="J984" s="135"/>
      <c r="K984" s="135"/>
    </row>
    <row r="985" spans="2:11">
      <c r="B985" s="134"/>
      <c r="C985" s="134"/>
      <c r="D985" s="134"/>
      <c r="E985" s="135"/>
      <c r="F985" s="135"/>
      <c r="G985" s="135"/>
      <c r="H985" s="135"/>
      <c r="I985" s="135"/>
      <c r="J985" s="135"/>
      <c r="K985" s="135"/>
    </row>
    <row r="986" spans="2:11">
      <c r="B986" s="134"/>
      <c r="C986" s="134"/>
      <c r="D986" s="134"/>
      <c r="E986" s="135"/>
      <c r="F986" s="135"/>
      <c r="G986" s="135"/>
      <c r="H986" s="135"/>
      <c r="I986" s="135"/>
      <c r="J986" s="135"/>
      <c r="K986" s="135"/>
    </row>
    <row r="987" spans="2:11">
      <c r="B987" s="134"/>
      <c r="C987" s="134"/>
      <c r="D987" s="134"/>
      <c r="E987" s="135"/>
      <c r="F987" s="135"/>
      <c r="G987" s="135"/>
      <c r="H987" s="135"/>
      <c r="I987" s="135"/>
      <c r="J987" s="135"/>
      <c r="K987" s="135"/>
    </row>
    <row r="988" spans="2:11">
      <c r="B988" s="134"/>
      <c r="C988" s="134"/>
      <c r="D988" s="134"/>
      <c r="E988" s="135"/>
      <c r="F988" s="135"/>
      <c r="G988" s="135"/>
      <c r="H988" s="135"/>
      <c r="I988" s="135"/>
      <c r="J988" s="135"/>
      <c r="K988" s="135"/>
    </row>
    <row r="989" spans="2:11">
      <c r="B989" s="134"/>
      <c r="C989" s="134"/>
      <c r="D989" s="134"/>
      <c r="E989" s="135"/>
      <c r="F989" s="135"/>
      <c r="G989" s="135"/>
      <c r="H989" s="135"/>
      <c r="I989" s="135"/>
      <c r="J989" s="135"/>
      <c r="K989" s="135"/>
    </row>
    <row r="990" spans="2:11">
      <c r="B990" s="134"/>
      <c r="C990" s="134"/>
      <c r="D990" s="134"/>
      <c r="E990" s="135"/>
      <c r="F990" s="135"/>
      <c r="G990" s="135"/>
      <c r="H990" s="135"/>
      <c r="I990" s="135"/>
      <c r="J990" s="135"/>
      <c r="K990" s="135"/>
    </row>
    <row r="991" spans="2:11">
      <c r="B991" s="134"/>
      <c r="C991" s="134"/>
      <c r="D991" s="134"/>
      <c r="E991" s="135"/>
      <c r="F991" s="135"/>
      <c r="G991" s="135"/>
      <c r="H991" s="135"/>
      <c r="I991" s="135"/>
      <c r="J991" s="135"/>
      <c r="K991" s="135"/>
    </row>
    <row r="992" spans="2:11">
      <c r="B992" s="134"/>
      <c r="C992" s="134"/>
      <c r="D992" s="134"/>
      <c r="E992" s="135"/>
      <c r="F992" s="135"/>
      <c r="G992" s="135"/>
      <c r="H992" s="135"/>
      <c r="I992" s="135"/>
      <c r="J992" s="135"/>
      <c r="K992" s="135"/>
    </row>
    <row r="993" spans="2:11">
      <c r="B993" s="134"/>
      <c r="C993" s="134"/>
      <c r="D993" s="134"/>
      <c r="E993" s="135"/>
      <c r="F993" s="135"/>
      <c r="G993" s="135"/>
      <c r="H993" s="135"/>
      <c r="I993" s="135"/>
      <c r="J993" s="135"/>
      <c r="K993" s="135"/>
    </row>
    <row r="994" spans="2:11">
      <c r="B994" s="134"/>
      <c r="C994" s="134"/>
      <c r="D994" s="134"/>
      <c r="E994" s="135"/>
      <c r="F994" s="135"/>
      <c r="G994" s="135"/>
      <c r="H994" s="135"/>
      <c r="I994" s="135"/>
      <c r="J994" s="135"/>
      <c r="K994" s="135"/>
    </row>
    <row r="995" spans="2:11">
      <c r="B995" s="134"/>
      <c r="C995" s="134"/>
      <c r="D995" s="134"/>
      <c r="E995" s="135"/>
      <c r="F995" s="135"/>
      <c r="G995" s="135"/>
      <c r="H995" s="135"/>
      <c r="I995" s="135"/>
      <c r="J995" s="135"/>
      <c r="K995" s="135"/>
    </row>
    <row r="996" spans="2:11">
      <c r="B996" s="134"/>
      <c r="C996" s="134"/>
      <c r="D996" s="134"/>
      <c r="E996" s="135"/>
      <c r="F996" s="135"/>
      <c r="G996" s="135"/>
      <c r="H996" s="135"/>
      <c r="I996" s="135"/>
      <c r="J996" s="135"/>
      <c r="K996" s="135"/>
    </row>
    <row r="997" spans="2:11">
      <c r="B997" s="134"/>
      <c r="C997" s="134"/>
      <c r="D997" s="134"/>
      <c r="E997" s="135"/>
      <c r="F997" s="135"/>
      <c r="G997" s="135"/>
      <c r="H997" s="135"/>
      <c r="I997" s="135"/>
      <c r="J997" s="135"/>
      <c r="K997" s="135"/>
    </row>
    <row r="998" spans="2:11">
      <c r="B998" s="134"/>
      <c r="C998" s="134"/>
      <c r="D998" s="134"/>
      <c r="E998" s="135"/>
      <c r="F998" s="135"/>
      <c r="G998" s="135"/>
      <c r="H998" s="135"/>
      <c r="I998" s="135"/>
      <c r="J998" s="135"/>
      <c r="K998" s="135"/>
    </row>
    <row r="999" spans="2:11">
      <c r="B999" s="134"/>
      <c r="C999" s="134"/>
      <c r="D999" s="134"/>
      <c r="E999" s="135"/>
      <c r="F999" s="135"/>
      <c r="G999" s="135"/>
      <c r="H999" s="135"/>
      <c r="I999" s="135"/>
      <c r="J999" s="135"/>
      <c r="K999" s="135"/>
    </row>
    <row r="1000" spans="2:11">
      <c r="B1000" s="134"/>
      <c r="C1000" s="134"/>
      <c r="D1000" s="134"/>
      <c r="E1000" s="135"/>
      <c r="F1000" s="135"/>
      <c r="G1000" s="135"/>
      <c r="H1000" s="135"/>
      <c r="I1000" s="135"/>
      <c r="J1000" s="135"/>
      <c r="K1000" s="135"/>
    </row>
    <row r="1001" spans="2:11">
      <c r="B1001" s="134"/>
      <c r="C1001" s="134"/>
      <c r="D1001" s="134"/>
      <c r="E1001" s="135"/>
      <c r="F1001" s="135"/>
      <c r="G1001" s="135"/>
      <c r="H1001" s="135"/>
      <c r="I1001" s="135"/>
      <c r="J1001" s="135"/>
      <c r="K1001" s="135"/>
    </row>
    <row r="1002" spans="2:11">
      <c r="B1002" s="134"/>
      <c r="C1002" s="134"/>
      <c r="D1002" s="134"/>
      <c r="E1002" s="135"/>
      <c r="F1002" s="135"/>
      <c r="G1002" s="135"/>
      <c r="H1002" s="135"/>
      <c r="I1002" s="135"/>
      <c r="J1002" s="135"/>
      <c r="K1002" s="135"/>
    </row>
    <row r="1003" spans="2:11">
      <c r="B1003" s="134"/>
      <c r="C1003" s="134"/>
      <c r="D1003" s="134"/>
      <c r="E1003" s="135"/>
      <c r="F1003" s="135"/>
      <c r="G1003" s="135"/>
      <c r="H1003" s="135"/>
      <c r="I1003" s="135"/>
      <c r="J1003" s="135"/>
      <c r="K1003" s="135"/>
    </row>
    <row r="1004" spans="2:11">
      <c r="B1004" s="134"/>
      <c r="C1004" s="134"/>
      <c r="D1004" s="134"/>
      <c r="E1004" s="135"/>
      <c r="F1004" s="135"/>
      <c r="G1004" s="135"/>
      <c r="H1004" s="135"/>
      <c r="I1004" s="135"/>
      <c r="J1004" s="135"/>
      <c r="K1004" s="135"/>
    </row>
    <row r="1005" spans="2:11">
      <c r="B1005" s="134"/>
      <c r="C1005" s="134"/>
      <c r="D1005" s="134"/>
      <c r="E1005" s="135"/>
      <c r="F1005" s="135"/>
      <c r="G1005" s="135"/>
      <c r="H1005" s="135"/>
      <c r="I1005" s="135"/>
      <c r="J1005" s="135"/>
      <c r="K1005" s="135"/>
    </row>
    <row r="1006" spans="2:11">
      <c r="B1006" s="134"/>
      <c r="C1006" s="134"/>
      <c r="D1006" s="134"/>
      <c r="E1006" s="135"/>
      <c r="F1006" s="135"/>
      <c r="G1006" s="135"/>
      <c r="H1006" s="135"/>
      <c r="I1006" s="135"/>
      <c r="J1006" s="135"/>
      <c r="K1006" s="135"/>
    </row>
    <row r="1007" spans="2:11">
      <c r="B1007" s="134"/>
      <c r="C1007" s="134"/>
      <c r="D1007" s="134"/>
      <c r="E1007" s="135"/>
      <c r="F1007" s="135"/>
      <c r="G1007" s="135"/>
      <c r="H1007" s="135"/>
      <c r="I1007" s="135"/>
      <c r="J1007" s="135"/>
      <c r="K1007" s="135"/>
    </row>
    <row r="1008" spans="2:11">
      <c r="B1008" s="134"/>
      <c r="C1008" s="134"/>
      <c r="D1008" s="134"/>
      <c r="E1008" s="135"/>
      <c r="F1008" s="135"/>
      <c r="G1008" s="135"/>
      <c r="H1008" s="135"/>
      <c r="I1008" s="135"/>
      <c r="J1008" s="135"/>
      <c r="K1008" s="135"/>
    </row>
    <row r="1009" spans="2:11">
      <c r="B1009" s="134"/>
      <c r="C1009" s="134"/>
      <c r="D1009" s="134"/>
      <c r="E1009" s="135"/>
      <c r="F1009" s="135"/>
      <c r="G1009" s="135"/>
      <c r="H1009" s="135"/>
      <c r="I1009" s="135"/>
      <c r="J1009" s="135"/>
      <c r="K1009" s="135"/>
    </row>
    <row r="1010" spans="2:11">
      <c r="B1010" s="134"/>
      <c r="C1010" s="134"/>
      <c r="D1010" s="134"/>
      <c r="E1010" s="135"/>
      <c r="F1010" s="135"/>
      <c r="G1010" s="135"/>
      <c r="H1010" s="135"/>
      <c r="I1010" s="135"/>
      <c r="J1010" s="135"/>
      <c r="K1010" s="135"/>
    </row>
    <row r="1011" spans="2:11">
      <c r="B1011" s="134"/>
      <c r="C1011" s="134"/>
      <c r="D1011" s="134"/>
      <c r="E1011" s="135"/>
      <c r="F1011" s="135"/>
      <c r="G1011" s="135"/>
      <c r="H1011" s="135"/>
      <c r="I1011" s="135"/>
      <c r="J1011" s="135"/>
      <c r="K1011" s="135"/>
    </row>
    <row r="1012" spans="2:11">
      <c r="B1012" s="134"/>
      <c r="C1012" s="134"/>
      <c r="D1012" s="134"/>
      <c r="E1012" s="135"/>
      <c r="F1012" s="135"/>
      <c r="G1012" s="135"/>
      <c r="H1012" s="135"/>
      <c r="I1012" s="135"/>
      <c r="J1012" s="135"/>
      <c r="K1012" s="135"/>
    </row>
    <row r="1013" spans="2:11">
      <c r="B1013" s="134"/>
      <c r="C1013" s="134"/>
      <c r="D1013" s="134"/>
      <c r="E1013" s="135"/>
      <c r="F1013" s="135"/>
      <c r="G1013" s="135"/>
      <c r="H1013" s="135"/>
      <c r="I1013" s="135"/>
      <c r="J1013" s="135"/>
      <c r="K1013" s="135"/>
    </row>
    <row r="1014" spans="2:11">
      <c r="B1014" s="134"/>
      <c r="C1014" s="134"/>
      <c r="D1014" s="134"/>
      <c r="E1014" s="135"/>
      <c r="F1014" s="135"/>
      <c r="G1014" s="135"/>
      <c r="H1014" s="135"/>
      <c r="I1014" s="135"/>
      <c r="J1014" s="135"/>
      <c r="K1014" s="135"/>
    </row>
    <row r="1015" spans="2:11">
      <c r="B1015" s="134"/>
      <c r="C1015" s="134"/>
      <c r="D1015" s="134"/>
      <c r="E1015" s="135"/>
      <c r="F1015" s="135"/>
      <c r="G1015" s="135"/>
      <c r="H1015" s="135"/>
      <c r="I1015" s="135"/>
      <c r="J1015" s="135"/>
      <c r="K1015" s="135"/>
    </row>
    <row r="1016" spans="2:11">
      <c r="B1016" s="134"/>
      <c r="C1016" s="134"/>
      <c r="D1016" s="134"/>
      <c r="E1016" s="135"/>
      <c r="F1016" s="135"/>
      <c r="G1016" s="135"/>
      <c r="H1016" s="135"/>
      <c r="I1016" s="135"/>
      <c r="J1016" s="135"/>
      <c r="K1016" s="135"/>
    </row>
    <row r="1017" spans="2:11">
      <c r="B1017" s="134"/>
      <c r="C1017" s="134"/>
      <c r="D1017" s="134"/>
      <c r="E1017" s="135"/>
      <c r="F1017" s="135"/>
      <c r="G1017" s="135"/>
      <c r="H1017" s="135"/>
      <c r="I1017" s="135"/>
      <c r="J1017" s="135"/>
      <c r="K1017" s="135"/>
    </row>
    <row r="1018" spans="2:11">
      <c r="B1018" s="134"/>
      <c r="C1018" s="134"/>
      <c r="D1018" s="134"/>
      <c r="E1018" s="135"/>
      <c r="F1018" s="135"/>
      <c r="G1018" s="135"/>
      <c r="H1018" s="135"/>
      <c r="I1018" s="135"/>
      <c r="J1018" s="135"/>
      <c r="K1018" s="135"/>
    </row>
    <row r="1019" spans="2:11">
      <c r="B1019" s="134"/>
      <c r="C1019" s="134"/>
      <c r="D1019" s="134"/>
      <c r="E1019" s="135"/>
      <c r="F1019" s="135"/>
      <c r="G1019" s="135"/>
      <c r="H1019" s="135"/>
      <c r="I1019" s="135"/>
      <c r="J1019" s="135"/>
      <c r="K1019" s="135"/>
    </row>
    <row r="1020" spans="2:11">
      <c r="B1020" s="134"/>
      <c r="C1020" s="134"/>
      <c r="D1020" s="134"/>
      <c r="E1020" s="135"/>
      <c r="F1020" s="135"/>
      <c r="G1020" s="135"/>
      <c r="H1020" s="135"/>
      <c r="I1020" s="135"/>
      <c r="J1020" s="135"/>
      <c r="K1020" s="135"/>
    </row>
    <row r="1021" spans="2:11">
      <c r="B1021" s="134"/>
      <c r="C1021" s="134"/>
      <c r="D1021" s="134"/>
      <c r="E1021" s="135"/>
      <c r="F1021" s="135"/>
      <c r="G1021" s="135"/>
      <c r="H1021" s="135"/>
      <c r="I1021" s="135"/>
      <c r="J1021" s="135"/>
      <c r="K1021" s="135"/>
    </row>
    <row r="1022" spans="2:11">
      <c r="B1022" s="134"/>
      <c r="C1022" s="134"/>
      <c r="D1022" s="134"/>
      <c r="E1022" s="135"/>
      <c r="F1022" s="135"/>
      <c r="G1022" s="135"/>
      <c r="H1022" s="135"/>
      <c r="I1022" s="135"/>
      <c r="J1022" s="135"/>
      <c r="K1022" s="135"/>
    </row>
    <row r="1023" spans="2:11">
      <c r="B1023" s="134"/>
      <c r="C1023" s="134"/>
      <c r="D1023" s="134"/>
      <c r="E1023" s="135"/>
      <c r="F1023" s="135"/>
      <c r="G1023" s="135"/>
      <c r="H1023" s="135"/>
      <c r="I1023" s="135"/>
      <c r="J1023" s="135"/>
      <c r="K1023" s="135"/>
    </row>
    <row r="1024" spans="2:11">
      <c r="B1024" s="134"/>
      <c r="C1024" s="134"/>
      <c r="D1024" s="134"/>
      <c r="E1024" s="135"/>
      <c r="F1024" s="135"/>
      <c r="G1024" s="135"/>
      <c r="H1024" s="135"/>
      <c r="I1024" s="135"/>
      <c r="J1024" s="135"/>
      <c r="K1024" s="135"/>
    </row>
    <row r="1025" spans="2:11">
      <c r="B1025" s="134"/>
      <c r="C1025" s="134"/>
      <c r="D1025" s="134"/>
      <c r="E1025" s="135"/>
      <c r="F1025" s="135"/>
      <c r="G1025" s="135"/>
      <c r="H1025" s="135"/>
      <c r="I1025" s="135"/>
      <c r="J1025" s="135"/>
      <c r="K1025" s="135"/>
    </row>
    <row r="1026" spans="2:11">
      <c r="B1026" s="134"/>
      <c r="C1026" s="134"/>
      <c r="D1026" s="134"/>
      <c r="E1026" s="135"/>
      <c r="F1026" s="135"/>
      <c r="G1026" s="135"/>
      <c r="H1026" s="135"/>
      <c r="I1026" s="135"/>
      <c r="J1026" s="135"/>
      <c r="K1026" s="135"/>
    </row>
    <row r="1027" spans="2:11">
      <c r="B1027" s="134"/>
      <c r="C1027" s="134"/>
      <c r="D1027" s="134"/>
      <c r="E1027" s="135"/>
      <c r="F1027" s="135"/>
      <c r="G1027" s="135"/>
      <c r="H1027" s="135"/>
      <c r="I1027" s="135"/>
      <c r="J1027" s="135"/>
      <c r="K1027" s="135"/>
    </row>
    <row r="1028" spans="2:11">
      <c r="B1028" s="134"/>
      <c r="C1028" s="134"/>
      <c r="D1028" s="134"/>
      <c r="E1028" s="135"/>
      <c r="F1028" s="135"/>
      <c r="G1028" s="135"/>
      <c r="H1028" s="135"/>
      <c r="I1028" s="135"/>
      <c r="J1028" s="135"/>
      <c r="K1028" s="135"/>
    </row>
    <row r="1029" spans="2:11">
      <c r="B1029" s="134"/>
      <c r="C1029" s="134"/>
      <c r="D1029" s="134"/>
      <c r="E1029" s="135"/>
      <c r="F1029" s="135"/>
      <c r="G1029" s="135"/>
      <c r="H1029" s="135"/>
      <c r="I1029" s="135"/>
      <c r="J1029" s="135"/>
      <c r="K1029" s="135"/>
    </row>
    <row r="1030" spans="2:11">
      <c r="B1030" s="134"/>
      <c r="C1030" s="134"/>
      <c r="D1030" s="134"/>
      <c r="E1030" s="135"/>
      <c r="F1030" s="135"/>
      <c r="G1030" s="135"/>
      <c r="H1030" s="135"/>
      <c r="I1030" s="135"/>
      <c r="J1030" s="135"/>
      <c r="K1030" s="135"/>
    </row>
    <row r="1031" spans="2:11">
      <c r="B1031" s="134"/>
      <c r="C1031" s="134"/>
      <c r="D1031" s="134"/>
      <c r="E1031" s="135"/>
      <c r="F1031" s="135"/>
      <c r="G1031" s="135"/>
      <c r="H1031" s="135"/>
      <c r="I1031" s="135"/>
      <c r="J1031" s="135"/>
      <c r="K1031" s="135"/>
    </row>
    <row r="1032" spans="2:11">
      <c r="B1032" s="134"/>
      <c r="C1032" s="134"/>
      <c r="D1032" s="134"/>
      <c r="E1032" s="135"/>
      <c r="F1032" s="135"/>
      <c r="G1032" s="135"/>
      <c r="H1032" s="135"/>
      <c r="I1032" s="135"/>
      <c r="J1032" s="135"/>
      <c r="K1032" s="135"/>
    </row>
    <row r="1033" spans="2:11">
      <c r="B1033" s="134"/>
      <c r="C1033" s="134"/>
      <c r="D1033" s="134"/>
      <c r="E1033" s="135"/>
      <c r="F1033" s="135"/>
      <c r="G1033" s="135"/>
      <c r="H1033" s="135"/>
      <c r="I1033" s="135"/>
      <c r="J1033" s="135"/>
      <c r="K1033" s="135"/>
    </row>
    <row r="1034" spans="2:11">
      <c r="B1034" s="134"/>
      <c r="C1034" s="134"/>
      <c r="D1034" s="134"/>
      <c r="E1034" s="135"/>
      <c r="F1034" s="135"/>
      <c r="G1034" s="135"/>
      <c r="H1034" s="135"/>
      <c r="I1034" s="135"/>
      <c r="J1034" s="135"/>
      <c r="K1034" s="135"/>
    </row>
    <row r="1035" spans="2:11">
      <c r="B1035" s="134"/>
      <c r="C1035" s="134"/>
      <c r="D1035" s="134"/>
      <c r="E1035" s="135"/>
      <c r="F1035" s="135"/>
      <c r="G1035" s="135"/>
      <c r="H1035" s="135"/>
      <c r="I1035" s="135"/>
      <c r="J1035" s="135"/>
      <c r="K1035" s="135"/>
    </row>
    <row r="1036" spans="2:11">
      <c r="B1036" s="134"/>
      <c r="C1036" s="134"/>
      <c r="D1036" s="134"/>
      <c r="E1036" s="135"/>
      <c r="F1036" s="135"/>
      <c r="G1036" s="135"/>
      <c r="H1036" s="135"/>
      <c r="I1036" s="135"/>
      <c r="J1036" s="135"/>
      <c r="K1036" s="135"/>
    </row>
    <row r="1037" spans="2:11">
      <c r="B1037" s="134"/>
      <c r="C1037" s="134"/>
      <c r="D1037" s="134"/>
      <c r="E1037" s="135"/>
      <c r="F1037" s="135"/>
      <c r="G1037" s="135"/>
      <c r="H1037" s="135"/>
      <c r="I1037" s="135"/>
      <c r="J1037" s="135"/>
      <c r="K1037" s="135"/>
    </row>
    <row r="1038" spans="2:11">
      <c r="B1038" s="134"/>
      <c r="C1038" s="134"/>
      <c r="D1038" s="134"/>
      <c r="E1038" s="135"/>
      <c r="F1038" s="135"/>
      <c r="G1038" s="135"/>
      <c r="H1038" s="135"/>
      <c r="I1038" s="135"/>
      <c r="J1038" s="135"/>
      <c r="K1038" s="135"/>
    </row>
    <row r="1039" spans="2:11">
      <c r="B1039" s="134"/>
      <c r="C1039" s="134"/>
      <c r="D1039" s="134"/>
      <c r="E1039" s="135"/>
      <c r="F1039" s="135"/>
      <c r="G1039" s="135"/>
      <c r="H1039" s="135"/>
      <c r="I1039" s="135"/>
      <c r="J1039" s="135"/>
      <c r="K1039" s="135"/>
    </row>
    <row r="1040" spans="2:11">
      <c r="B1040" s="134"/>
      <c r="C1040" s="134"/>
      <c r="D1040" s="134"/>
      <c r="E1040" s="135"/>
      <c r="F1040" s="135"/>
      <c r="G1040" s="135"/>
      <c r="H1040" s="135"/>
      <c r="I1040" s="135"/>
      <c r="J1040" s="135"/>
      <c r="K1040" s="135"/>
    </row>
    <row r="1041" spans="2:11">
      <c r="B1041" s="134"/>
      <c r="C1041" s="134"/>
      <c r="D1041" s="134"/>
      <c r="E1041" s="135"/>
      <c r="F1041" s="135"/>
      <c r="G1041" s="135"/>
      <c r="H1041" s="135"/>
      <c r="I1041" s="135"/>
      <c r="J1041" s="135"/>
      <c r="K1041" s="135"/>
    </row>
    <row r="1042" spans="2:11">
      <c r="B1042" s="134"/>
      <c r="C1042" s="134"/>
      <c r="D1042" s="134"/>
      <c r="E1042" s="135"/>
      <c r="F1042" s="135"/>
      <c r="G1042" s="135"/>
      <c r="H1042" s="135"/>
      <c r="I1042" s="135"/>
      <c r="J1042" s="135"/>
      <c r="K1042" s="135"/>
    </row>
    <row r="1043" spans="2:11">
      <c r="B1043" s="134"/>
      <c r="C1043" s="134"/>
      <c r="D1043" s="134"/>
      <c r="E1043" s="135"/>
      <c r="F1043" s="135"/>
      <c r="G1043" s="135"/>
      <c r="H1043" s="135"/>
      <c r="I1043" s="135"/>
      <c r="J1043" s="135"/>
      <c r="K1043" s="135"/>
    </row>
    <row r="1044" spans="2:11">
      <c r="B1044" s="134"/>
      <c r="C1044" s="134"/>
      <c r="D1044" s="134"/>
      <c r="E1044" s="135"/>
      <c r="F1044" s="135"/>
      <c r="G1044" s="135"/>
      <c r="H1044" s="135"/>
      <c r="I1044" s="135"/>
      <c r="J1044" s="135"/>
      <c r="K1044" s="135"/>
    </row>
    <row r="1045" spans="2:11">
      <c r="B1045" s="134"/>
      <c r="C1045" s="134"/>
      <c r="D1045" s="134"/>
      <c r="E1045" s="135"/>
      <c r="F1045" s="135"/>
      <c r="G1045" s="135"/>
      <c r="H1045" s="135"/>
      <c r="I1045" s="135"/>
      <c r="J1045" s="135"/>
      <c r="K1045" s="135"/>
    </row>
    <row r="1046" spans="2:11">
      <c r="B1046" s="134"/>
      <c r="C1046" s="134"/>
      <c r="D1046" s="134"/>
      <c r="E1046" s="135"/>
      <c r="F1046" s="135"/>
      <c r="G1046" s="135"/>
      <c r="H1046" s="135"/>
      <c r="I1046" s="135"/>
      <c r="J1046" s="135"/>
      <c r="K1046" s="135"/>
    </row>
    <row r="1047" spans="2:11">
      <c r="B1047" s="134"/>
      <c r="C1047" s="134"/>
      <c r="D1047" s="134"/>
      <c r="E1047" s="135"/>
      <c r="F1047" s="135"/>
      <c r="G1047" s="135"/>
      <c r="H1047" s="135"/>
      <c r="I1047" s="135"/>
      <c r="J1047" s="135"/>
      <c r="K1047" s="135"/>
    </row>
    <row r="1048" spans="2:11">
      <c r="B1048" s="134"/>
      <c r="C1048" s="134"/>
      <c r="D1048" s="134"/>
      <c r="E1048" s="135"/>
      <c r="F1048" s="135"/>
      <c r="G1048" s="135"/>
      <c r="H1048" s="135"/>
      <c r="I1048" s="135"/>
      <c r="J1048" s="135"/>
      <c r="K1048" s="135"/>
    </row>
    <row r="1049" spans="2:11">
      <c r="B1049" s="134"/>
      <c r="C1049" s="134"/>
      <c r="D1049" s="134"/>
      <c r="E1049" s="135"/>
      <c r="F1049" s="135"/>
      <c r="G1049" s="135"/>
      <c r="H1049" s="135"/>
      <c r="I1049" s="135"/>
      <c r="J1049" s="135"/>
      <c r="K1049" s="135"/>
    </row>
    <row r="1050" spans="2:11">
      <c r="B1050" s="134"/>
      <c r="C1050" s="134"/>
      <c r="D1050" s="134"/>
      <c r="E1050" s="135"/>
      <c r="F1050" s="135"/>
      <c r="G1050" s="135"/>
      <c r="H1050" s="135"/>
      <c r="I1050" s="135"/>
      <c r="J1050" s="135"/>
      <c r="K1050" s="135"/>
    </row>
    <row r="1051" spans="2:11">
      <c r="B1051" s="134"/>
      <c r="C1051" s="134"/>
      <c r="D1051" s="134"/>
      <c r="E1051" s="135"/>
      <c r="F1051" s="135"/>
      <c r="G1051" s="135"/>
      <c r="H1051" s="135"/>
      <c r="I1051" s="135"/>
      <c r="J1051" s="135"/>
      <c r="K1051" s="135"/>
    </row>
    <row r="1052" spans="2:11">
      <c r="B1052" s="134"/>
      <c r="C1052" s="134"/>
      <c r="D1052" s="134"/>
      <c r="E1052" s="135"/>
      <c r="F1052" s="135"/>
      <c r="G1052" s="135"/>
      <c r="H1052" s="135"/>
      <c r="I1052" s="135"/>
      <c r="J1052" s="135"/>
      <c r="K1052" s="135"/>
    </row>
    <row r="1053" spans="2:11">
      <c r="B1053" s="134"/>
      <c r="C1053" s="134"/>
      <c r="D1053" s="134"/>
      <c r="E1053" s="135"/>
      <c r="F1053" s="135"/>
      <c r="G1053" s="135"/>
      <c r="H1053" s="135"/>
      <c r="I1053" s="135"/>
      <c r="J1053" s="135"/>
      <c r="K1053" s="135"/>
    </row>
    <row r="1054" spans="2:11">
      <c r="B1054" s="134"/>
      <c r="C1054" s="134"/>
      <c r="D1054" s="134"/>
      <c r="E1054" s="135"/>
      <c r="F1054" s="135"/>
      <c r="G1054" s="135"/>
      <c r="H1054" s="135"/>
      <c r="I1054" s="135"/>
      <c r="J1054" s="135"/>
      <c r="K1054" s="135"/>
    </row>
    <row r="1055" spans="2:11">
      <c r="B1055" s="134"/>
      <c r="C1055" s="134"/>
      <c r="D1055" s="134"/>
      <c r="E1055" s="135"/>
      <c r="F1055" s="135"/>
      <c r="G1055" s="135"/>
      <c r="H1055" s="135"/>
      <c r="I1055" s="135"/>
      <c r="J1055" s="135"/>
      <c r="K1055" s="135"/>
    </row>
    <row r="1056" spans="2:11">
      <c r="B1056" s="134"/>
      <c r="C1056" s="134"/>
      <c r="D1056" s="134"/>
      <c r="E1056" s="135"/>
      <c r="F1056" s="135"/>
      <c r="G1056" s="135"/>
      <c r="H1056" s="135"/>
      <c r="I1056" s="135"/>
      <c r="J1056" s="135"/>
      <c r="K1056" s="135"/>
    </row>
    <row r="1057" spans="2:11">
      <c r="B1057" s="134"/>
      <c r="C1057" s="134"/>
      <c r="D1057" s="134"/>
      <c r="E1057" s="135"/>
      <c r="F1057" s="135"/>
      <c r="G1057" s="135"/>
      <c r="H1057" s="135"/>
      <c r="I1057" s="135"/>
      <c r="J1057" s="135"/>
      <c r="K1057" s="135"/>
    </row>
    <row r="1058" spans="2:11">
      <c r="B1058" s="134"/>
      <c r="C1058" s="134"/>
      <c r="D1058" s="134"/>
      <c r="E1058" s="135"/>
      <c r="F1058" s="135"/>
      <c r="G1058" s="135"/>
      <c r="H1058" s="135"/>
      <c r="I1058" s="135"/>
      <c r="J1058" s="135"/>
      <c r="K1058" s="135"/>
    </row>
    <row r="1059" spans="2:11">
      <c r="B1059" s="134"/>
      <c r="C1059" s="134"/>
      <c r="D1059" s="134"/>
      <c r="E1059" s="135"/>
      <c r="F1059" s="135"/>
      <c r="G1059" s="135"/>
      <c r="H1059" s="135"/>
      <c r="I1059" s="135"/>
      <c r="J1059" s="135"/>
      <c r="K1059" s="135"/>
    </row>
    <row r="1060" spans="2:11">
      <c r="B1060" s="134"/>
      <c r="C1060" s="134"/>
      <c r="D1060" s="134"/>
      <c r="E1060" s="135"/>
      <c r="F1060" s="135"/>
      <c r="G1060" s="135"/>
      <c r="H1060" s="135"/>
      <c r="I1060" s="135"/>
      <c r="J1060" s="135"/>
      <c r="K1060" s="135"/>
    </row>
    <row r="1061" spans="2:11">
      <c r="B1061" s="134"/>
      <c r="C1061" s="134"/>
      <c r="D1061" s="134"/>
      <c r="E1061" s="135"/>
      <c r="F1061" s="135"/>
      <c r="G1061" s="135"/>
      <c r="H1061" s="135"/>
      <c r="I1061" s="135"/>
      <c r="J1061" s="135"/>
      <c r="K1061" s="135"/>
    </row>
    <row r="1062" spans="2:11">
      <c r="B1062" s="134"/>
      <c r="C1062" s="134"/>
      <c r="D1062" s="134"/>
      <c r="E1062" s="135"/>
      <c r="F1062" s="135"/>
      <c r="G1062" s="135"/>
      <c r="H1062" s="135"/>
      <c r="I1062" s="135"/>
      <c r="J1062" s="135"/>
      <c r="K1062" s="135"/>
    </row>
    <row r="1063" spans="2:11">
      <c r="B1063" s="134"/>
      <c r="C1063" s="134"/>
      <c r="D1063" s="134"/>
      <c r="E1063" s="135"/>
      <c r="F1063" s="135"/>
      <c r="G1063" s="135"/>
      <c r="H1063" s="135"/>
      <c r="I1063" s="135"/>
      <c r="J1063" s="135"/>
      <c r="K1063" s="135"/>
    </row>
    <row r="1064" spans="2:11">
      <c r="B1064" s="134"/>
      <c r="C1064" s="134"/>
      <c r="D1064" s="134"/>
      <c r="E1064" s="135"/>
      <c r="F1064" s="135"/>
      <c r="G1064" s="135"/>
      <c r="H1064" s="135"/>
      <c r="I1064" s="135"/>
      <c r="J1064" s="135"/>
      <c r="K1064" s="135"/>
    </row>
    <row r="1065" spans="2:11">
      <c r="B1065" s="134"/>
      <c r="C1065" s="134"/>
      <c r="D1065" s="134"/>
      <c r="E1065" s="135"/>
      <c r="F1065" s="135"/>
      <c r="G1065" s="135"/>
      <c r="H1065" s="135"/>
      <c r="I1065" s="135"/>
      <c r="J1065" s="135"/>
      <c r="K1065" s="135"/>
    </row>
    <row r="1066" spans="2:11">
      <c r="B1066" s="134"/>
      <c r="C1066" s="134"/>
      <c r="D1066" s="134"/>
      <c r="E1066" s="135"/>
      <c r="F1066" s="135"/>
      <c r="G1066" s="135"/>
      <c r="H1066" s="135"/>
      <c r="I1066" s="135"/>
      <c r="J1066" s="135"/>
      <c r="K1066" s="135"/>
    </row>
    <row r="1067" spans="2:11">
      <c r="B1067" s="134"/>
      <c r="C1067" s="134"/>
      <c r="D1067" s="134"/>
      <c r="E1067" s="135"/>
      <c r="F1067" s="135"/>
      <c r="G1067" s="135"/>
      <c r="H1067" s="135"/>
      <c r="I1067" s="135"/>
      <c r="J1067" s="135"/>
      <c r="K1067" s="135"/>
    </row>
    <row r="1068" spans="2:11">
      <c r="B1068" s="134"/>
      <c r="C1068" s="134"/>
      <c r="D1068" s="134"/>
      <c r="E1068" s="135"/>
      <c r="F1068" s="135"/>
      <c r="G1068" s="135"/>
      <c r="H1068" s="135"/>
      <c r="I1068" s="135"/>
      <c r="J1068" s="135"/>
      <c r="K1068" s="135"/>
    </row>
    <row r="1069" spans="2:11">
      <c r="B1069" s="134"/>
      <c r="C1069" s="134"/>
      <c r="D1069" s="134"/>
      <c r="E1069" s="135"/>
      <c r="F1069" s="135"/>
      <c r="G1069" s="135"/>
      <c r="H1069" s="135"/>
      <c r="I1069" s="135"/>
      <c r="J1069" s="135"/>
      <c r="K1069" s="135"/>
    </row>
    <row r="1070" spans="2:11">
      <c r="B1070" s="134"/>
      <c r="C1070" s="134"/>
      <c r="D1070" s="134"/>
      <c r="E1070" s="135"/>
      <c r="F1070" s="135"/>
      <c r="G1070" s="135"/>
      <c r="H1070" s="135"/>
      <c r="I1070" s="135"/>
      <c r="J1070" s="135"/>
      <c r="K1070" s="135"/>
    </row>
    <row r="1071" spans="2:11">
      <c r="B1071" s="134"/>
      <c r="C1071" s="134"/>
      <c r="D1071" s="134"/>
      <c r="E1071" s="135"/>
      <c r="F1071" s="135"/>
      <c r="G1071" s="135"/>
      <c r="H1071" s="135"/>
      <c r="I1071" s="135"/>
      <c r="J1071" s="135"/>
      <c r="K1071" s="135"/>
    </row>
    <row r="1072" spans="2:11">
      <c r="B1072" s="134"/>
      <c r="C1072" s="134"/>
      <c r="D1072" s="134"/>
      <c r="E1072" s="135"/>
      <c r="F1072" s="135"/>
      <c r="G1072" s="135"/>
      <c r="H1072" s="135"/>
      <c r="I1072" s="135"/>
      <c r="J1072" s="135"/>
      <c r="K1072" s="135"/>
    </row>
    <row r="1073" spans="2:11">
      <c r="B1073" s="134"/>
      <c r="C1073" s="134"/>
      <c r="D1073" s="134"/>
      <c r="E1073" s="135"/>
      <c r="F1073" s="135"/>
      <c r="G1073" s="135"/>
      <c r="H1073" s="135"/>
      <c r="I1073" s="135"/>
      <c r="J1073" s="135"/>
      <c r="K1073" s="135"/>
    </row>
    <row r="1074" spans="2:11">
      <c r="B1074" s="134"/>
      <c r="C1074" s="134"/>
      <c r="D1074" s="134"/>
      <c r="E1074" s="135"/>
      <c r="F1074" s="135"/>
      <c r="G1074" s="135"/>
      <c r="H1074" s="135"/>
      <c r="I1074" s="135"/>
      <c r="J1074" s="135"/>
      <c r="K1074" s="135"/>
    </row>
    <row r="1075" spans="2:11">
      <c r="B1075" s="134"/>
      <c r="C1075" s="134"/>
      <c r="D1075" s="134"/>
      <c r="E1075" s="135"/>
      <c r="F1075" s="135"/>
      <c r="G1075" s="135"/>
      <c r="H1075" s="135"/>
      <c r="I1075" s="135"/>
      <c r="J1075" s="135"/>
      <c r="K1075" s="135"/>
    </row>
    <row r="1076" spans="2:11">
      <c r="B1076" s="134"/>
      <c r="C1076" s="134"/>
      <c r="D1076" s="134"/>
      <c r="E1076" s="135"/>
      <c r="F1076" s="135"/>
      <c r="G1076" s="135"/>
      <c r="H1076" s="135"/>
      <c r="I1076" s="135"/>
      <c r="J1076" s="135"/>
      <c r="K1076" s="135"/>
    </row>
    <row r="1077" spans="2:11">
      <c r="B1077" s="134"/>
      <c r="C1077" s="134"/>
      <c r="D1077" s="134"/>
      <c r="E1077" s="135"/>
      <c r="F1077" s="135"/>
      <c r="G1077" s="135"/>
      <c r="H1077" s="135"/>
      <c r="I1077" s="135"/>
      <c r="J1077" s="135"/>
      <c r="K1077" s="135"/>
    </row>
    <row r="1078" spans="2:11">
      <c r="B1078" s="134"/>
      <c r="C1078" s="134"/>
      <c r="D1078" s="134"/>
      <c r="E1078" s="135"/>
      <c r="F1078" s="135"/>
      <c r="G1078" s="135"/>
      <c r="H1078" s="135"/>
      <c r="I1078" s="135"/>
      <c r="J1078" s="135"/>
      <c r="K1078" s="135"/>
    </row>
    <row r="1079" spans="2:11">
      <c r="B1079" s="134"/>
      <c r="C1079" s="134"/>
      <c r="D1079" s="134"/>
      <c r="E1079" s="135"/>
      <c r="F1079" s="135"/>
      <c r="G1079" s="135"/>
      <c r="H1079" s="135"/>
      <c r="I1079" s="135"/>
      <c r="J1079" s="135"/>
      <c r="K1079" s="135"/>
    </row>
    <row r="1080" spans="2:11">
      <c r="B1080" s="134"/>
      <c r="C1080" s="134"/>
      <c r="D1080" s="134"/>
      <c r="E1080" s="135"/>
      <c r="F1080" s="135"/>
      <c r="G1080" s="135"/>
      <c r="H1080" s="135"/>
      <c r="I1080" s="135"/>
      <c r="J1080" s="135"/>
      <c r="K1080" s="135"/>
    </row>
    <row r="1081" spans="2:11">
      <c r="B1081" s="134"/>
      <c r="C1081" s="134"/>
      <c r="D1081" s="134"/>
      <c r="E1081" s="135"/>
      <c r="F1081" s="135"/>
      <c r="G1081" s="135"/>
      <c r="H1081" s="135"/>
      <c r="I1081" s="135"/>
      <c r="J1081" s="135"/>
      <c r="K1081" s="135"/>
    </row>
    <row r="1082" spans="2:11">
      <c r="B1082" s="134"/>
      <c r="C1082" s="134"/>
      <c r="D1082" s="134"/>
      <c r="E1082" s="135"/>
      <c r="F1082" s="135"/>
      <c r="G1082" s="135"/>
      <c r="H1082" s="135"/>
      <c r="I1082" s="135"/>
      <c r="J1082" s="135"/>
      <c r="K1082" s="135"/>
    </row>
    <row r="1083" spans="2:11">
      <c r="B1083" s="134"/>
      <c r="C1083" s="134"/>
      <c r="D1083" s="134"/>
      <c r="E1083" s="135"/>
      <c r="F1083" s="135"/>
      <c r="G1083" s="135"/>
      <c r="H1083" s="135"/>
      <c r="I1083" s="135"/>
      <c r="J1083" s="135"/>
      <c r="K1083" s="135"/>
    </row>
    <row r="1084" spans="2:11">
      <c r="B1084" s="134"/>
      <c r="C1084" s="134"/>
      <c r="D1084" s="134"/>
      <c r="E1084" s="135"/>
      <c r="F1084" s="135"/>
      <c r="G1084" s="135"/>
      <c r="H1084" s="135"/>
      <c r="I1084" s="135"/>
      <c r="J1084" s="135"/>
      <c r="K1084" s="135"/>
    </row>
    <row r="1085" spans="2:11">
      <c r="B1085" s="134"/>
      <c r="C1085" s="134"/>
      <c r="D1085" s="134"/>
      <c r="E1085" s="135"/>
      <c r="F1085" s="135"/>
      <c r="G1085" s="135"/>
      <c r="H1085" s="135"/>
      <c r="I1085" s="135"/>
      <c r="J1085" s="135"/>
      <c r="K1085" s="135"/>
    </row>
    <row r="1086" spans="2:11">
      <c r="B1086" s="134"/>
      <c r="C1086" s="134"/>
      <c r="D1086" s="134"/>
      <c r="E1086" s="135"/>
      <c r="F1086" s="135"/>
      <c r="G1086" s="135"/>
      <c r="H1086" s="135"/>
      <c r="I1086" s="135"/>
      <c r="J1086" s="135"/>
      <c r="K1086" s="135"/>
    </row>
    <row r="1087" spans="2:11">
      <c r="B1087" s="134"/>
      <c r="C1087" s="134"/>
      <c r="D1087" s="134"/>
      <c r="E1087" s="135"/>
      <c r="F1087" s="135"/>
      <c r="G1087" s="135"/>
      <c r="H1087" s="135"/>
      <c r="I1087" s="135"/>
      <c r="J1087" s="135"/>
      <c r="K1087" s="135"/>
    </row>
    <row r="1088" spans="2:11">
      <c r="B1088" s="134"/>
      <c r="C1088" s="134"/>
      <c r="D1088" s="134"/>
      <c r="E1088" s="135"/>
      <c r="F1088" s="135"/>
      <c r="G1088" s="135"/>
      <c r="H1088" s="135"/>
      <c r="I1088" s="135"/>
      <c r="J1088" s="135"/>
      <c r="K1088" s="135"/>
    </row>
    <row r="1089" spans="2:11">
      <c r="B1089" s="134"/>
      <c r="C1089" s="134"/>
      <c r="D1089" s="134"/>
      <c r="E1089" s="135"/>
      <c r="F1089" s="135"/>
      <c r="G1089" s="135"/>
      <c r="H1089" s="135"/>
      <c r="I1089" s="135"/>
      <c r="J1089" s="135"/>
      <c r="K1089" s="135"/>
    </row>
    <row r="1090" spans="2:11">
      <c r="B1090" s="134"/>
      <c r="C1090" s="134"/>
      <c r="D1090" s="134"/>
      <c r="E1090" s="135"/>
      <c r="F1090" s="135"/>
      <c r="G1090" s="135"/>
      <c r="H1090" s="135"/>
      <c r="I1090" s="135"/>
      <c r="J1090" s="135"/>
      <c r="K1090" s="135"/>
    </row>
    <row r="1091" spans="2:11">
      <c r="B1091" s="134"/>
      <c r="C1091" s="134"/>
      <c r="D1091" s="134"/>
      <c r="E1091" s="135"/>
      <c r="F1091" s="135"/>
      <c r="G1091" s="135"/>
      <c r="H1091" s="135"/>
      <c r="I1091" s="135"/>
      <c r="J1091" s="135"/>
      <c r="K1091" s="135"/>
    </row>
    <row r="1092" spans="2:11">
      <c r="B1092" s="134"/>
      <c r="C1092" s="134"/>
      <c r="D1092" s="134"/>
      <c r="E1092" s="135"/>
      <c r="F1092" s="135"/>
      <c r="G1092" s="135"/>
      <c r="H1092" s="135"/>
      <c r="I1092" s="135"/>
      <c r="J1092" s="135"/>
      <c r="K1092" s="135"/>
    </row>
    <row r="1093" spans="2:11">
      <c r="B1093" s="134"/>
      <c r="C1093" s="134"/>
      <c r="D1093" s="134"/>
      <c r="E1093" s="135"/>
      <c r="F1093" s="135"/>
      <c r="G1093" s="135"/>
      <c r="H1093" s="135"/>
      <c r="I1093" s="135"/>
      <c r="J1093" s="135"/>
      <c r="K1093" s="135"/>
    </row>
    <row r="1094" spans="2:11">
      <c r="B1094" s="134"/>
      <c r="C1094" s="134"/>
      <c r="D1094" s="134"/>
      <c r="E1094" s="135"/>
      <c r="F1094" s="135"/>
      <c r="G1094" s="135"/>
      <c r="H1094" s="135"/>
      <c r="I1094" s="135"/>
      <c r="J1094" s="135"/>
      <c r="K1094" s="135"/>
    </row>
    <row r="1095" spans="2:11">
      <c r="B1095" s="134"/>
      <c r="C1095" s="134"/>
      <c r="D1095" s="134"/>
      <c r="E1095" s="135"/>
      <c r="F1095" s="135"/>
      <c r="G1095" s="135"/>
      <c r="H1095" s="135"/>
      <c r="I1095" s="135"/>
      <c r="J1095" s="135"/>
      <c r="K1095" s="135"/>
    </row>
    <row r="1096" spans="2:11">
      <c r="B1096" s="134"/>
      <c r="C1096" s="134"/>
      <c r="D1096" s="134"/>
      <c r="E1096" s="135"/>
      <c r="F1096" s="135"/>
      <c r="G1096" s="135"/>
      <c r="H1096" s="135"/>
      <c r="I1096" s="135"/>
      <c r="J1096" s="135"/>
      <c r="K1096" s="135"/>
    </row>
    <row r="1097" spans="2:11">
      <c r="B1097" s="134"/>
      <c r="C1097" s="134"/>
      <c r="D1097" s="134"/>
      <c r="E1097" s="135"/>
      <c r="F1097" s="135"/>
      <c r="G1097" s="135"/>
      <c r="H1097" s="135"/>
      <c r="I1097" s="135"/>
      <c r="J1097" s="135"/>
      <c r="K1097" s="135"/>
    </row>
    <row r="1098" spans="2:11">
      <c r="B1098" s="134"/>
      <c r="C1098" s="134"/>
      <c r="D1098" s="134"/>
      <c r="E1098" s="135"/>
      <c r="F1098" s="135"/>
      <c r="G1098" s="135"/>
      <c r="H1098" s="135"/>
      <c r="I1098" s="135"/>
      <c r="J1098" s="135"/>
      <c r="K1098" s="135"/>
    </row>
    <row r="1099" spans="2:11">
      <c r="B1099" s="134"/>
      <c r="C1099" s="134"/>
      <c r="D1099" s="134"/>
      <c r="E1099" s="135"/>
      <c r="F1099" s="135"/>
      <c r="G1099" s="135"/>
      <c r="H1099" s="135"/>
      <c r="I1099" s="135"/>
      <c r="J1099" s="135"/>
      <c r="K1099" s="13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147</v>
      </c>
      <c r="C1" s="67" t="s" vm="1">
        <v>233</v>
      </c>
    </row>
    <row r="2" spans="2:17">
      <c r="B2" s="46" t="s">
        <v>146</v>
      </c>
      <c r="C2" s="67" t="s">
        <v>234</v>
      </c>
    </row>
    <row r="3" spans="2:17">
      <c r="B3" s="46" t="s">
        <v>148</v>
      </c>
      <c r="C3" s="67" t="s">
        <v>235</v>
      </c>
    </row>
    <row r="4" spans="2:17">
      <c r="B4" s="46" t="s">
        <v>149</v>
      </c>
      <c r="C4" s="67">
        <v>2102</v>
      </c>
    </row>
    <row r="6" spans="2:17" ht="26.25" customHeight="1">
      <c r="B6" s="174" t="s">
        <v>176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</row>
    <row r="7" spans="2:17" ht="26.25" customHeight="1">
      <c r="B7" s="174" t="s">
        <v>103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</row>
    <row r="8" spans="2:17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67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17" s="4" customFormat="1" ht="18" customHeight="1">
      <c r="B11" s="139" t="s">
        <v>3526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40">
        <v>0</v>
      </c>
      <c r="O11" s="89"/>
      <c r="P11" s="141">
        <v>0</v>
      </c>
      <c r="Q11" s="141">
        <v>0</v>
      </c>
    </row>
    <row r="12" spans="2:17" ht="18" customHeight="1">
      <c r="B12" s="142" t="s">
        <v>224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17">
      <c r="B13" s="142" t="s">
        <v>113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17">
      <c r="B14" s="142" t="s">
        <v>207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17">
      <c r="B15" s="142" t="s">
        <v>215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17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2:17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</row>
    <row r="112" spans="2:17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</row>
    <row r="113" spans="2:17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</row>
    <row r="114" spans="2:17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</row>
    <row r="115" spans="2:17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</row>
    <row r="116" spans="2:17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</row>
    <row r="117" spans="2:17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</row>
    <row r="118" spans="2:17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</row>
    <row r="119" spans="2:17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</row>
    <row r="120" spans="2:17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</row>
    <row r="121" spans="2:17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</row>
    <row r="122" spans="2:17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</row>
    <row r="123" spans="2:17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</row>
    <row r="124" spans="2:17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2:17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</row>
    <row r="126" spans="2:17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</row>
    <row r="127" spans="2:17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</row>
    <row r="128" spans="2:17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</row>
    <row r="129" spans="2:17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</row>
    <row r="130" spans="2:17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</row>
    <row r="131" spans="2:17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</row>
    <row r="132" spans="2:17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</row>
    <row r="133" spans="2:17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</row>
    <row r="134" spans="2:17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</row>
    <row r="135" spans="2:17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</row>
    <row r="136" spans="2:17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</row>
    <row r="137" spans="2:17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</row>
    <row r="138" spans="2:17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</row>
    <row r="139" spans="2:17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</row>
    <row r="140" spans="2:17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</row>
    <row r="141" spans="2:17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</row>
    <row r="142" spans="2:17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</row>
    <row r="143" spans="2:17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</row>
    <row r="144" spans="2:17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</row>
    <row r="145" spans="2:17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</row>
    <row r="146" spans="2:17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</row>
    <row r="147" spans="2:17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</row>
    <row r="148" spans="2:17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</row>
    <row r="149" spans="2:17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</row>
    <row r="150" spans="2:17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</row>
    <row r="151" spans="2:17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</row>
    <row r="152" spans="2:17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</row>
    <row r="153" spans="2:17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</row>
    <row r="154" spans="2:17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</row>
    <row r="155" spans="2:17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</row>
    <row r="156" spans="2:17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</row>
    <row r="157" spans="2:17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</row>
    <row r="158" spans="2:17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</row>
    <row r="159" spans="2:17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</row>
    <row r="160" spans="2:17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</row>
    <row r="161" spans="2:17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</row>
    <row r="162" spans="2:17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</row>
    <row r="163" spans="2:17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</row>
    <row r="164" spans="2:17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</row>
    <row r="165" spans="2:17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</row>
    <row r="166" spans="2:17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</row>
    <row r="167" spans="2:17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</row>
    <row r="168" spans="2:17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</row>
    <row r="169" spans="2:17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7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7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</row>
    <row r="172" spans="2:17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</row>
    <row r="173" spans="2:17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</row>
    <row r="174" spans="2:17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</row>
    <row r="175" spans="2:17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</row>
    <row r="176" spans="2:17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</row>
    <row r="177" spans="2:17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</row>
    <row r="178" spans="2:17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</row>
    <row r="179" spans="2:17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</row>
    <row r="180" spans="2:17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</row>
    <row r="181" spans="2:17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</row>
    <row r="182" spans="2:17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</row>
    <row r="183" spans="2:17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</row>
    <row r="184" spans="2:17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</row>
    <row r="185" spans="2:17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</row>
    <row r="186" spans="2:17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</row>
    <row r="187" spans="2:17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</row>
    <row r="188" spans="2:17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</row>
    <row r="189" spans="2:17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</row>
    <row r="190" spans="2:17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</row>
    <row r="191" spans="2:17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</row>
    <row r="192" spans="2:17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</row>
    <row r="193" spans="2:17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</row>
    <row r="194" spans="2:17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</row>
    <row r="195" spans="2:17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</row>
    <row r="196" spans="2:17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</row>
    <row r="197" spans="2:17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</row>
    <row r="198" spans="2:17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</row>
    <row r="199" spans="2:17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</row>
    <row r="200" spans="2:17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</row>
    <row r="201" spans="2:17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</row>
    <row r="202" spans="2:17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</row>
    <row r="203" spans="2:17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</row>
    <row r="204" spans="2:17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</row>
    <row r="205" spans="2:17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</row>
    <row r="206" spans="2:17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</row>
    <row r="207" spans="2:17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</row>
    <row r="208" spans="2:17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</row>
    <row r="209" spans="2:17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</row>
    <row r="210" spans="2:17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</row>
    <row r="211" spans="2:17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</row>
    <row r="212" spans="2:17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</row>
    <row r="213" spans="2:17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</row>
    <row r="214" spans="2:17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</row>
    <row r="215" spans="2:17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</row>
    <row r="216" spans="2:17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</row>
    <row r="217" spans="2:17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</row>
    <row r="218" spans="2:17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</row>
    <row r="219" spans="2:17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</row>
    <row r="220" spans="2:17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</row>
    <row r="221" spans="2:17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</row>
    <row r="222" spans="2:17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</row>
    <row r="223" spans="2:17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</row>
    <row r="224" spans="2:17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</row>
    <row r="225" spans="2:17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</row>
    <row r="226" spans="2:17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</row>
    <row r="227" spans="2:17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</row>
    <row r="228" spans="2:17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</row>
    <row r="229" spans="2:17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</row>
    <row r="230" spans="2:17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</row>
    <row r="231" spans="2:17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</row>
    <row r="232" spans="2:17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</row>
    <row r="233" spans="2:17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</row>
    <row r="234" spans="2:17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</row>
    <row r="235" spans="2:17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</row>
    <row r="236" spans="2:17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</row>
    <row r="237" spans="2:17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</row>
    <row r="238" spans="2:17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</row>
    <row r="239" spans="2:17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</row>
    <row r="240" spans="2:17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</row>
    <row r="241" spans="2:17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</row>
    <row r="242" spans="2:17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</row>
    <row r="243" spans="2:17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</row>
    <row r="244" spans="2:17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</row>
    <row r="245" spans="2:17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</row>
    <row r="246" spans="2:17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</row>
    <row r="247" spans="2:17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</row>
    <row r="248" spans="2:17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</row>
    <row r="249" spans="2:17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</row>
    <row r="250" spans="2:17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</row>
    <row r="251" spans="2:17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</row>
    <row r="252" spans="2:17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</row>
    <row r="253" spans="2:17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</row>
    <row r="254" spans="2:17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</row>
    <row r="255" spans="2:17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</row>
    <row r="256" spans="2:17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</row>
    <row r="257" spans="2:17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</row>
    <row r="258" spans="2:17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</row>
    <row r="259" spans="2:17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</row>
    <row r="260" spans="2:17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</row>
    <row r="261" spans="2:17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</row>
    <row r="262" spans="2:17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</row>
    <row r="263" spans="2:17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</row>
    <row r="264" spans="2:17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</row>
    <row r="265" spans="2:17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</row>
    <row r="266" spans="2:17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</row>
    <row r="267" spans="2:17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</row>
    <row r="268" spans="2:17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</row>
    <row r="269" spans="2:17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</row>
    <row r="270" spans="2:17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</row>
    <row r="271" spans="2:17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</row>
    <row r="272" spans="2:17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</row>
    <row r="273" spans="2:17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</row>
    <row r="274" spans="2:17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</row>
    <row r="275" spans="2:17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</row>
    <row r="276" spans="2:17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</row>
    <row r="277" spans="2:17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</row>
    <row r="278" spans="2:17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</row>
    <row r="279" spans="2:17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</row>
    <row r="280" spans="2:17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</row>
    <row r="281" spans="2:17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</row>
    <row r="282" spans="2:17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</row>
    <row r="283" spans="2:17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</row>
    <row r="284" spans="2:17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</row>
    <row r="285" spans="2:17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</row>
    <row r="286" spans="2:17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</row>
    <row r="287" spans="2:17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</row>
    <row r="288" spans="2:17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</row>
    <row r="289" spans="2:17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</row>
    <row r="290" spans="2:17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</row>
    <row r="291" spans="2:17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</row>
    <row r="292" spans="2:17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</row>
    <row r="293" spans="2:17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</row>
    <row r="294" spans="2:17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</row>
    <row r="295" spans="2:17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</row>
    <row r="296" spans="2:17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</row>
    <row r="297" spans="2:17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</row>
    <row r="298" spans="2:17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</row>
    <row r="299" spans="2:17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</row>
    <row r="300" spans="2:17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</row>
    <row r="301" spans="2:17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</row>
    <row r="302" spans="2:17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</row>
    <row r="303" spans="2:17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</row>
    <row r="304" spans="2:17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</row>
    <row r="305" spans="2:17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</row>
    <row r="306" spans="2:17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</row>
    <row r="307" spans="2:17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</row>
    <row r="308" spans="2:17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</row>
    <row r="309" spans="2:17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</row>
    <row r="310" spans="2:17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</row>
    <row r="311" spans="2:17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</row>
    <row r="312" spans="2:17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</row>
    <row r="313" spans="2:17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</row>
    <row r="314" spans="2:17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</row>
    <row r="315" spans="2:17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</row>
    <row r="316" spans="2:17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</row>
    <row r="317" spans="2:17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</row>
    <row r="318" spans="2:17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</row>
    <row r="319" spans="2:17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</row>
    <row r="320" spans="2:17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</row>
    <row r="321" spans="2:17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</row>
    <row r="322" spans="2:17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</row>
    <row r="323" spans="2:17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</row>
    <row r="324" spans="2:17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</row>
    <row r="325" spans="2:17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</row>
    <row r="326" spans="2:17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</row>
    <row r="327" spans="2:17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</row>
    <row r="328" spans="2:17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</row>
    <row r="329" spans="2:17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</row>
    <row r="330" spans="2:17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</row>
    <row r="331" spans="2:17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</row>
    <row r="332" spans="2:17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</row>
    <row r="333" spans="2:17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</row>
    <row r="334" spans="2:17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</row>
    <row r="335" spans="2:17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</row>
    <row r="336" spans="2:17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</row>
    <row r="337" spans="2:17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</row>
    <row r="338" spans="2:17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</row>
    <row r="339" spans="2:17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</row>
    <row r="340" spans="2:17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</row>
    <row r="341" spans="2:17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</row>
    <row r="342" spans="2:17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</row>
    <row r="343" spans="2:17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</row>
    <row r="344" spans="2:17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</row>
    <row r="345" spans="2:17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</row>
    <row r="346" spans="2:17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</row>
    <row r="347" spans="2:17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</row>
    <row r="348" spans="2:17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</row>
    <row r="349" spans="2:17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</row>
    <row r="350" spans="2:17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</row>
    <row r="351" spans="2:17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</row>
    <row r="352" spans="2:17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</row>
    <row r="353" spans="2:17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</row>
    <row r="354" spans="2:17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</row>
    <row r="355" spans="2:17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</row>
    <row r="356" spans="2:17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</row>
    <row r="357" spans="2:17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</row>
    <row r="358" spans="2:17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</row>
    <row r="359" spans="2:17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</row>
    <row r="360" spans="2:17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</row>
    <row r="361" spans="2:17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</row>
    <row r="362" spans="2:17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</row>
    <row r="363" spans="2:17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</row>
    <row r="364" spans="2:17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</row>
    <row r="365" spans="2:17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</row>
    <row r="366" spans="2:17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</row>
    <row r="367" spans="2:17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</row>
    <row r="368" spans="2:17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</row>
    <row r="369" spans="2:17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</row>
    <row r="370" spans="2:17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</row>
    <row r="371" spans="2:17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</row>
    <row r="372" spans="2:17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</row>
    <row r="373" spans="2:17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</row>
    <row r="374" spans="2:17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</row>
    <row r="375" spans="2:17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</row>
    <row r="376" spans="2:17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</row>
    <row r="377" spans="2:17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</row>
    <row r="378" spans="2:17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</row>
    <row r="379" spans="2:17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</row>
    <row r="380" spans="2:17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</row>
    <row r="381" spans="2:17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</row>
    <row r="382" spans="2:17">
      <c r="B382" s="134"/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</row>
    <row r="383" spans="2:17">
      <c r="B383" s="134"/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</row>
    <row r="384" spans="2:17">
      <c r="B384" s="134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</row>
    <row r="385" spans="2:17">
      <c r="B385" s="134"/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</row>
    <row r="386" spans="2:17">
      <c r="B386" s="134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</row>
    <row r="387" spans="2:17">
      <c r="B387" s="134"/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</row>
    <row r="388" spans="2:17">
      <c r="B388" s="134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</row>
    <row r="389" spans="2:17">
      <c r="B389" s="134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</row>
    <row r="390" spans="2:17">
      <c r="B390" s="134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</row>
    <row r="391" spans="2:17">
      <c r="B391" s="134"/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</row>
    <row r="392" spans="2:17">
      <c r="B392" s="134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</row>
    <row r="393" spans="2:17">
      <c r="B393" s="134"/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</row>
    <row r="394" spans="2:17">
      <c r="B394" s="134"/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</row>
    <row r="395" spans="2:17">
      <c r="B395" s="134"/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</row>
    <row r="396" spans="2:17">
      <c r="B396" s="134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</row>
    <row r="397" spans="2:17">
      <c r="B397" s="134"/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</row>
    <row r="398" spans="2:17">
      <c r="B398" s="134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</row>
    <row r="399" spans="2:17">
      <c r="B399" s="134"/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</row>
    <row r="400" spans="2:17">
      <c r="B400" s="134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</row>
    <row r="401" spans="2:17">
      <c r="B401" s="134"/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</row>
    <row r="402" spans="2:17">
      <c r="B402" s="134"/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</row>
    <row r="403" spans="2:17">
      <c r="B403" s="134"/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</row>
    <row r="404" spans="2:17">
      <c r="B404" s="134"/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</row>
    <row r="405" spans="2:17">
      <c r="B405" s="134"/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</row>
    <row r="406" spans="2:17">
      <c r="B406" s="134"/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</row>
    <row r="407" spans="2:17">
      <c r="B407" s="134"/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</row>
    <row r="408" spans="2:17">
      <c r="B408" s="134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</row>
    <row r="409" spans="2:17">
      <c r="B409" s="134"/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</row>
    <row r="410" spans="2:17">
      <c r="B410" s="134"/>
      <c r="C410" s="134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</row>
    <row r="411" spans="2:17">
      <c r="B411" s="134"/>
      <c r="C411" s="134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</row>
    <row r="412" spans="2:17">
      <c r="B412" s="134"/>
      <c r="C412" s="134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</row>
    <row r="413" spans="2:17">
      <c r="B413" s="134"/>
      <c r="C413" s="134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</row>
    <row r="414" spans="2:17">
      <c r="B414" s="134"/>
      <c r="C414" s="134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</row>
    <row r="415" spans="2:17">
      <c r="B415" s="134"/>
      <c r="C415" s="134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</row>
    <row r="416" spans="2:17">
      <c r="B416" s="134"/>
      <c r="C416" s="134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</row>
    <row r="417" spans="2:17">
      <c r="B417" s="134"/>
      <c r="C417" s="134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</row>
    <row r="418" spans="2:17">
      <c r="B418" s="134"/>
      <c r="C418" s="134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</row>
    <row r="419" spans="2:17">
      <c r="B419" s="134"/>
      <c r="C419" s="134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</row>
    <row r="420" spans="2:17">
      <c r="B420" s="134"/>
      <c r="C420" s="134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</row>
    <row r="421" spans="2:17">
      <c r="B421" s="134"/>
      <c r="C421" s="134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</row>
    <row r="422" spans="2:17">
      <c r="B422" s="134"/>
      <c r="C422" s="134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</row>
    <row r="423" spans="2:17">
      <c r="B423" s="134"/>
      <c r="C423" s="134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</row>
    <row r="424" spans="2:17">
      <c r="B424" s="134"/>
      <c r="C424" s="134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</row>
    <row r="425" spans="2:17">
      <c r="B425" s="134"/>
      <c r="C425" s="134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</row>
    <row r="426" spans="2:17">
      <c r="B426" s="134"/>
      <c r="C426" s="134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</row>
    <row r="427" spans="2:17">
      <c r="B427" s="134"/>
      <c r="C427" s="134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</row>
    <row r="428" spans="2:17">
      <c r="B428" s="134"/>
      <c r="C428" s="134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</row>
    <row r="429" spans="2:17">
      <c r="B429" s="134"/>
      <c r="C429" s="134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</row>
    <row r="430" spans="2:17">
      <c r="B430" s="134"/>
      <c r="C430" s="134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</row>
    <row r="431" spans="2:17">
      <c r="B431" s="134"/>
      <c r="C431" s="134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</row>
    <row r="432" spans="2:17">
      <c r="B432" s="134"/>
      <c r="C432" s="134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</row>
    <row r="433" spans="2:17">
      <c r="B433" s="134"/>
      <c r="C433" s="134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</row>
    <row r="434" spans="2:17">
      <c r="B434" s="134"/>
      <c r="C434" s="134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</row>
    <row r="435" spans="2:17">
      <c r="B435" s="134"/>
      <c r="C435" s="134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</row>
    <row r="436" spans="2:17">
      <c r="B436" s="134"/>
      <c r="C436" s="134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</row>
    <row r="437" spans="2:17">
      <c r="B437" s="134"/>
      <c r="C437" s="134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</row>
    <row r="438" spans="2:17">
      <c r="B438" s="134"/>
      <c r="C438" s="134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</row>
    <row r="439" spans="2:17">
      <c r="B439" s="134"/>
      <c r="C439" s="134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</row>
    <row r="440" spans="2:17">
      <c r="B440" s="134"/>
      <c r="C440" s="134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</row>
    <row r="441" spans="2:17">
      <c r="B441" s="134"/>
      <c r="C441" s="134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</row>
    <row r="442" spans="2:17">
      <c r="B442" s="134"/>
      <c r="C442" s="134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</row>
    <row r="443" spans="2:17">
      <c r="B443" s="134"/>
      <c r="C443" s="134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</row>
    <row r="444" spans="2:17">
      <c r="B444" s="134"/>
      <c r="C444" s="134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</row>
    <row r="445" spans="2:17">
      <c r="B445" s="134"/>
      <c r="C445" s="134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</row>
    <row r="446" spans="2:17">
      <c r="B446" s="134"/>
      <c r="C446" s="134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</row>
    <row r="447" spans="2:17">
      <c r="B447" s="134"/>
      <c r="C447" s="134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</row>
    <row r="448" spans="2:17">
      <c r="B448" s="134"/>
      <c r="C448" s="134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</row>
    <row r="449" spans="2:17">
      <c r="B449" s="134"/>
      <c r="C449" s="134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</row>
    <row r="450" spans="2:17">
      <c r="B450" s="134"/>
      <c r="C450" s="134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</row>
    <row r="451" spans="2:17">
      <c r="B451" s="134"/>
      <c r="C451" s="134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</row>
    <row r="452" spans="2:17">
      <c r="B452" s="134"/>
      <c r="C452" s="134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</row>
    <row r="453" spans="2:17">
      <c r="B453" s="134"/>
      <c r="C453" s="134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</row>
    <row r="454" spans="2:17">
      <c r="B454" s="134"/>
      <c r="C454" s="134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</row>
    <row r="455" spans="2:17">
      <c r="B455" s="134"/>
      <c r="C455" s="134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</row>
    <row r="456" spans="2:17">
      <c r="B456" s="134"/>
      <c r="C456" s="134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</row>
    <row r="457" spans="2:17">
      <c r="B457" s="134"/>
      <c r="C457" s="134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</row>
    <row r="458" spans="2:17">
      <c r="B458" s="134"/>
      <c r="C458" s="134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</row>
    <row r="459" spans="2:17">
      <c r="B459" s="134"/>
      <c r="C459" s="134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</row>
    <row r="460" spans="2:17">
      <c r="B460" s="134"/>
      <c r="C460" s="134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</row>
    <row r="461" spans="2:17">
      <c r="B461" s="134"/>
      <c r="C461" s="134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</row>
    <row r="462" spans="2:17">
      <c r="B462" s="134"/>
      <c r="C462" s="134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</row>
    <row r="463" spans="2:17">
      <c r="B463" s="134"/>
      <c r="C463" s="134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</row>
    <row r="464" spans="2:17">
      <c r="B464" s="134"/>
      <c r="C464" s="134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</row>
    <row r="465" spans="2:17">
      <c r="B465" s="134"/>
      <c r="C465" s="134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</row>
    <row r="466" spans="2:17">
      <c r="B466" s="134"/>
      <c r="C466" s="134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</row>
    <row r="467" spans="2:17">
      <c r="B467" s="134"/>
      <c r="C467" s="134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</row>
    <row r="468" spans="2:17">
      <c r="B468" s="134"/>
      <c r="C468" s="134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</row>
    <row r="469" spans="2:17">
      <c r="B469" s="134"/>
      <c r="C469" s="134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</row>
    <row r="470" spans="2:17">
      <c r="B470" s="134"/>
      <c r="C470" s="134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</row>
    <row r="471" spans="2:17">
      <c r="B471" s="134"/>
      <c r="C471" s="134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</row>
    <row r="472" spans="2:17">
      <c r="B472" s="134"/>
      <c r="C472" s="134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</row>
    <row r="473" spans="2:17">
      <c r="B473" s="134"/>
      <c r="C473" s="134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</row>
    <row r="474" spans="2:17">
      <c r="B474" s="134"/>
      <c r="C474" s="134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</row>
    <row r="475" spans="2:17">
      <c r="B475" s="134"/>
      <c r="C475" s="134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</row>
    <row r="476" spans="2:17">
      <c r="B476" s="134"/>
      <c r="C476" s="134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</row>
    <row r="477" spans="2:17">
      <c r="B477" s="134"/>
      <c r="C477" s="134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</row>
    <row r="478" spans="2:17">
      <c r="B478" s="134"/>
      <c r="C478" s="134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</row>
    <row r="479" spans="2:17">
      <c r="B479" s="134"/>
      <c r="C479" s="134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</row>
    <row r="480" spans="2:17">
      <c r="B480" s="134"/>
      <c r="C480" s="134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</row>
    <row r="481" spans="2:17">
      <c r="B481" s="134"/>
      <c r="C481" s="134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</row>
    <row r="482" spans="2:17">
      <c r="B482" s="134"/>
      <c r="C482" s="134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</row>
    <row r="483" spans="2:17">
      <c r="B483" s="134"/>
      <c r="C483" s="134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</row>
    <row r="484" spans="2:17">
      <c r="B484" s="134"/>
      <c r="C484" s="134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</row>
    <row r="485" spans="2:17">
      <c r="B485" s="134"/>
      <c r="C485" s="134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</row>
    <row r="486" spans="2:17">
      <c r="B486" s="134"/>
      <c r="C486" s="134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</row>
    <row r="487" spans="2:17">
      <c r="B487" s="134"/>
      <c r="C487" s="134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</row>
    <row r="488" spans="2:17">
      <c r="B488" s="134"/>
      <c r="C488" s="134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</row>
    <row r="489" spans="2:17">
      <c r="B489" s="134"/>
      <c r="C489" s="134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</row>
    <row r="490" spans="2:17">
      <c r="B490" s="134"/>
      <c r="C490" s="134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</row>
    <row r="491" spans="2:17">
      <c r="B491" s="134"/>
      <c r="C491" s="134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</row>
    <row r="492" spans="2:17">
      <c r="B492" s="134"/>
      <c r="C492" s="134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</row>
    <row r="493" spans="2:17">
      <c r="B493" s="134"/>
      <c r="C493" s="134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</row>
    <row r="494" spans="2:17">
      <c r="B494" s="134"/>
      <c r="C494" s="134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</row>
    <row r="495" spans="2:17">
      <c r="B495" s="134"/>
      <c r="C495" s="134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</row>
    <row r="496" spans="2:17">
      <c r="B496" s="134"/>
      <c r="C496" s="134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</row>
    <row r="497" spans="2:17">
      <c r="B497" s="134"/>
      <c r="C497" s="134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</row>
    <row r="498" spans="2:17">
      <c r="B498" s="134"/>
      <c r="C498" s="134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</row>
    <row r="499" spans="2:17">
      <c r="B499" s="134"/>
      <c r="C499" s="134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</row>
    <row r="500" spans="2:17">
      <c r="B500" s="134"/>
      <c r="C500" s="134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</row>
    <row r="501" spans="2:17">
      <c r="B501" s="134"/>
      <c r="C501" s="134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</row>
    <row r="502" spans="2:17">
      <c r="B502" s="134"/>
      <c r="C502" s="134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</row>
    <row r="503" spans="2:17">
      <c r="B503" s="134"/>
      <c r="C503" s="134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</row>
    <row r="504" spans="2:17">
      <c r="B504" s="134"/>
      <c r="C504" s="134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</row>
    <row r="505" spans="2:17">
      <c r="B505" s="134"/>
      <c r="C505" s="134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</row>
    <row r="506" spans="2:17">
      <c r="B506" s="134"/>
      <c r="C506" s="134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</row>
    <row r="507" spans="2:17">
      <c r="B507" s="134"/>
      <c r="C507" s="134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</row>
    <row r="508" spans="2:17">
      <c r="B508" s="134"/>
      <c r="C508" s="134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</row>
    <row r="509" spans="2:17">
      <c r="B509" s="134"/>
      <c r="C509" s="134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</row>
    <row r="510" spans="2:17">
      <c r="B510" s="134"/>
      <c r="C510" s="134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</row>
    <row r="511" spans="2:17">
      <c r="B511" s="134"/>
      <c r="C511" s="134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</row>
    <row r="512" spans="2:17">
      <c r="B512" s="134"/>
      <c r="C512" s="134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</row>
    <row r="513" spans="2:17">
      <c r="B513" s="134"/>
      <c r="C513" s="134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</row>
    <row r="514" spans="2:17">
      <c r="B514" s="134"/>
      <c r="C514" s="134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</row>
    <row r="515" spans="2:17">
      <c r="B515" s="134"/>
      <c r="C515" s="134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</row>
    <row r="516" spans="2:17">
      <c r="B516" s="134"/>
      <c r="C516" s="134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</row>
    <row r="517" spans="2:17">
      <c r="B517" s="134"/>
      <c r="C517" s="134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</row>
    <row r="518" spans="2:17">
      <c r="B518" s="134"/>
      <c r="C518" s="134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</row>
    <row r="519" spans="2:17">
      <c r="B519" s="134"/>
      <c r="C519" s="134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</row>
    <row r="520" spans="2:17">
      <c r="B520" s="134"/>
      <c r="C520" s="134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</row>
    <row r="521" spans="2:17">
      <c r="B521" s="134"/>
      <c r="C521" s="134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</row>
    <row r="522" spans="2:17">
      <c r="B522" s="134"/>
      <c r="C522" s="134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</row>
    <row r="523" spans="2:17">
      <c r="B523" s="134"/>
      <c r="C523" s="134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</row>
    <row r="524" spans="2:17">
      <c r="B524" s="134"/>
      <c r="C524" s="134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</row>
    <row r="525" spans="2:17">
      <c r="B525" s="134"/>
      <c r="C525" s="134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</row>
    <row r="526" spans="2:17">
      <c r="B526" s="134"/>
      <c r="C526" s="134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</row>
    <row r="527" spans="2:17">
      <c r="B527" s="134"/>
      <c r="C527" s="134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</row>
    <row r="528" spans="2:17">
      <c r="B528" s="134"/>
      <c r="C528" s="134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</row>
    <row r="529" spans="2:17">
      <c r="B529" s="134"/>
      <c r="C529" s="134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</row>
    <row r="530" spans="2:17">
      <c r="B530" s="134"/>
      <c r="C530" s="134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</row>
    <row r="531" spans="2:17">
      <c r="B531" s="134"/>
      <c r="C531" s="134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</row>
    <row r="532" spans="2:17">
      <c r="B532" s="134"/>
      <c r="C532" s="134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</row>
    <row r="533" spans="2:17">
      <c r="B533" s="134"/>
      <c r="C533" s="134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</row>
    <row r="534" spans="2:17">
      <c r="B534" s="134"/>
      <c r="C534" s="134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</row>
    <row r="535" spans="2:17">
      <c r="B535" s="134"/>
      <c r="C535" s="134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</row>
    <row r="536" spans="2:17">
      <c r="B536" s="134"/>
      <c r="C536" s="134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</row>
    <row r="537" spans="2:17">
      <c r="B537" s="134"/>
      <c r="C537" s="134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</row>
    <row r="538" spans="2:17">
      <c r="B538" s="134"/>
      <c r="C538" s="134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</row>
    <row r="539" spans="2:17">
      <c r="B539" s="134"/>
      <c r="C539" s="134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</row>
    <row r="540" spans="2:17">
      <c r="B540" s="134"/>
      <c r="C540" s="134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</row>
    <row r="541" spans="2:17">
      <c r="B541" s="134"/>
      <c r="C541" s="134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</row>
    <row r="542" spans="2:17">
      <c r="B542" s="134"/>
      <c r="C542" s="134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</row>
    <row r="543" spans="2:17">
      <c r="B543" s="134"/>
      <c r="C543" s="134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</row>
    <row r="544" spans="2:17">
      <c r="B544" s="134"/>
      <c r="C544" s="134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</row>
    <row r="545" spans="2:17">
      <c r="B545" s="134"/>
      <c r="C545" s="134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</row>
    <row r="546" spans="2:17">
      <c r="B546" s="134"/>
      <c r="C546" s="134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</row>
    <row r="547" spans="2:17">
      <c r="B547" s="134"/>
      <c r="C547" s="134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</row>
    <row r="548" spans="2:17">
      <c r="B548" s="134"/>
      <c r="C548" s="134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</row>
    <row r="549" spans="2:17">
      <c r="B549" s="134"/>
      <c r="C549" s="134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</row>
    <row r="550" spans="2:17">
      <c r="B550" s="134"/>
      <c r="C550" s="134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</row>
    <row r="551" spans="2:17">
      <c r="B551" s="134"/>
      <c r="C551" s="134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</row>
    <row r="552" spans="2:17">
      <c r="B552" s="134"/>
      <c r="C552" s="134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</row>
    <row r="553" spans="2:17">
      <c r="B553" s="134"/>
      <c r="C553" s="134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</row>
    <row r="554" spans="2:17">
      <c r="B554" s="134"/>
      <c r="C554" s="134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</row>
    <row r="555" spans="2:17">
      <c r="B555" s="134"/>
      <c r="C555" s="134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</row>
    <row r="556" spans="2:17">
      <c r="B556" s="134"/>
      <c r="C556" s="134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</row>
    <row r="557" spans="2:17">
      <c r="B557" s="134"/>
      <c r="C557" s="134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</row>
    <row r="558" spans="2:17">
      <c r="B558" s="134"/>
      <c r="C558" s="134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>
      <selection activeCell="P13" sqref="P13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38.28515625" style="2" customWidth="1"/>
    <col min="4" max="4" width="11.28515625" style="2" bestFit="1" customWidth="1"/>
    <col min="5" max="5" width="15.42578125" style="2" bestFit="1" customWidth="1"/>
    <col min="6" max="6" width="7.28515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28.7109375" style="1" customWidth="1"/>
    <col min="11" max="11" width="12.28515625" style="1" bestFit="1" customWidth="1"/>
    <col min="12" max="12" width="11.140625" style="1" bestFit="1" customWidth="1"/>
    <col min="13" max="13" width="8.7109375" style="1" bestFit="1" customWidth="1"/>
    <col min="14" max="14" width="16.85546875" style="1" bestFit="1" customWidth="1"/>
    <col min="15" max="15" width="9.5703125" style="1" bestFit="1" customWidth="1"/>
    <col min="16" max="16" width="14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233</v>
      </c>
    </row>
    <row r="2" spans="2:18">
      <c r="B2" s="46" t="s">
        <v>146</v>
      </c>
      <c r="C2" s="67" t="s">
        <v>234</v>
      </c>
    </row>
    <row r="3" spans="2:18">
      <c r="B3" s="46" t="s">
        <v>148</v>
      </c>
      <c r="C3" s="67" t="s">
        <v>235</v>
      </c>
    </row>
    <row r="4" spans="2:18">
      <c r="B4" s="46" t="s">
        <v>149</v>
      </c>
      <c r="C4" s="67">
        <v>2102</v>
      </c>
    </row>
    <row r="6" spans="2:18" ht="26.25" customHeight="1">
      <c r="B6" s="174" t="s">
        <v>177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6"/>
    </row>
    <row r="7" spans="2:18" s="3" customFormat="1" ht="78.75">
      <c r="B7" s="47" t="s">
        <v>117</v>
      </c>
      <c r="C7" s="48" t="s">
        <v>190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67</v>
      </c>
      <c r="I7" s="48" t="s">
        <v>17</v>
      </c>
      <c r="J7" s="48" t="s">
        <v>232</v>
      </c>
      <c r="K7" s="48" t="s">
        <v>104</v>
      </c>
      <c r="L7" s="48" t="s">
        <v>35</v>
      </c>
      <c r="M7" s="48" t="s">
        <v>18</v>
      </c>
      <c r="N7" s="48" t="s">
        <v>209</v>
      </c>
      <c r="O7" s="48" t="s">
        <v>208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4.0442134628544126</v>
      </c>
      <c r="J10" s="69"/>
      <c r="K10" s="69"/>
      <c r="L10" s="69"/>
      <c r="M10" s="91">
        <v>5.3495628822567004E-2</v>
      </c>
      <c r="N10" s="77"/>
      <c r="O10" s="79"/>
      <c r="P10" s="77">
        <f>P11+P209</f>
        <v>1449772.7803582363</v>
      </c>
      <c r="Q10" s="78">
        <f>IFERROR(P10/$P$10,0)</f>
        <v>1</v>
      </c>
      <c r="R10" s="78">
        <f>P10/'סכום נכסי הקרן'!$C$42</f>
        <v>2.3955654031144451E-2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3.5971498051050612</v>
      </c>
      <c r="J11" s="71"/>
      <c r="K11" s="71"/>
      <c r="L11" s="71"/>
      <c r="M11" s="92">
        <v>4.4727423665696209E-2</v>
      </c>
      <c r="N11" s="80"/>
      <c r="O11" s="82"/>
      <c r="P11" s="80">
        <f>P12+P16+P28</f>
        <v>933612.69203231414</v>
      </c>
      <c r="Q11" s="81">
        <f t="shared" ref="Q11:Q74" si="0">IFERROR(P11/$P$10,0)</f>
        <v>0.64397173452354384</v>
      </c>
      <c r="R11" s="81">
        <f>P11/'סכום נכסי הקרן'!$C$42</f>
        <v>1.5426764078082017E-2</v>
      </c>
    </row>
    <row r="12" spans="2:18">
      <c r="B12" s="90" t="s">
        <v>86</v>
      </c>
      <c r="C12" s="71"/>
      <c r="D12" s="71"/>
      <c r="E12" s="71"/>
      <c r="F12" s="71"/>
      <c r="G12" s="71"/>
      <c r="H12" s="71"/>
      <c r="I12" s="80">
        <v>2.634920633809906</v>
      </c>
      <c r="J12" s="71"/>
      <c r="K12" s="71"/>
      <c r="L12" s="71"/>
      <c r="M12" s="92">
        <v>5.0260314105916318E-2</v>
      </c>
      <c r="N12" s="80"/>
      <c r="O12" s="82"/>
      <c r="P12" s="80">
        <v>513725.02107000002</v>
      </c>
      <c r="Q12" s="81">
        <f t="shared" si="0"/>
        <v>0.35434864554641415</v>
      </c>
      <c r="R12" s="81">
        <f>P12/'סכום נכסי הקרן'!$C$42</f>
        <v>8.488653559114533E-3</v>
      </c>
    </row>
    <row r="13" spans="2:18">
      <c r="B13" s="154" t="s">
        <v>3536</v>
      </c>
      <c r="C13" s="86" t="s">
        <v>3257</v>
      </c>
      <c r="D13" s="73" t="s">
        <v>3258</v>
      </c>
      <c r="E13" s="73"/>
      <c r="F13" s="73" t="s">
        <v>3259</v>
      </c>
      <c r="G13" s="95"/>
      <c r="H13" s="73" t="s">
        <v>3256</v>
      </c>
      <c r="I13" s="83">
        <v>2.64</v>
      </c>
      <c r="J13" s="86" t="s">
        <v>27</v>
      </c>
      <c r="K13" s="146" t="s">
        <v>134</v>
      </c>
      <c r="L13" s="87">
        <v>6.5600000000000006E-2</v>
      </c>
      <c r="M13" s="87">
        <v>6.5600000000000006E-2</v>
      </c>
      <c r="N13" s="155">
        <v>244993121.40999961</v>
      </c>
      <c r="O13" s="156">
        <v>96.260920744444789</v>
      </c>
      <c r="P13" s="155">
        <f>P12-P14</f>
        <v>253203.32604000001</v>
      </c>
      <c r="Q13" s="84">
        <f t="shared" si="0"/>
        <v>0.17465035174507409</v>
      </c>
      <c r="R13" s="84">
        <f>P13/'סכום נכסי הקרן'!$C$42</f>
        <v>4.1838634028226809E-3</v>
      </c>
    </row>
    <row r="14" spans="2:18">
      <c r="B14" s="154" t="s">
        <v>3537</v>
      </c>
      <c r="C14" s="86" t="s">
        <v>3257</v>
      </c>
      <c r="D14" s="73" t="s">
        <v>3260</v>
      </c>
      <c r="E14" s="73"/>
      <c r="F14" s="73" t="s">
        <v>3259</v>
      </c>
      <c r="G14" s="95"/>
      <c r="H14" s="73" t="s">
        <v>3256</v>
      </c>
      <c r="I14" s="83">
        <v>2.63</v>
      </c>
      <c r="J14" s="86" t="s">
        <v>27</v>
      </c>
      <c r="K14" s="146" t="s">
        <v>134</v>
      </c>
      <c r="L14" s="87">
        <v>3.5400000000000001E-2</v>
      </c>
      <c r="M14" s="87">
        <v>3.5400000000000001E-2</v>
      </c>
      <c r="N14" s="155">
        <v>250254925.08999991</v>
      </c>
      <c r="O14" s="156">
        <v>104.03995354339921</v>
      </c>
      <c r="P14" s="155">
        <v>260521.69503</v>
      </c>
      <c r="Q14" s="84">
        <f t="shared" si="0"/>
        <v>0.17969829380134006</v>
      </c>
      <c r="R14" s="84">
        <f>P14/'סכום נכסי הקרן'!$C$42</f>
        <v>4.304790156291852E-3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90" t="s">
        <v>36</v>
      </c>
      <c r="C16" s="71"/>
      <c r="D16" s="71"/>
      <c r="E16" s="71"/>
      <c r="F16" s="71"/>
      <c r="G16" s="71"/>
      <c r="H16" s="71"/>
      <c r="I16" s="80">
        <v>6.7696319170715507</v>
      </c>
      <c r="J16" s="71"/>
      <c r="K16" s="71"/>
      <c r="L16" s="71"/>
      <c r="M16" s="92">
        <v>3.1540774043559247E-2</v>
      </c>
      <c r="N16" s="80"/>
      <c r="O16" s="82"/>
      <c r="P16" s="80">
        <f>SUM(P17:P26)</f>
        <v>28976.039027642997</v>
      </c>
      <c r="Q16" s="81">
        <f t="shared" si="0"/>
        <v>1.9986607156800854E-2</v>
      </c>
      <c r="R16" s="81">
        <f>P16/'סכום נכסי הקרן'!$C$42</f>
        <v>4.7879224630471693E-4</v>
      </c>
    </row>
    <row r="17" spans="2:18">
      <c r="B17" s="76" t="s">
        <v>3702</v>
      </c>
      <c r="C17" s="86" t="s">
        <v>3257</v>
      </c>
      <c r="D17" s="73">
        <v>6868</v>
      </c>
      <c r="E17" s="73"/>
      <c r="F17" s="73" t="s">
        <v>532</v>
      </c>
      <c r="G17" s="95">
        <v>43555</v>
      </c>
      <c r="H17" s="73"/>
      <c r="I17" s="83">
        <v>5.1199999999985666</v>
      </c>
      <c r="J17" s="86" t="s">
        <v>27</v>
      </c>
      <c r="K17" s="86" t="s">
        <v>134</v>
      </c>
      <c r="L17" s="87">
        <v>5.2299999999988661E-2</v>
      </c>
      <c r="M17" s="87">
        <v>5.2299999999988661E-2</v>
      </c>
      <c r="N17" s="83">
        <v>832907.73928900005</v>
      </c>
      <c r="O17" s="85">
        <v>123.97</v>
      </c>
      <c r="P17" s="83">
        <v>1032.5556030790001</v>
      </c>
      <c r="Q17" s="84">
        <f t="shared" si="0"/>
        <v>7.1221891945292106E-4</v>
      </c>
      <c r="R17" s="84">
        <f>P17/'סכום נכסי הקרן'!$C$42</f>
        <v>1.7061670028849713E-5</v>
      </c>
    </row>
    <row r="18" spans="2:18">
      <c r="B18" s="76" t="s">
        <v>3702</v>
      </c>
      <c r="C18" s="86" t="s">
        <v>3257</v>
      </c>
      <c r="D18" s="73">
        <v>6867</v>
      </c>
      <c r="E18" s="73"/>
      <c r="F18" s="73" t="s">
        <v>532</v>
      </c>
      <c r="G18" s="95">
        <v>43555</v>
      </c>
      <c r="H18" s="73"/>
      <c r="I18" s="83">
        <v>5.1600000000001387</v>
      </c>
      <c r="J18" s="86" t="s">
        <v>27</v>
      </c>
      <c r="K18" s="86" t="s">
        <v>134</v>
      </c>
      <c r="L18" s="87">
        <v>5.140000000000338E-2</v>
      </c>
      <c r="M18" s="87">
        <v>5.140000000000338E-2</v>
      </c>
      <c r="N18" s="83">
        <v>2023270.5618199997</v>
      </c>
      <c r="O18" s="85">
        <v>114.04</v>
      </c>
      <c r="P18" s="83">
        <v>2307.3374743229997</v>
      </c>
      <c r="Q18" s="84">
        <f t="shared" si="0"/>
        <v>1.5915166194200865E-3</v>
      </c>
      <c r="R18" s="84">
        <f>P18/'סכום נכסי הקרן'!$C$42</f>
        <v>3.8125821519644187E-5</v>
      </c>
    </row>
    <row r="19" spans="2:18">
      <c r="B19" s="76" t="s">
        <v>3702</v>
      </c>
      <c r="C19" s="86" t="s">
        <v>3257</v>
      </c>
      <c r="D19" s="73">
        <v>6866</v>
      </c>
      <c r="E19" s="73"/>
      <c r="F19" s="73" t="s">
        <v>532</v>
      </c>
      <c r="G19" s="95">
        <v>43555</v>
      </c>
      <c r="H19" s="73"/>
      <c r="I19" s="83">
        <v>5.8599999999998627</v>
      </c>
      <c r="J19" s="86" t="s">
        <v>27</v>
      </c>
      <c r="K19" s="86" t="s">
        <v>134</v>
      </c>
      <c r="L19" s="87">
        <v>3.2199999999998744E-2</v>
      </c>
      <c r="M19" s="87">
        <v>3.2199999999998744E-2</v>
      </c>
      <c r="N19" s="83">
        <v>3043145.207533</v>
      </c>
      <c r="O19" s="85">
        <v>110.17</v>
      </c>
      <c r="P19" s="83">
        <v>3352.6326630110002</v>
      </c>
      <c r="Q19" s="84">
        <f t="shared" si="0"/>
        <v>2.3125228369804064E-3</v>
      </c>
      <c r="R19" s="84">
        <f>P19/'סכום נכסי הקרן'!$C$42</f>
        <v>5.5397997021823281E-5</v>
      </c>
    </row>
    <row r="20" spans="2:18">
      <c r="B20" s="76" t="s">
        <v>3702</v>
      </c>
      <c r="C20" s="86" t="s">
        <v>3257</v>
      </c>
      <c r="D20" s="73">
        <v>6865</v>
      </c>
      <c r="E20" s="73"/>
      <c r="F20" s="73" t="s">
        <v>532</v>
      </c>
      <c r="G20" s="95">
        <v>43555</v>
      </c>
      <c r="H20" s="73"/>
      <c r="I20" s="83">
        <v>4.1499999999996868</v>
      </c>
      <c r="J20" s="86" t="s">
        <v>27</v>
      </c>
      <c r="K20" s="86" t="s">
        <v>134</v>
      </c>
      <c r="L20" s="87">
        <v>2.3599999999996658E-2</v>
      </c>
      <c r="M20" s="87">
        <v>2.3599999999996658E-2</v>
      </c>
      <c r="N20" s="83">
        <v>1570868.225881</v>
      </c>
      <c r="O20" s="85">
        <v>122.04</v>
      </c>
      <c r="P20" s="83">
        <v>1917.087766524</v>
      </c>
      <c r="Q20" s="84">
        <f t="shared" si="0"/>
        <v>1.3223367085497984E-3</v>
      </c>
      <c r="R20" s="84">
        <f>P20/'סכום נכסי הקרן'!$C$42</f>
        <v>3.1677440702701263E-5</v>
      </c>
    </row>
    <row r="21" spans="2:18">
      <c r="B21" s="76" t="s">
        <v>3702</v>
      </c>
      <c r="C21" s="86" t="s">
        <v>3257</v>
      </c>
      <c r="D21" s="73">
        <v>5023</v>
      </c>
      <c r="E21" s="73"/>
      <c r="F21" s="73" t="s">
        <v>532</v>
      </c>
      <c r="G21" s="95">
        <v>42551</v>
      </c>
      <c r="H21" s="73"/>
      <c r="I21" s="83">
        <v>7.6300000000004582</v>
      </c>
      <c r="J21" s="86" t="s">
        <v>27</v>
      </c>
      <c r="K21" s="86" t="s">
        <v>134</v>
      </c>
      <c r="L21" s="87">
        <v>4.2600000000001886E-2</v>
      </c>
      <c r="M21" s="87">
        <v>4.2600000000001886E-2</v>
      </c>
      <c r="N21" s="83">
        <v>3966647.306868</v>
      </c>
      <c r="O21" s="85">
        <v>104.04</v>
      </c>
      <c r="P21" s="83">
        <v>4126.8980152969998</v>
      </c>
      <c r="Q21" s="84">
        <f t="shared" si="0"/>
        <v>2.8465826308845797E-3</v>
      </c>
      <c r="R21" s="84">
        <f>P21/'סכום נכסי הקרן'!$C$42</f>
        <v>6.8191748676535953E-5</v>
      </c>
    </row>
    <row r="22" spans="2:18">
      <c r="B22" s="76" t="s">
        <v>3702</v>
      </c>
      <c r="C22" s="86" t="s">
        <v>3257</v>
      </c>
      <c r="D22" s="73">
        <v>5210</v>
      </c>
      <c r="E22" s="73"/>
      <c r="F22" s="73" t="s">
        <v>532</v>
      </c>
      <c r="G22" s="95">
        <v>42643</v>
      </c>
      <c r="H22" s="73"/>
      <c r="I22" s="83">
        <v>7.0500000000002725</v>
      </c>
      <c r="J22" s="86" t="s">
        <v>27</v>
      </c>
      <c r="K22" s="86" t="s">
        <v>134</v>
      </c>
      <c r="L22" s="87">
        <v>3.3900000000000666E-2</v>
      </c>
      <c r="M22" s="87">
        <v>3.3900000000000666E-2</v>
      </c>
      <c r="N22" s="83">
        <v>3030309.1196520003</v>
      </c>
      <c r="O22" s="85">
        <v>109.15</v>
      </c>
      <c r="P22" s="83">
        <v>3307.5810202020002</v>
      </c>
      <c r="Q22" s="84">
        <f t="shared" si="0"/>
        <v>2.2814478689444722E-3</v>
      </c>
      <c r="R22" s="84">
        <f>P22/'סכום נכסי הקרן'!$C$42</f>
        <v>5.4653575838525558E-5</v>
      </c>
    </row>
    <row r="23" spans="2:18">
      <c r="B23" s="76" t="s">
        <v>3702</v>
      </c>
      <c r="C23" s="86" t="s">
        <v>3257</v>
      </c>
      <c r="D23" s="73">
        <v>6025</v>
      </c>
      <c r="E23" s="73"/>
      <c r="F23" s="73" t="s">
        <v>532</v>
      </c>
      <c r="G23" s="95">
        <v>43100</v>
      </c>
      <c r="H23" s="73"/>
      <c r="I23" s="83">
        <v>8.3600000000002872</v>
      </c>
      <c r="J23" s="86" t="s">
        <v>27</v>
      </c>
      <c r="K23" s="86" t="s">
        <v>134</v>
      </c>
      <c r="L23" s="87">
        <v>3.4900000000001319E-2</v>
      </c>
      <c r="M23" s="87">
        <v>3.4900000000001319E-2</v>
      </c>
      <c r="N23" s="83">
        <v>3809382.0850450005</v>
      </c>
      <c r="O23" s="85">
        <v>109.75</v>
      </c>
      <c r="P23" s="83">
        <v>4180.7963330049997</v>
      </c>
      <c r="Q23" s="84">
        <f t="shared" si="0"/>
        <v>2.8837597102436508E-3</v>
      </c>
      <c r="R23" s="84">
        <f>P23/'סכום נכסי הקרן'!$C$42</f>
        <v>6.9082349927550275E-5</v>
      </c>
    </row>
    <row r="24" spans="2:18">
      <c r="B24" s="76" t="s">
        <v>3702</v>
      </c>
      <c r="C24" s="86" t="s">
        <v>3257</v>
      </c>
      <c r="D24" s="73">
        <v>5022</v>
      </c>
      <c r="E24" s="73"/>
      <c r="F24" s="73" t="s">
        <v>532</v>
      </c>
      <c r="G24" s="95">
        <v>42551</v>
      </c>
      <c r="H24" s="73"/>
      <c r="I24" s="83">
        <v>7.1199999999998198</v>
      </c>
      <c r="J24" s="86" t="s">
        <v>27</v>
      </c>
      <c r="K24" s="86" t="s">
        <v>134</v>
      </c>
      <c r="L24" s="87">
        <v>2.0600000000000711E-2</v>
      </c>
      <c r="M24" s="87">
        <v>2.0600000000000711E-2</v>
      </c>
      <c r="N24" s="83">
        <v>2689918.6239639996</v>
      </c>
      <c r="O24" s="85">
        <v>115.19</v>
      </c>
      <c r="P24" s="83">
        <v>3098.5164468629996</v>
      </c>
      <c r="Q24" s="84">
        <f t="shared" si="0"/>
        <v>2.137242807177937E-3</v>
      </c>
      <c r="R24" s="84">
        <f>P24/'סכום נכסי הקרן'!$C$42</f>
        <v>5.1199049269306634E-5</v>
      </c>
    </row>
    <row r="25" spans="2:18">
      <c r="B25" s="76" t="s">
        <v>3702</v>
      </c>
      <c r="C25" s="86" t="s">
        <v>3257</v>
      </c>
      <c r="D25" s="73">
        <v>6024</v>
      </c>
      <c r="E25" s="73"/>
      <c r="F25" s="73" t="s">
        <v>532</v>
      </c>
      <c r="G25" s="95">
        <v>43100</v>
      </c>
      <c r="H25" s="73"/>
      <c r="I25" s="83">
        <v>7.5899999999992183</v>
      </c>
      <c r="J25" s="86" t="s">
        <v>27</v>
      </c>
      <c r="K25" s="86" t="s">
        <v>134</v>
      </c>
      <c r="L25" s="87">
        <v>1.4499999999999702E-2</v>
      </c>
      <c r="M25" s="87">
        <v>1.4499999999999702E-2</v>
      </c>
      <c r="N25" s="83">
        <v>2775636.1004670002</v>
      </c>
      <c r="O25" s="85">
        <f>P25*1000*100/N25</f>
        <v>118.06511356908912</v>
      </c>
      <c r="P25" s="83">
        <v>3277.0579142810002</v>
      </c>
      <c r="Q25" s="84">
        <f t="shared" si="0"/>
        <v>2.2603941518830593E-3</v>
      </c>
      <c r="R25" s="84">
        <f>P25/'סכום נכסי הקרן'!$C$42</f>
        <v>5.4149220276532752E-5</v>
      </c>
    </row>
    <row r="26" spans="2:18">
      <c r="B26" s="76" t="s">
        <v>3702</v>
      </c>
      <c r="C26" s="86" t="s">
        <v>3257</v>
      </c>
      <c r="D26" s="73">
        <v>5209</v>
      </c>
      <c r="E26" s="73"/>
      <c r="F26" s="73" t="s">
        <v>532</v>
      </c>
      <c r="G26" s="95">
        <v>42643</v>
      </c>
      <c r="H26" s="73"/>
      <c r="I26" s="83">
        <v>6.1500000000013886</v>
      </c>
      <c r="J26" s="86" t="s">
        <v>27</v>
      </c>
      <c r="K26" s="86" t="s">
        <v>134</v>
      </c>
      <c r="L26" s="87">
        <v>1.8600000000004713E-2</v>
      </c>
      <c r="M26" s="87">
        <v>1.8600000000004713E-2</v>
      </c>
      <c r="N26" s="83">
        <v>2061236.5216570003</v>
      </c>
      <c r="O26" s="85">
        <v>115.25</v>
      </c>
      <c r="P26" s="83">
        <v>2375.575791058</v>
      </c>
      <c r="Q26" s="84">
        <f t="shared" si="0"/>
        <v>1.6385849032639441E-3</v>
      </c>
      <c r="R26" s="84">
        <f>P26/'סכום נכסי הקרן'!$C$42</f>
        <v>3.9253373043247346E-5</v>
      </c>
    </row>
    <row r="27" spans="2:18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83"/>
      <c r="O27" s="85"/>
      <c r="P27" s="73"/>
      <c r="Q27" s="84"/>
      <c r="R27" s="73"/>
    </row>
    <row r="28" spans="2:18">
      <c r="B28" s="90" t="s">
        <v>37</v>
      </c>
      <c r="C28" s="71"/>
      <c r="D28" s="71"/>
      <c r="E28" s="71"/>
      <c r="F28" s="71"/>
      <c r="G28" s="71"/>
      <c r="H28" s="71"/>
      <c r="I28" s="80">
        <v>4.623751105341162</v>
      </c>
      <c r="J28" s="71"/>
      <c r="K28" s="71"/>
      <c r="L28" s="71"/>
      <c r="M28" s="92">
        <v>3.8448647490932561E-2</v>
      </c>
      <c r="N28" s="80"/>
      <c r="O28" s="82"/>
      <c r="P28" s="80">
        <f>SUM(P29:P207)</f>
        <v>390911.63193467108</v>
      </c>
      <c r="Q28" s="81">
        <f t="shared" si="0"/>
        <v>0.26963648182032879</v>
      </c>
      <c r="R28" s="81">
        <f>P28/'סכום נכסי הקרן'!$C$42</f>
        <v>6.4593182726627668E-3</v>
      </c>
    </row>
    <row r="29" spans="2:18">
      <c r="B29" s="76" t="s">
        <v>3703</v>
      </c>
      <c r="C29" s="86" t="s">
        <v>3261</v>
      </c>
      <c r="D29" s="73" t="s">
        <v>3262</v>
      </c>
      <c r="E29" s="73"/>
      <c r="F29" s="73" t="s">
        <v>340</v>
      </c>
      <c r="G29" s="95">
        <v>42368</v>
      </c>
      <c r="H29" s="73" t="s">
        <v>300</v>
      </c>
      <c r="I29" s="83">
        <v>7.2400000000010234</v>
      </c>
      <c r="J29" s="86" t="s">
        <v>130</v>
      </c>
      <c r="K29" s="86" t="s">
        <v>134</v>
      </c>
      <c r="L29" s="87">
        <v>3.1699999999999999E-2</v>
      </c>
      <c r="M29" s="87">
        <v>2.3800000000001612E-2</v>
      </c>
      <c r="N29" s="83">
        <v>637152.46241899999</v>
      </c>
      <c r="O29" s="85">
        <v>116.55</v>
      </c>
      <c r="P29" s="83">
        <v>742.60115917600001</v>
      </c>
      <c r="Q29" s="84">
        <f t="shared" si="0"/>
        <v>5.122189968227328E-4</v>
      </c>
      <c r="R29" s="84">
        <f>P29/'סכום נכסי הקרן'!$C$42</f>
        <v>1.2270541076065267E-5</v>
      </c>
    </row>
    <row r="30" spans="2:18">
      <c r="B30" s="76" t="s">
        <v>3703</v>
      </c>
      <c r="C30" s="86" t="s">
        <v>3261</v>
      </c>
      <c r="D30" s="73" t="s">
        <v>3263</v>
      </c>
      <c r="E30" s="73"/>
      <c r="F30" s="73" t="s">
        <v>340</v>
      </c>
      <c r="G30" s="95">
        <v>42388</v>
      </c>
      <c r="H30" s="73" t="s">
        <v>300</v>
      </c>
      <c r="I30" s="83">
        <v>7.2300000000020166</v>
      </c>
      <c r="J30" s="86" t="s">
        <v>130</v>
      </c>
      <c r="K30" s="86" t="s">
        <v>134</v>
      </c>
      <c r="L30" s="87">
        <v>3.1899999999999998E-2</v>
      </c>
      <c r="M30" s="87">
        <v>2.4000000000009604E-2</v>
      </c>
      <c r="N30" s="83">
        <v>892013.45407000009</v>
      </c>
      <c r="O30" s="85">
        <v>116.67</v>
      </c>
      <c r="P30" s="83">
        <v>1040.7120465300002</v>
      </c>
      <c r="Q30" s="84">
        <f t="shared" si="0"/>
        <v>7.1784493448196905E-4</v>
      </c>
      <c r="R30" s="84">
        <f>P30/'סכום נכסי הקרן'!$C$42</f>
        <v>1.7196444898459608E-5</v>
      </c>
    </row>
    <row r="31" spans="2:18">
      <c r="B31" s="76" t="s">
        <v>3703</v>
      </c>
      <c r="C31" s="86" t="s">
        <v>3261</v>
      </c>
      <c r="D31" s="73" t="s">
        <v>3264</v>
      </c>
      <c r="E31" s="73"/>
      <c r="F31" s="73" t="s">
        <v>340</v>
      </c>
      <c r="G31" s="95">
        <v>42509</v>
      </c>
      <c r="H31" s="73" t="s">
        <v>300</v>
      </c>
      <c r="I31" s="83">
        <v>7.290000000002272</v>
      </c>
      <c r="J31" s="86" t="s">
        <v>130</v>
      </c>
      <c r="K31" s="86" t="s">
        <v>134</v>
      </c>
      <c r="L31" s="87">
        <v>2.7400000000000001E-2</v>
      </c>
      <c r="M31" s="87">
        <v>2.6100000000004307E-2</v>
      </c>
      <c r="N31" s="83">
        <v>892013.45407000009</v>
      </c>
      <c r="O31" s="85">
        <v>111.98</v>
      </c>
      <c r="P31" s="83">
        <v>998.87670883699991</v>
      </c>
      <c r="Q31" s="84">
        <f t="shared" si="0"/>
        <v>6.8898845554968909E-4</v>
      </c>
      <c r="R31" s="84">
        <f>P31/'סכום נכסי הקרן'!$C$42</f>
        <v>1.6505169072600903E-5</v>
      </c>
    </row>
    <row r="32" spans="2:18">
      <c r="B32" s="76" t="s">
        <v>3703</v>
      </c>
      <c r="C32" s="86" t="s">
        <v>3261</v>
      </c>
      <c r="D32" s="73" t="s">
        <v>3265</v>
      </c>
      <c r="E32" s="73"/>
      <c r="F32" s="73" t="s">
        <v>340</v>
      </c>
      <c r="G32" s="95">
        <v>42723</v>
      </c>
      <c r="H32" s="73" t="s">
        <v>300</v>
      </c>
      <c r="I32" s="83">
        <v>7.1999999999972255</v>
      </c>
      <c r="J32" s="86" t="s">
        <v>130</v>
      </c>
      <c r="K32" s="86" t="s">
        <v>134</v>
      </c>
      <c r="L32" s="87">
        <v>3.15E-2</v>
      </c>
      <c r="M32" s="87">
        <v>2.8300000000030523E-2</v>
      </c>
      <c r="N32" s="83">
        <v>127430.49085799999</v>
      </c>
      <c r="O32" s="85">
        <v>113.12</v>
      </c>
      <c r="P32" s="83">
        <v>144.149379232</v>
      </c>
      <c r="Q32" s="84">
        <f t="shared" si="0"/>
        <v>9.9428945821690036E-5</v>
      </c>
      <c r="R32" s="84">
        <f>P32/'סכום נכסי הקרן'!$C$42</f>
        <v>2.3818854267858122E-6</v>
      </c>
    </row>
    <row r="33" spans="2:18">
      <c r="B33" s="76" t="s">
        <v>3703</v>
      </c>
      <c r="C33" s="86" t="s">
        <v>3261</v>
      </c>
      <c r="D33" s="73" t="s">
        <v>3266</v>
      </c>
      <c r="E33" s="73"/>
      <c r="F33" s="73" t="s">
        <v>340</v>
      </c>
      <c r="G33" s="95">
        <v>42918</v>
      </c>
      <c r="H33" s="73" t="s">
        <v>300</v>
      </c>
      <c r="I33" s="83">
        <v>7.1400000000017991</v>
      </c>
      <c r="J33" s="86" t="s">
        <v>130</v>
      </c>
      <c r="K33" s="86" t="s">
        <v>134</v>
      </c>
      <c r="L33" s="87">
        <v>3.1899999999999998E-2</v>
      </c>
      <c r="M33" s="87">
        <v>3.1800000000008856E-2</v>
      </c>
      <c r="N33" s="83">
        <v>637152.46241899999</v>
      </c>
      <c r="O33" s="85">
        <v>109.89</v>
      </c>
      <c r="P33" s="83">
        <v>700.16683624099994</v>
      </c>
      <c r="Q33" s="84">
        <f t="shared" si="0"/>
        <v>4.8294935987692496E-4</v>
      </c>
      <c r="R33" s="84">
        <f>P33/'סכום נכסי הקרן'!$C$42</f>
        <v>1.156936777977429E-5</v>
      </c>
    </row>
    <row r="34" spans="2:18">
      <c r="B34" s="76" t="s">
        <v>3703</v>
      </c>
      <c r="C34" s="86" t="s">
        <v>3261</v>
      </c>
      <c r="D34" s="73" t="s">
        <v>3267</v>
      </c>
      <c r="E34" s="73"/>
      <c r="F34" s="73" t="s">
        <v>340</v>
      </c>
      <c r="G34" s="95">
        <v>43915</v>
      </c>
      <c r="H34" s="73" t="s">
        <v>300</v>
      </c>
      <c r="I34" s="83">
        <v>7.1499999999993253</v>
      </c>
      <c r="J34" s="86" t="s">
        <v>130</v>
      </c>
      <c r="K34" s="86" t="s">
        <v>134</v>
      </c>
      <c r="L34" s="87">
        <v>2.6600000000000002E-2</v>
      </c>
      <c r="M34" s="87">
        <v>3.9899999999992955E-2</v>
      </c>
      <c r="N34" s="83">
        <v>1341373.611582</v>
      </c>
      <c r="O34" s="85">
        <v>99.43</v>
      </c>
      <c r="P34" s="83">
        <v>1333.727685806</v>
      </c>
      <c r="Q34" s="84">
        <f t="shared" si="0"/>
        <v>9.1995635721374089E-4</v>
      </c>
      <c r="R34" s="84">
        <f>P34/'סכום נכסי הקרן'!$C$42</f>
        <v>2.2038156217164318E-5</v>
      </c>
    </row>
    <row r="35" spans="2:18">
      <c r="B35" s="76" t="s">
        <v>3703</v>
      </c>
      <c r="C35" s="86" t="s">
        <v>3261</v>
      </c>
      <c r="D35" s="73" t="s">
        <v>3268</v>
      </c>
      <c r="E35" s="73"/>
      <c r="F35" s="73" t="s">
        <v>340</v>
      </c>
      <c r="G35" s="95">
        <v>44168</v>
      </c>
      <c r="H35" s="73" t="s">
        <v>300</v>
      </c>
      <c r="I35" s="83">
        <v>7.259999999997901</v>
      </c>
      <c r="J35" s="86" t="s">
        <v>130</v>
      </c>
      <c r="K35" s="86" t="s">
        <v>134</v>
      </c>
      <c r="L35" s="87">
        <v>1.89E-2</v>
      </c>
      <c r="M35" s="87">
        <v>4.359999999998708E-2</v>
      </c>
      <c r="N35" s="83">
        <v>1358534.0398260001</v>
      </c>
      <c r="O35" s="85">
        <v>91.15</v>
      </c>
      <c r="P35" s="83">
        <v>1238.30377256</v>
      </c>
      <c r="Q35" s="84">
        <f t="shared" si="0"/>
        <v>8.5413644768114446E-4</v>
      </c>
      <c r="R35" s="84">
        <f>P35/'סכום נכסי הקרן'!$C$42</f>
        <v>2.046139723604021E-5</v>
      </c>
    </row>
    <row r="36" spans="2:18">
      <c r="B36" s="76" t="s">
        <v>3703</v>
      </c>
      <c r="C36" s="86" t="s">
        <v>3261</v>
      </c>
      <c r="D36" s="73" t="s">
        <v>3269</v>
      </c>
      <c r="E36" s="73"/>
      <c r="F36" s="73" t="s">
        <v>340</v>
      </c>
      <c r="G36" s="95">
        <v>44277</v>
      </c>
      <c r="H36" s="73" t="s">
        <v>300</v>
      </c>
      <c r="I36" s="83">
        <v>7.1000000000019163</v>
      </c>
      <c r="J36" s="86" t="s">
        <v>130</v>
      </c>
      <c r="K36" s="86" t="s">
        <v>134</v>
      </c>
      <c r="L36" s="87">
        <v>1.9E-2</v>
      </c>
      <c r="M36" s="87">
        <v>5.7100000000016443E-2</v>
      </c>
      <c r="N36" s="83">
        <v>2065882.08452</v>
      </c>
      <c r="O36" s="85">
        <v>83.31</v>
      </c>
      <c r="P36" s="83">
        <v>1721.0864096270002</v>
      </c>
      <c r="Q36" s="84">
        <f t="shared" si="0"/>
        <v>1.187142173549239E-3</v>
      </c>
      <c r="R36" s="84">
        <f>P36/'סכום נכסי הקרן'!$C$42</f>
        <v>2.8438767195326417E-5</v>
      </c>
    </row>
    <row r="37" spans="2:18">
      <c r="B37" s="76" t="s">
        <v>3704</v>
      </c>
      <c r="C37" s="86" t="s">
        <v>3261</v>
      </c>
      <c r="D37" s="73" t="s">
        <v>3270</v>
      </c>
      <c r="E37" s="73"/>
      <c r="F37" s="73" t="s">
        <v>331</v>
      </c>
      <c r="G37" s="95">
        <v>42186</v>
      </c>
      <c r="H37" s="73" t="s">
        <v>132</v>
      </c>
      <c r="I37" s="83">
        <v>2.15</v>
      </c>
      <c r="J37" s="86" t="s">
        <v>130</v>
      </c>
      <c r="K37" s="86" t="s">
        <v>133</v>
      </c>
      <c r="L37" s="87">
        <v>9.8519999999999996E-2</v>
      </c>
      <c r="M37" s="87">
        <v>6.0299999999999999E-2</v>
      </c>
      <c r="N37" s="83">
        <v>4872851.17</v>
      </c>
      <c r="O37" s="85">
        <v>110.92</v>
      </c>
      <c r="P37" s="83">
        <v>19538.953969999999</v>
      </c>
      <c r="Q37" s="84">
        <f t="shared" si="0"/>
        <v>1.3477252597591161E-2</v>
      </c>
      <c r="R37" s="84">
        <f>P37/'סכום נכסי הקרן'!$C$42</f>
        <v>3.2285640051823674E-4</v>
      </c>
    </row>
    <row r="38" spans="2:18">
      <c r="B38" s="76" t="s">
        <v>3704</v>
      </c>
      <c r="C38" s="86" t="s">
        <v>3261</v>
      </c>
      <c r="D38" s="73" t="s">
        <v>3271</v>
      </c>
      <c r="E38" s="73"/>
      <c r="F38" s="73" t="s">
        <v>331</v>
      </c>
      <c r="G38" s="95">
        <v>43100</v>
      </c>
      <c r="H38" s="73" t="s">
        <v>132</v>
      </c>
      <c r="I38" s="83">
        <v>2.1500000000000004</v>
      </c>
      <c r="J38" s="86" t="s">
        <v>130</v>
      </c>
      <c r="K38" s="86" t="s">
        <v>133</v>
      </c>
      <c r="L38" s="87">
        <v>9.8519999999999996E-2</v>
      </c>
      <c r="M38" s="87">
        <v>6.0299999999999992E-2</v>
      </c>
      <c r="N38" s="83">
        <v>10021184.16</v>
      </c>
      <c r="O38" s="85">
        <v>110.92</v>
      </c>
      <c r="P38" s="83">
        <v>40182.523359999999</v>
      </c>
      <c r="Q38" s="84">
        <f t="shared" si="0"/>
        <v>2.7716428328907493E-2</v>
      </c>
      <c r="R38" s="84">
        <f>P38/'סכום נכסי הקרן'!$C$42</f>
        <v>6.6396516802631907E-4</v>
      </c>
    </row>
    <row r="39" spans="2:18">
      <c r="B39" s="76" t="s">
        <v>3704</v>
      </c>
      <c r="C39" s="86" t="s">
        <v>3261</v>
      </c>
      <c r="D39" s="73" t="s">
        <v>3272</v>
      </c>
      <c r="E39" s="73"/>
      <c r="F39" s="73" t="s">
        <v>331</v>
      </c>
      <c r="G39" s="95">
        <v>38533</v>
      </c>
      <c r="H39" s="73" t="s">
        <v>132</v>
      </c>
      <c r="I39" s="83">
        <v>2.1599999999999997</v>
      </c>
      <c r="J39" s="86" t="s">
        <v>130</v>
      </c>
      <c r="K39" s="86" t="s">
        <v>134</v>
      </c>
      <c r="L39" s="87">
        <v>3.8450999999999999E-2</v>
      </c>
      <c r="M39" s="87">
        <v>1.95E-2</v>
      </c>
      <c r="N39" s="83">
        <v>30374690.879999999</v>
      </c>
      <c r="O39" s="85">
        <v>146.71</v>
      </c>
      <c r="P39" s="83">
        <v>44562.728149999995</v>
      </c>
      <c r="Q39" s="84">
        <f t="shared" si="0"/>
        <v>3.0737732666624232E-2</v>
      </c>
      <c r="R39" s="84">
        <f>P39/'סכום נכסי הקרן'!$C$42</f>
        <v>7.3634248946345725E-4</v>
      </c>
    </row>
    <row r="40" spans="2:18">
      <c r="B40" s="76" t="s">
        <v>3705</v>
      </c>
      <c r="C40" s="86" t="s">
        <v>3261</v>
      </c>
      <c r="D40" s="73" t="s">
        <v>3273</v>
      </c>
      <c r="E40" s="73"/>
      <c r="F40" s="73" t="s">
        <v>349</v>
      </c>
      <c r="G40" s="95">
        <v>42122</v>
      </c>
      <c r="H40" s="73" t="s">
        <v>132</v>
      </c>
      <c r="I40" s="83">
        <v>4.4000000000001362</v>
      </c>
      <c r="J40" s="86" t="s">
        <v>330</v>
      </c>
      <c r="K40" s="86" t="s">
        <v>134</v>
      </c>
      <c r="L40" s="87">
        <v>2.98E-2</v>
      </c>
      <c r="M40" s="87">
        <v>2.5900000000000784E-2</v>
      </c>
      <c r="N40" s="83">
        <v>13037734.112697</v>
      </c>
      <c r="O40" s="85">
        <v>112.46</v>
      </c>
      <c r="P40" s="83">
        <v>14662.235659115</v>
      </c>
      <c r="Q40" s="84">
        <f t="shared" si="0"/>
        <v>1.0113471474814135E-2</v>
      </c>
      <c r="R40" s="84">
        <f>P40/'סכום נכסי הקרן'!$C$42</f>
        <v>2.4227482370449565E-4</v>
      </c>
    </row>
    <row r="41" spans="2:18">
      <c r="B41" s="76" t="s">
        <v>3704</v>
      </c>
      <c r="C41" s="86" t="s">
        <v>3261</v>
      </c>
      <c r="D41" s="73" t="s">
        <v>3274</v>
      </c>
      <c r="E41" s="73"/>
      <c r="F41" s="73" t="s">
        <v>349</v>
      </c>
      <c r="G41" s="95">
        <v>39261</v>
      </c>
      <c r="H41" s="73" t="s">
        <v>132</v>
      </c>
      <c r="I41" s="83">
        <v>2.0999999999999996</v>
      </c>
      <c r="J41" s="86" t="s">
        <v>130</v>
      </c>
      <c r="K41" s="86" t="s">
        <v>134</v>
      </c>
      <c r="L41" s="87">
        <v>4.7039999999999998E-2</v>
      </c>
      <c r="M41" s="87">
        <v>5.7800000000000004E-2</v>
      </c>
      <c r="N41" s="83">
        <v>11932856.369999999</v>
      </c>
      <c r="O41" s="85">
        <v>130.12</v>
      </c>
      <c r="P41" s="83">
        <v>15527.032210000001</v>
      </c>
      <c r="Q41" s="84">
        <f t="shared" si="0"/>
        <v>1.0709976363443173E-2</v>
      </c>
      <c r="R41" s="84">
        <f>P41/'סכום נכסי הקרן'!$C$42</f>
        <v>2.5656448844437927E-4</v>
      </c>
    </row>
    <row r="42" spans="2:18">
      <c r="B42" s="76" t="s">
        <v>3706</v>
      </c>
      <c r="C42" s="86" t="s">
        <v>3261</v>
      </c>
      <c r="D42" s="73" t="s">
        <v>3275</v>
      </c>
      <c r="E42" s="73"/>
      <c r="F42" s="73" t="s">
        <v>3276</v>
      </c>
      <c r="G42" s="95">
        <v>40742</v>
      </c>
      <c r="H42" s="73" t="s">
        <v>3256</v>
      </c>
      <c r="I42" s="83">
        <v>3.3100000000001804</v>
      </c>
      <c r="J42" s="86" t="s">
        <v>320</v>
      </c>
      <c r="K42" s="86" t="s">
        <v>134</v>
      </c>
      <c r="L42" s="87">
        <v>4.4999999999999998E-2</v>
      </c>
      <c r="M42" s="87">
        <v>1.6100000000001304E-2</v>
      </c>
      <c r="N42" s="83">
        <v>4850441.7509190002</v>
      </c>
      <c r="O42" s="85">
        <v>124.67</v>
      </c>
      <c r="P42" s="83">
        <v>6047.0456621610001</v>
      </c>
      <c r="Q42" s="84">
        <f t="shared" si="0"/>
        <v>4.1710299324745122E-3</v>
      </c>
      <c r="R42" s="84">
        <f>P42/'סכום נכסי הקרן'!$C$42</f>
        <v>9.9919750015907226E-5</v>
      </c>
    </row>
    <row r="43" spans="2:18">
      <c r="B43" s="76" t="s">
        <v>3707</v>
      </c>
      <c r="C43" s="86" t="s">
        <v>3261</v>
      </c>
      <c r="D43" s="73" t="s">
        <v>3277</v>
      </c>
      <c r="E43" s="73"/>
      <c r="F43" s="73" t="s">
        <v>414</v>
      </c>
      <c r="G43" s="95">
        <v>43431</v>
      </c>
      <c r="H43" s="73" t="s">
        <v>300</v>
      </c>
      <c r="I43" s="83">
        <v>7.9600000000069882</v>
      </c>
      <c r="J43" s="86" t="s">
        <v>330</v>
      </c>
      <c r="K43" s="86" t="s">
        <v>134</v>
      </c>
      <c r="L43" s="87">
        <v>3.6600000000000001E-2</v>
      </c>
      <c r="M43" s="87">
        <v>3.7200000000046585E-2</v>
      </c>
      <c r="N43" s="83">
        <v>396499.33158</v>
      </c>
      <c r="O43" s="85">
        <v>108.28</v>
      </c>
      <c r="P43" s="83">
        <v>429.32944847499999</v>
      </c>
      <c r="Q43" s="84">
        <f t="shared" si="0"/>
        <v>2.9613568021942961E-4</v>
      </c>
      <c r="R43" s="84">
        <f>P43/'סכום נכסי הקרן'!$C$42</f>
        <v>7.0941239016142833E-6</v>
      </c>
    </row>
    <row r="44" spans="2:18">
      <c r="B44" s="76" t="s">
        <v>3707</v>
      </c>
      <c r="C44" s="86" t="s">
        <v>3261</v>
      </c>
      <c r="D44" s="73" t="s">
        <v>3278</v>
      </c>
      <c r="E44" s="73"/>
      <c r="F44" s="73" t="s">
        <v>414</v>
      </c>
      <c r="G44" s="95">
        <v>43276</v>
      </c>
      <c r="H44" s="73" t="s">
        <v>300</v>
      </c>
      <c r="I44" s="83">
        <v>8.0199999999925033</v>
      </c>
      <c r="J44" s="86" t="s">
        <v>330</v>
      </c>
      <c r="K44" s="86" t="s">
        <v>134</v>
      </c>
      <c r="L44" s="87">
        <v>3.2599999999999997E-2</v>
      </c>
      <c r="M44" s="87">
        <v>3.8099999999962518E-2</v>
      </c>
      <c r="N44" s="83">
        <v>395043.78221000003</v>
      </c>
      <c r="O44" s="85">
        <v>104.67</v>
      </c>
      <c r="P44" s="83">
        <v>413.49233745499998</v>
      </c>
      <c r="Q44" s="84">
        <f t="shared" si="0"/>
        <v>2.8521182288498119E-4</v>
      </c>
      <c r="R44" s="84">
        <f>P44/'סכום נכסי הקרן'!$C$42</f>
        <v>6.8324357546246562E-6</v>
      </c>
    </row>
    <row r="45" spans="2:18">
      <c r="B45" s="76" t="s">
        <v>3707</v>
      </c>
      <c r="C45" s="86" t="s">
        <v>3261</v>
      </c>
      <c r="D45" s="73" t="s">
        <v>3279</v>
      </c>
      <c r="E45" s="73"/>
      <c r="F45" s="73" t="s">
        <v>414</v>
      </c>
      <c r="G45" s="95">
        <v>43222</v>
      </c>
      <c r="H45" s="73" t="s">
        <v>300</v>
      </c>
      <c r="I45" s="83">
        <v>8.0300000000004932</v>
      </c>
      <c r="J45" s="86" t="s">
        <v>330</v>
      </c>
      <c r="K45" s="86" t="s">
        <v>134</v>
      </c>
      <c r="L45" s="87">
        <v>3.2199999999999999E-2</v>
      </c>
      <c r="M45" s="87">
        <v>3.8200000000000608E-2</v>
      </c>
      <c r="N45" s="83">
        <v>1887783.3640759999</v>
      </c>
      <c r="O45" s="85">
        <v>105.21</v>
      </c>
      <c r="P45" s="83">
        <v>1986.136875034</v>
      </c>
      <c r="Q45" s="84">
        <f t="shared" si="0"/>
        <v>1.3699642467719867E-3</v>
      </c>
      <c r="R45" s="84">
        <f>P45/'סכום נכסי הקרן'!$C$42</f>
        <v>3.2818389530707118E-5</v>
      </c>
    </row>
    <row r="46" spans="2:18">
      <c r="B46" s="76" t="s">
        <v>3707</v>
      </c>
      <c r="C46" s="86" t="s">
        <v>3261</v>
      </c>
      <c r="D46" s="73" t="s">
        <v>3280</v>
      </c>
      <c r="E46" s="73"/>
      <c r="F46" s="73" t="s">
        <v>414</v>
      </c>
      <c r="G46" s="95">
        <v>43922</v>
      </c>
      <c r="H46" s="73" t="s">
        <v>300</v>
      </c>
      <c r="I46" s="83">
        <v>8.2200000000016953</v>
      </c>
      <c r="J46" s="86" t="s">
        <v>330</v>
      </c>
      <c r="K46" s="86" t="s">
        <v>134</v>
      </c>
      <c r="L46" s="87">
        <v>2.7699999999999999E-2</v>
      </c>
      <c r="M46" s="87">
        <v>3.3699999999995761E-2</v>
      </c>
      <c r="N46" s="83">
        <v>454200.10588300007</v>
      </c>
      <c r="O46" s="85">
        <v>103.98</v>
      </c>
      <c r="P46" s="83">
        <v>472.27727636000003</v>
      </c>
      <c r="Q46" s="84">
        <f t="shared" si="0"/>
        <v>3.2575951401384511E-4</v>
      </c>
      <c r="R46" s="84">
        <f>P46/'סכום נכסי הקרן'!$C$42</f>
        <v>7.8037822150694263E-6</v>
      </c>
    </row>
    <row r="47" spans="2:18">
      <c r="B47" s="76" t="s">
        <v>3707</v>
      </c>
      <c r="C47" s="86" t="s">
        <v>3261</v>
      </c>
      <c r="D47" s="73" t="s">
        <v>3281</v>
      </c>
      <c r="E47" s="73"/>
      <c r="F47" s="73" t="s">
        <v>414</v>
      </c>
      <c r="G47" s="95">
        <v>43978</v>
      </c>
      <c r="H47" s="73" t="s">
        <v>300</v>
      </c>
      <c r="I47" s="83">
        <v>8.2100000000163487</v>
      </c>
      <c r="J47" s="86" t="s">
        <v>330</v>
      </c>
      <c r="K47" s="86" t="s">
        <v>134</v>
      </c>
      <c r="L47" s="87">
        <v>2.3E-2</v>
      </c>
      <c r="M47" s="87">
        <v>3.9800000000081742E-2</v>
      </c>
      <c r="N47" s="83">
        <v>190534.38625999997</v>
      </c>
      <c r="O47" s="85">
        <v>95.02</v>
      </c>
      <c r="P47" s="83">
        <v>181.04578072400002</v>
      </c>
      <c r="Q47" s="84">
        <f t="shared" si="0"/>
        <v>1.2487872801644401E-4</v>
      </c>
      <c r="R47" s="84">
        <f>P47/'סכום נכסי הקרן'!$C$42</f>
        <v>2.9915516042113187E-6</v>
      </c>
    </row>
    <row r="48" spans="2:18">
      <c r="B48" s="76" t="s">
        <v>3707</v>
      </c>
      <c r="C48" s="86" t="s">
        <v>3261</v>
      </c>
      <c r="D48" s="73" t="s">
        <v>3282</v>
      </c>
      <c r="E48" s="73"/>
      <c r="F48" s="73" t="s">
        <v>414</v>
      </c>
      <c r="G48" s="95">
        <v>44010</v>
      </c>
      <c r="H48" s="73" t="s">
        <v>300</v>
      </c>
      <c r="I48" s="83">
        <v>8.3200000000012349</v>
      </c>
      <c r="J48" s="86" t="s">
        <v>330</v>
      </c>
      <c r="K48" s="86" t="s">
        <v>134</v>
      </c>
      <c r="L48" s="87">
        <v>2.2000000000000002E-2</v>
      </c>
      <c r="M48" s="87">
        <v>3.5599999999995885E-2</v>
      </c>
      <c r="N48" s="83">
        <v>298756.86514800001</v>
      </c>
      <c r="O48" s="85">
        <v>97.66</v>
      </c>
      <c r="P48" s="83">
        <v>291.76593950199998</v>
      </c>
      <c r="Q48" s="84">
        <f t="shared" si="0"/>
        <v>2.0124942574098069E-4</v>
      </c>
      <c r="R48" s="84">
        <f>P48/'סכום נכסי הקרן'!$C$42</f>
        <v>4.8210616170174306E-6</v>
      </c>
    </row>
    <row r="49" spans="2:18">
      <c r="B49" s="76" t="s">
        <v>3707</v>
      </c>
      <c r="C49" s="86" t="s">
        <v>3261</v>
      </c>
      <c r="D49" s="73" t="s">
        <v>3283</v>
      </c>
      <c r="E49" s="73"/>
      <c r="F49" s="73" t="s">
        <v>414</v>
      </c>
      <c r="G49" s="95">
        <v>44133</v>
      </c>
      <c r="H49" s="73" t="s">
        <v>300</v>
      </c>
      <c r="I49" s="83">
        <v>8.1799999999915656</v>
      </c>
      <c r="J49" s="86" t="s">
        <v>330</v>
      </c>
      <c r="K49" s="86" t="s">
        <v>134</v>
      </c>
      <c r="L49" s="87">
        <v>2.3799999999999998E-2</v>
      </c>
      <c r="M49" s="87">
        <v>3.999999999994628E-2</v>
      </c>
      <c r="N49" s="83">
        <v>388499.43935</v>
      </c>
      <c r="O49" s="85">
        <v>95.83</v>
      </c>
      <c r="P49" s="83">
        <v>372.29902252300002</v>
      </c>
      <c r="Q49" s="84">
        <f t="shared" si="0"/>
        <v>2.5679818766566001E-4</v>
      </c>
      <c r="R49" s="84">
        <f>P49/'סכום נכסי הקרן'!$C$42</f>
        <v>6.1517685395434576E-6</v>
      </c>
    </row>
    <row r="50" spans="2:18">
      <c r="B50" s="76" t="s">
        <v>3707</v>
      </c>
      <c r="C50" s="86" t="s">
        <v>3261</v>
      </c>
      <c r="D50" s="73" t="s">
        <v>3284</v>
      </c>
      <c r="E50" s="73"/>
      <c r="F50" s="73" t="s">
        <v>414</v>
      </c>
      <c r="G50" s="95">
        <v>44251</v>
      </c>
      <c r="H50" s="73" t="s">
        <v>300</v>
      </c>
      <c r="I50" s="83">
        <v>8.0399999999978249</v>
      </c>
      <c r="J50" s="86" t="s">
        <v>330</v>
      </c>
      <c r="K50" s="86" t="s">
        <v>134</v>
      </c>
      <c r="L50" s="87">
        <v>2.3599999999999999E-2</v>
      </c>
      <c r="M50" s="87">
        <v>4.6699999999983879E-2</v>
      </c>
      <c r="N50" s="83">
        <v>1153501.6239060001</v>
      </c>
      <c r="O50" s="85">
        <v>90.9</v>
      </c>
      <c r="P50" s="83">
        <v>1048.5329823069999</v>
      </c>
      <c r="Q50" s="84">
        <f t="shared" si="0"/>
        <v>7.2323952864386737E-4</v>
      </c>
      <c r="R50" s="84">
        <f>P50/'סכום נכסי הקרן'!$C$42</f>
        <v>1.7325675929840475E-5</v>
      </c>
    </row>
    <row r="51" spans="2:18">
      <c r="B51" s="76" t="s">
        <v>3707</v>
      </c>
      <c r="C51" s="86" t="s">
        <v>3261</v>
      </c>
      <c r="D51" s="73" t="s">
        <v>3285</v>
      </c>
      <c r="E51" s="73"/>
      <c r="F51" s="73" t="s">
        <v>414</v>
      </c>
      <c r="G51" s="95">
        <v>44294</v>
      </c>
      <c r="H51" s="73" t="s">
        <v>300</v>
      </c>
      <c r="I51" s="83">
        <v>7.9799999999993956</v>
      </c>
      <c r="J51" s="86" t="s">
        <v>330</v>
      </c>
      <c r="K51" s="86" t="s">
        <v>134</v>
      </c>
      <c r="L51" s="87">
        <v>2.3199999999999998E-2</v>
      </c>
      <c r="M51" s="87">
        <v>5.0399999999998349E-2</v>
      </c>
      <c r="N51" s="83">
        <v>829930.45312399999</v>
      </c>
      <c r="O51" s="85">
        <v>87.78</v>
      </c>
      <c r="P51" s="83">
        <v>728.512946478</v>
      </c>
      <c r="Q51" s="84">
        <f t="shared" si="0"/>
        <v>5.0250146529719349E-4</v>
      </c>
      <c r="R51" s="84">
        <f>P51/'סכום נכסי הקרן'!$C$42</f>
        <v>1.2037751252802707E-5</v>
      </c>
    </row>
    <row r="52" spans="2:18">
      <c r="B52" s="76" t="s">
        <v>3707</v>
      </c>
      <c r="C52" s="86" t="s">
        <v>3261</v>
      </c>
      <c r="D52" s="73" t="s">
        <v>3286</v>
      </c>
      <c r="E52" s="73"/>
      <c r="F52" s="73" t="s">
        <v>414</v>
      </c>
      <c r="G52" s="95">
        <v>44602</v>
      </c>
      <c r="H52" s="73" t="s">
        <v>300</v>
      </c>
      <c r="I52" s="83">
        <v>7.7499999999986118</v>
      </c>
      <c r="J52" s="86" t="s">
        <v>330</v>
      </c>
      <c r="K52" s="86" t="s">
        <v>134</v>
      </c>
      <c r="L52" s="87">
        <v>2.0899999999999998E-2</v>
      </c>
      <c r="M52" s="87">
        <v>6.3799999999992224E-2</v>
      </c>
      <c r="N52" s="83">
        <v>1189026.279111</v>
      </c>
      <c r="O52" s="85">
        <v>75.77</v>
      </c>
      <c r="P52" s="83">
        <v>900.92515851500002</v>
      </c>
      <c r="Q52" s="84">
        <f t="shared" si="0"/>
        <v>6.214250748261276E-4</v>
      </c>
      <c r="R52" s="84">
        <f>P52/'סכום נכסי הקרן'!$C$42</f>
        <v>1.4886644098812766E-5</v>
      </c>
    </row>
    <row r="53" spans="2:18">
      <c r="B53" s="76" t="s">
        <v>3707</v>
      </c>
      <c r="C53" s="86" t="s">
        <v>3261</v>
      </c>
      <c r="D53" s="73" t="s">
        <v>3287</v>
      </c>
      <c r="E53" s="73"/>
      <c r="F53" s="73" t="s">
        <v>414</v>
      </c>
      <c r="G53" s="95">
        <v>43500</v>
      </c>
      <c r="H53" s="73" t="s">
        <v>300</v>
      </c>
      <c r="I53" s="83">
        <v>8.0500000000017273</v>
      </c>
      <c r="J53" s="86" t="s">
        <v>330</v>
      </c>
      <c r="K53" s="86" t="s">
        <v>134</v>
      </c>
      <c r="L53" s="87">
        <v>3.4500000000000003E-2</v>
      </c>
      <c r="M53" s="87">
        <v>3.5000000000012348E-2</v>
      </c>
      <c r="N53" s="83">
        <v>744231.41914200003</v>
      </c>
      <c r="O53" s="85">
        <v>108.93</v>
      </c>
      <c r="P53" s="83">
        <v>810.69129041199994</v>
      </c>
      <c r="Q53" s="84">
        <f t="shared" si="0"/>
        <v>5.5918506775363757E-4</v>
      </c>
      <c r="R53" s="84">
        <f>P53/'סכום נכסי הקרן'!$C$42</f>
        <v>1.3395644022488213E-5</v>
      </c>
    </row>
    <row r="54" spans="2:18">
      <c r="B54" s="76" t="s">
        <v>3707</v>
      </c>
      <c r="C54" s="86" t="s">
        <v>3261</v>
      </c>
      <c r="D54" s="73" t="s">
        <v>3288</v>
      </c>
      <c r="E54" s="73"/>
      <c r="F54" s="73" t="s">
        <v>414</v>
      </c>
      <c r="G54" s="95">
        <v>43556</v>
      </c>
      <c r="H54" s="73" t="s">
        <v>300</v>
      </c>
      <c r="I54" s="83">
        <v>8.1399999999992438</v>
      </c>
      <c r="J54" s="86" t="s">
        <v>330</v>
      </c>
      <c r="K54" s="86" t="s">
        <v>134</v>
      </c>
      <c r="L54" s="87">
        <v>3.0499999999999999E-2</v>
      </c>
      <c r="M54" s="87">
        <v>3.4499999999999996E-2</v>
      </c>
      <c r="N54" s="83">
        <v>750502.20447400003</v>
      </c>
      <c r="O54" s="85">
        <v>105.81</v>
      </c>
      <c r="P54" s="83">
        <v>794.10635293999997</v>
      </c>
      <c r="Q54" s="84">
        <f t="shared" si="0"/>
        <v>5.4774538720735102E-4</v>
      </c>
      <c r="R54" s="84">
        <f>P54/'סכום נכסי הקרן'!$C$42</f>
        <v>1.3121598993094558E-5</v>
      </c>
    </row>
    <row r="55" spans="2:18">
      <c r="B55" s="76" t="s">
        <v>3707</v>
      </c>
      <c r="C55" s="86" t="s">
        <v>3261</v>
      </c>
      <c r="D55" s="73" t="s">
        <v>3289</v>
      </c>
      <c r="E55" s="73"/>
      <c r="F55" s="73" t="s">
        <v>414</v>
      </c>
      <c r="G55" s="95">
        <v>43647</v>
      </c>
      <c r="H55" s="73" t="s">
        <v>300</v>
      </c>
      <c r="I55" s="83">
        <v>8.109999999997207</v>
      </c>
      <c r="J55" s="86" t="s">
        <v>330</v>
      </c>
      <c r="K55" s="86" t="s">
        <v>134</v>
      </c>
      <c r="L55" s="87">
        <v>2.8999999999999998E-2</v>
      </c>
      <c r="M55" s="87">
        <v>3.8099999999993556E-2</v>
      </c>
      <c r="N55" s="83">
        <v>696693.80845500005</v>
      </c>
      <c r="O55" s="85">
        <v>100.14</v>
      </c>
      <c r="P55" s="83">
        <v>697.66911164499993</v>
      </c>
      <c r="Q55" s="84">
        <f t="shared" si="0"/>
        <v>4.8122652121569502E-4</v>
      </c>
      <c r="R55" s="84">
        <f>P55/'סכום נכסי הקרן'!$C$42</f>
        <v>1.1528096052854385E-5</v>
      </c>
    </row>
    <row r="56" spans="2:18">
      <c r="B56" s="76" t="s">
        <v>3707</v>
      </c>
      <c r="C56" s="86" t="s">
        <v>3261</v>
      </c>
      <c r="D56" s="73" t="s">
        <v>3290</v>
      </c>
      <c r="E56" s="73"/>
      <c r="F56" s="73" t="s">
        <v>414</v>
      </c>
      <c r="G56" s="95">
        <v>43703</v>
      </c>
      <c r="H56" s="73" t="s">
        <v>300</v>
      </c>
      <c r="I56" s="83">
        <v>8.2599999999537221</v>
      </c>
      <c r="J56" s="86" t="s">
        <v>330</v>
      </c>
      <c r="K56" s="86" t="s">
        <v>134</v>
      </c>
      <c r="L56" s="87">
        <v>2.3799999999999998E-2</v>
      </c>
      <c r="M56" s="87">
        <v>3.6499999999669457E-2</v>
      </c>
      <c r="N56" s="83">
        <v>49473.025547000005</v>
      </c>
      <c r="O56" s="85">
        <v>97.84</v>
      </c>
      <c r="P56" s="83">
        <v>48.404410124000002</v>
      </c>
      <c r="Q56" s="84">
        <f t="shared" si="0"/>
        <v>3.3387583750909818E-5</v>
      </c>
      <c r="R56" s="84">
        <f>P56/'סכום נכסי הקרן'!$C$42</f>
        <v>7.9982140527265587E-7</v>
      </c>
    </row>
    <row r="57" spans="2:18">
      <c r="B57" s="76" t="s">
        <v>3707</v>
      </c>
      <c r="C57" s="86" t="s">
        <v>3261</v>
      </c>
      <c r="D57" s="73" t="s">
        <v>3291</v>
      </c>
      <c r="E57" s="73"/>
      <c r="F57" s="73" t="s">
        <v>414</v>
      </c>
      <c r="G57" s="95">
        <v>43740</v>
      </c>
      <c r="H57" s="73" t="s">
        <v>300</v>
      </c>
      <c r="I57" s="83">
        <v>8.1399999999997963</v>
      </c>
      <c r="J57" s="86" t="s">
        <v>330</v>
      </c>
      <c r="K57" s="86" t="s">
        <v>134</v>
      </c>
      <c r="L57" s="87">
        <v>2.4300000000000002E-2</v>
      </c>
      <c r="M57" s="87">
        <v>4.1399999999997973E-2</v>
      </c>
      <c r="N57" s="83">
        <v>731114.90864700009</v>
      </c>
      <c r="O57" s="85">
        <v>94.35</v>
      </c>
      <c r="P57" s="83">
        <v>689.80689865099998</v>
      </c>
      <c r="Q57" s="84">
        <f t="shared" si="0"/>
        <v>4.7580345554601314E-4</v>
      </c>
      <c r="R57" s="84">
        <f>P57/'סכום נכסי הקרן'!$C$42</f>
        <v>1.139818296788331E-5</v>
      </c>
    </row>
    <row r="58" spans="2:18">
      <c r="B58" s="76" t="s">
        <v>3707</v>
      </c>
      <c r="C58" s="86" t="s">
        <v>3261</v>
      </c>
      <c r="D58" s="73" t="s">
        <v>3292</v>
      </c>
      <c r="E58" s="73"/>
      <c r="F58" s="73" t="s">
        <v>414</v>
      </c>
      <c r="G58" s="95">
        <v>43831</v>
      </c>
      <c r="H58" s="73" t="s">
        <v>300</v>
      </c>
      <c r="I58" s="83">
        <v>8.1100000000039891</v>
      </c>
      <c r="J58" s="86" t="s">
        <v>330</v>
      </c>
      <c r="K58" s="86" t="s">
        <v>134</v>
      </c>
      <c r="L58" s="87">
        <v>2.3799999999999998E-2</v>
      </c>
      <c r="M58" s="87">
        <v>4.320000000002442E-2</v>
      </c>
      <c r="N58" s="83">
        <v>758822.70142699999</v>
      </c>
      <c r="O58" s="85">
        <v>92.8</v>
      </c>
      <c r="P58" s="83">
        <v>704.1874889290001</v>
      </c>
      <c r="Q58" s="84">
        <f t="shared" si="0"/>
        <v>4.8572265838443774E-4</v>
      </c>
      <c r="R58" s="84">
        <f>P58/'סכום נכסי הקרן'!$C$42</f>
        <v>1.1635803959345355E-5</v>
      </c>
    </row>
    <row r="59" spans="2:18">
      <c r="B59" s="76" t="s">
        <v>3708</v>
      </c>
      <c r="C59" s="86" t="s">
        <v>3261</v>
      </c>
      <c r="D59" s="73">
        <v>7936</v>
      </c>
      <c r="E59" s="73"/>
      <c r="F59" s="73" t="s">
        <v>3293</v>
      </c>
      <c r="G59" s="95">
        <v>44087</v>
      </c>
      <c r="H59" s="73" t="s">
        <v>3256</v>
      </c>
      <c r="I59" s="83">
        <v>5.4699999999994002</v>
      </c>
      <c r="J59" s="86" t="s">
        <v>320</v>
      </c>
      <c r="K59" s="86" t="s">
        <v>134</v>
      </c>
      <c r="L59" s="87">
        <v>1.7947999999999999E-2</v>
      </c>
      <c r="M59" s="87">
        <v>3.1099999999997338E-2</v>
      </c>
      <c r="N59" s="83">
        <v>3654615.1021790002</v>
      </c>
      <c r="O59" s="85">
        <v>101.66</v>
      </c>
      <c r="P59" s="83">
        <v>3715.281371609</v>
      </c>
      <c r="Q59" s="84">
        <f t="shared" si="0"/>
        <v>2.5626645926480705E-3</v>
      </c>
      <c r="R59" s="84">
        <f>P59/'סכום נכסי הקרן'!$C$42</f>
        <v>6.1390306379340904E-5</v>
      </c>
    </row>
    <row r="60" spans="2:18">
      <c r="B60" s="76" t="s">
        <v>3709</v>
      </c>
      <c r="C60" s="86" t="s">
        <v>3257</v>
      </c>
      <c r="D60" s="73">
        <v>8063</v>
      </c>
      <c r="E60" s="73"/>
      <c r="F60" s="73" t="s">
        <v>417</v>
      </c>
      <c r="G60" s="95">
        <v>44147</v>
      </c>
      <c r="H60" s="73" t="s">
        <v>132</v>
      </c>
      <c r="I60" s="83">
        <v>7.8599999999999568</v>
      </c>
      <c r="J60" s="86" t="s">
        <v>502</v>
      </c>
      <c r="K60" s="86" t="s">
        <v>134</v>
      </c>
      <c r="L60" s="87">
        <v>1.6250000000000001E-2</v>
      </c>
      <c r="M60" s="87">
        <v>3.2900000000001164E-2</v>
      </c>
      <c r="N60" s="83">
        <v>2867122.6352960002</v>
      </c>
      <c r="O60" s="85">
        <v>95.77</v>
      </c>
      <c r="P60" s="83">
        <v>2745.843533192</v>
      </c>
      <c r="Q60" s="84">
        <f t="shared" si="0"/>
        <v>1.8939819883454475E-3</v>
      </c>
      <c r="R60" s="84">
        <f>P60/'סכום נכסי הקרן'!$C$42</f>
        <v>4.5371577254022601E-5</v>
      </c>
    </row>
    <row r="61" spans="2:18">
      <c r="B61" s="76" t="s">
        <v>3709</v>
      </c>
      <c r="C61" s="86" t="s">
        <v>3257</v>
      </c>
      <c r="D61" s="73">
        <v>8145</v>
      </c>
      <c r="E61" s="73"/>
      <c r="F61" s="73" t="s">
        <v>417</v>
      </c>
      <c r="G61" s="95">
        <v>44185</v>
      </c>
      <c r="H61" s="73" t="s">
        <v>132</v>
      </c>
      <c r="I61" s="83">
        <v>7.8500000000006338</v>
      </c>
      <c r="J61" s="86" t="s">
        <v>502</v>
      </c>
      <c r="K61" s="86" t="s">
        <v>134</v>
      </c>
      <c r="L61" s="87">
        <v>1.4990000000000002E-2</v>
      </c>
      <c r="M61" s="87">
        <v>3.4500000000004756E-2</v>
      </c>
      <c r="N61" s="83">
        <v>1347777.392249</v>
      </c>
      <c r="O61" s="85">
        <v>93.49</v>
      </c>
      <c r="P61" s="83">
        <v>1260.0370164320002</v>
      </c>
      <c r="Q61" s="84">
        <f t="shared" si="0"/>
        <v>8.6912724083607594E-4</v>
      </c>
      <c r="R61" s="84">
        <f>P61/'סכום נכסי הקרן'!$C$42</f>
        <v>2.0820511490512197E-5</v>
      </c>
    </row>
    <row r="62" spans="2:18">
      <c r="B62" s="76" t="s">
        <v>3710</v>
      </c>
      <c r="C62" s="86" t="s">
        <v>3257</v>
      </c>
      <c r="D62" s="73">
        <v>4069</v>
      </c>
      <c r="E62" s="73"/>
      <c r="F62" s="73" t="s">
        <v>417</v>
      </c>
      <c r="G62" s="95">
        <v>42052</v>
      </c>
      <c r="H62" s="73" t="s">
        <v>132</v>
      </c>
      <c r="I62" s="83">
        <v>4.3799999999991934</v>
      </c>
      <c r="J62" s="86" t="s">
        <v>544</v>
      </c>
      <c r="K62" s="86" t="s">
        <v>134</v>
      </c>
      <c r="L62" s="87">
        <v>2.9779E-2</v>
      </c>
      <c r="M62" s="87">
        <v>2.009999999999483E-2</v>
      </c>
      <c r="N62" s="83">
        <v>1990149.8624179999</v>
      </c>
      <c r="O62" s="85">
        <v>114.66</v>
      </c>
      <c r="P62" s="83">
        <v>2281.9058380179999</v>
      </c>
      <c r="Q62" s="84">
        <f t="shared" si="0"/>
        <v>1.573974811041869E-3</v>
      </c>
      <c r="R62" s="84">
        <f>P62/'סכום נכסי הקרן'!$C$42</f>
        <v>3.7705596027054974E-5</v>
      </c>
    </row>
    <row r="63" spans="2:18">
      <c r="B63" s="76" t="s">
        <v>3711</v>
      </c>
      <c r="C63" s="86" t="s">
        <v>3257</v>
      </c>
      <c r="D63" s="73">
        <v>8224</v>
      </c>
      <c r="E63" s="73"/>
      <c r="F63" s="73" t="s">
        <v>417</v>
      </c>
      <c r="G63" s="95">
        <v>44223</v>
      </c>
      <c r="H63" s="73" t="s">
        <v>132</v>
      </c>
      <c r="I63" s="83">
        <v>12.679999999999897</v>
      </c>
      <c r="J63" s="86" t="s">
        <v>320</v>
      </c>
      <c r="K63" s="86" t="s">
        <v>134</v>
      </c>
      <c r="L63" s="87">
        <v>2.1537000000000001E-2</v>
      </c>
      <c r="M63" s="87">
        <v>4.0200000000000305E-2</v>
      </c>
      <c r="N63" s="83">
        <v>6063211.8881360004</v>
      </c>
      <c r="O63" s="85">
        <v>86.84</v>
      </c>
      <c r="P63" s="83">
        <v>5265.2933115919996</v>
      </c>
      <c r="Q63" s="84">
        <f t="shared" si="0"/>
        <v>3.6318058822231128E-3</v>
      </c>
      <c r="R63" s="84">
        <f>P63/'סכום נכסי הקרן'!$C$42</f>
        <v>8.7002285222812252E-5</v>
      </c>
    </row>
    <row r="64" spans="2:18">
      <c r="B64" s="76" t="s">
        <v>3711</v>
      </c>
      <c r="C64" s="86" t="s">
        <v>3257</v>
      </c>
      <c r="D64" s="73">
        <v>2963</v>
      </c>
      <c r="E64" s="73"/>
      <c r="F64" s="73" t="s">
        <v>417</v>
      </c>
      <c r="G64" s="95">
        <v>41423</v>
      </c>
      <c r="H64" s="73" t="s">
        <v>132</v>
      </c>
      <c r="I64" s="83">
        <v>3.0300000000003147</v>
      </c>
      <c r="J64" s="86" t="s">
        <v>320</v>
      </c>
      <c r="K64" s="86" t="s">
        <v>134</v>
      </c>
      <c r="L64" s="87">
        <v>0.05</v>
      </c>
      <c r="M64" s="87">
        <v>2.200000000000131E-2</v>
      </c>
      <c r="N64" s="83">
        <v>1257425.965543</v>
      </c>
      <c r="O64" s="85">
        <v>121.19</v>
      </c>
      <c r="P64" s="83">
        <v>1523.8745180840001</v>
      </c>
      <c r="Q64" s="84">
        <f t="shared" si="0"/>
        <v>1.0511126562242764E-3</v>
      </c>
      <c r="R64" s="84">
        <f>P64/'סכום נכסי הקרן'!$C$42</f>
        <v>2.5180091140266039E-5</v>
      </c>
    </row>
    <row r="65" spans="2:18">
      <c r="B65" s="76" t="s">
        <v>3711</v>
      </c>
      <c r="C65" s="86" t="s">
        <v>3257</v>
      </c>
      <c r="D65" s="73">
        <v>2968</v>
      </c>
      <c r="E65" s="73"/>
      <c r="F65" s="73" t="s">
        <v>417</v>
      </c>
      <c r="G65" s="95">
        <v>41423</v>
      </c>
      <c r="H65" s="73" t="s">
        <v>132</v>
      </c>
      <c r="I65" s="83">
        <v>3.0300000000021012</v>
      </c>
      <c r="J65" s="86" t="s">
        <v>320</v>
      </c>
      <c r="K65" s="86" t="s">
        <v>134</v>
      </c>
      <c r="L65" s="87">
        <v>0.05</v>
      </c>
      <c r="M65" s="87">
        <v>2.2000000000004079E-2</v>
      </c>
      <c r="N65" s="83">
        <v>404413.18399699999</v>
      </c>
      <c r="O65" s="85">
        <v>121.19</v>
      </c>
      <c r="P65" s="83">
        <v>490.10833519900001</v>
      </c>
      <c r="Q65" s="84">
        <f t="shared" si="0"/>
        <v>3.3805872329724325E-4</v>
      </c>
      <c r="R65" s="84">
        <f>P65/'סכום נכסי הקרן'!$C$42</f>
        <v>8.0984178175191516E-6</v>
      </c>
    </row>
    <row r="66" spans="2:18">
      <c r="B66" s="76" t="s">
        <v>3711</v>
      </c>
      <c r="C66" s="86" t="s">
        <v>3257</v>
      </c>
      <c r="D66" s="73">
        <v>4605</v>
      </c>
      <c r="E66" s="73"/>
      <c r="F66" s="73" t="s">
        <v>417</v>
      </c>
      <c r="G66" s="95">
        <v>42352</v>
      </c>
      <c r="H66" s="73" t="s">
        <v>132</v>
      </c>
      <c r="I66" s="83">
        <v>5.2299999999994542</v>
      </c>
      <c r="J66" s="86" t="s">
        <v>320</v>
      </c>
      <c r="K66" s="86" t="s">
        <v>134</v>
      </c>
      <c r="L66" s="87">
        <v>0.05</v>
      </c>
      <c r="M66" s="87">
        <v>2.7199999999996546E-2</v>
      </c>
      <c r="N66" s="83">
        <v>1488654.3729000003</v>
      </c>
      <c r="O66" s="85">
        <v>124.33</v>
      </c>
      <c r="P66" s="83">
        <v>1850.8439453869998</v>
      </c>
      <c r="Q66" s="84">
        <f t="shared" si="0"/>
        <v>1.2766441544927196E-3</v>
      </c>
      <c r="R66" s="84">
        <f>P66/'סכום נכסי הקרן'!$C$42</f>
        <v>3.0582845685910521E-5</v>
      </c>
    </row>
    <row r="67" spans="2:18">
      <c r="B67" s="76" t="s">
        <v>3711</v>
      </c>
      <c r="C67" s="86" t="s">
        <v>3257</v>
      </c>
      <c r="D67" s="73">
        <v>4606</v>
      </c>
      <c r="E67" s="73"/>
      <c r="F67" s="73" t="s">
        <v>417</v>
      </c>
      <c r="G67" s="95">
        <v>42352</v>
      </c>
      <c r="H67" s="73" t="s">
        <v>132</v>
      </c>
      <c r="I67" s="83">
        <v>6.9999999999996314</v>
      </c>
      <c r="J67" s="86" t="s">
        <v>320</v>
      </c>
      <c r="K67" s="86" t="s">
        <v>134</v>
      </c>
      <c r="L67" s="87">
        <v>4.0999999999999995E-2</v>
      </c>
      <c r="M67" s="87">
        <v>2.7599999999999261E-2</v>
      </c>
      <c r="N67" s="83">
        <v>4471700.6148849996</v>
      </c>
      <c r="O67" s="85">
        <v>121.24</v>
      </c>
      <c r="P67" s="83">
        <v>5421.4896262650009</v>
      </c>
      <c r="Q67" s="84">
        <f t="shared" si="0"/>
        <v>3.7395443615139195E-3</v>
      </c>
      <c r="R67" s="84">
        <f>P67/'סכום נכסי הקרן'!$C$42</f>
        <v>8.9583230958544444E-5</v>
      </c>
    </row>
    <row r="68" spans="2:18">
      <c r="B68" s="76" t="s">
        <v>3711</v>
      </c>
      <c r="C68" s="86" t="s">
        <v>3257</v>
      </c>
      <c r="D68" s="73">
        <v>5150</v>
      </c>
      <c r="E68" s="73"/>
      <c r="F68" s="73" t="s">
        <v>417</v>
      </c>
      <c r="G68" s="95">
        <v>42631</v>
      </c>
      <c r="H68" s="73" t="s">
        <v>132</v>
      </c>
      <c r="I68" s="83">
        <v>6.9399999999987232</v>
      </c>
      <c r="J68" s="86" t="s">
        <v>320</v>
      </c>
      <c r="K68" s="86" t="s">
        <v>134</v>
      </c>
      <c r="L68" s="87">
        <v>4.0999999999999995E-2</v>
      </c>
      <c r="M68" s="87">
        <v>3.0699999999994884E-2</v>
      </c>
      <c r="N68" s="83">
        <v>1326980.4973319999</v>
      </c>
      <c r="O68" s="85">
        <v>119.22</v>
      </c>
      <c r="P68" s="83">
        <v>1582.026135483</v>
      </c>
      <c r="Q68" s="84">
        <f t="shared" si="0"/>
        <v>1.0912235054462011E-3</v>
      </c>
      <c r="R68" s="84">
        <f>P68/'סכום נכסי הקרן'!$C$42</f>
        <v>2.6140972767121866E-5</v>
      </c>
    </row>
    <row r="69" spans="2:18">
      <c r="B69" s="76" t="s">
        <v>3712</v>
      </c>
      <c r="C69" s="86" t="s">
        <v>3261</v>
      </c>
      <c r="D69" s="73" t="s">
        <v>3294</v>
      </c>
      <c r="E69" s="73"/>
      <c r="F69" s="73" t="s">
        <v>414</v>
      </c>
      <c r="G69" s="95">
        <v>42033</v>
      </c>
      <c r="H69" s="73" t="s">
        <v>300</v>
      </c>
      <c r="I69" s="83">
        <v>3.8800000000023083</v>
      </c>
      <c r="J69" s="86" t="s">
        <v>330</v>
      </c>
      <c r="K69" s="86" t="s">
        <v>134</v>
      </c>
      <c r="L69" s="87">
        <v>5.0999999999999997E-2</v>
      </c>
      <c r="M69" s="87">
        <v>2.7200000000026377E-2</v>
      </c>
      <c r="N69" s="83">
        <v>300105.90634599997</v>
      </c>
      <c r="O69" s="85">
        <v>121.25</v>
      </c>
      <c r="P69" s="83">
        <v>363.87840695700004</v>
      </c>
      <c r="Q69" s="84">
        <f t="shared" si="0"/>
        <v>2.5098995641722999E-4</v>
      </c>
      <c r="R69" s="84">
        <f>P69/'סכום נכסי הקרן'!$C$42</f>
        <v>6.0126285612231851E-6</v>
      </c>
    </row>
    <row r="70" spans="2:18">
      <c r="B70" s="76" t="s">
        <v>3712</v>
      </c>
      <c r="C70" s="86" t="s">
        <v>3261</v>
      </c>
      <c r="D70" s="73" t="s">
        <v>3295</v>
      </c>
      <c r="E70" s="73"/>
      <c r="F70" s="73" t="s">
        <v>414</v>
      </c>
      <c r="G70" s="95">
        <v>42054</v>
      </c>
      <c r="H70" s="73" t="s">
        <v>300</v>
      </c>
      <c r="I70" s="83">
        <v>3.8799999999977128</v>
      </c>
      <c r="J70" s="86" t="s">
        <v>330</v>
      </c>
      <c r="K70" s="86" t="s">
        <v>134</v>
      </c>
      <c r="L70" s="87">
        <v>5.0999999999999997E-2</v>
      </c>
      <c r="M70" s="87">
        <v>2.7199999999983824E-2</v>
      </c>
      <c r="N70" s="83">
        <v>586230.07474900002</v>
      </c>
      <c r="O70" s="85">
        <v>122.32</v>
      </c>
      <c r="P70" s="83">
        <v>717.07661255300002</v>
      </c>
      <c r="Q70" s="84">
        <f t="shared" si="0"/>
        <v>4.9461310232063512E-4</v>
      </c>
      <c r="R70" s="84">
        <f>P70/'סכום נכסי הקרן'!$C$42</f>
        <v>1.1848780358464187E-5</v>
      </c>
    </row>
    <row r="71" spans="2:18">
      <c r="B71" s="76" t="s">
        <v>3712</v>
      </c>
      <c r="C71" s="86" t="s">
        <v>3261</v>
      </c>
      <c r="D71" s="73" t="s">
        <v>3296</v>
      </c>
      <c r="E71" s="73"/>
      <c r="F71" s="73" t="s">
        <v>414</v>
      </c>
      <c r="G71" s="95">
        <v>42565</v>
      </c>
      <c r="H71" s="73" t="s">
        <v>300</v>
      </c>
      <c r="I71" s="83">
        <v>3.8799999999989985</v>
      </c>
      <c r="J71" s="86" t="s">
        <v>330</v>
      </c>
      <c r="K71" s="86" t="s">
        <v>134</v>
      </c>
      <c r="L71" s="87">
        <v>5.0999999999999997E-2</v>
      </c>
      <c r="M71" s="87">
        <v>2.7199999999991807E-2</v>
      </c>
      <c r="N71" s="83">
        <v>715545.941934</v>
      </c>
      <c r="O71" s="85">
        <v>122.81</v>
      </c>
      <c r="P71" s="83">
        <v>878.76192872600006</v>
      </c>
      <c r="Q71" s="84">
        <f t="shared" si="0"/>
        <v>6.0613769318310659E-4</v>
      </c>
      <c r="R71" s="84">
        <f>P71/'סכום נכסי הקרן'!$C$42</f>
        <v>1.4520424873130488E-5</v>
      </c>
    </row>
    <row r="72" spans="2:18">
      <c r="B72" s="76" t="s">
        <v>3712</v>
      </c>
      <c r="C72" s="86" t="s">
        <v>3261</v>
      </c>
      <c r="D72" s="73" t="s">
        <v>3297</v>
      </c>
      <c r="E72" s="73"/>
      <c r="F72" s="73" t="s">
        <v>414</v>
      </c>
      <c r="G72" s="95">
        <v>40570</v>
      </c>
      <c r="H72" s="73" t="s">
        <v>300</v>
      </c>
      <c r="I72" s="83">
        <v>3.9199999999995208</v>
      </c>
      <c r="J72" s="86" t="s">
        <v>330</v>
      </c>
      <c r="K72" s="86" t="s">
        <v>134</v>
      </c>
      <c r="L72" s="87">
        <v>5.0999999999999997E-2</v>
      </c>
      <c r="M72" s="87">
        <v>2.0599999999997815E-2</v>
      </c>
      <c r="N72" s="83">
        <v>3628135.331454</v>
      </c>
      <c r="O72" s="85">
        <v>131.16999999999999</v>
      </c>
      <c r="P72" s="83">
        <v>4759.0249286340004</v>
      </c>
      <c r="Q72" s="84">
        <f t="shared" si="0"/>
        <v>3.282600551693386E-3</v>
      </c>
      <c r="R72" s="84">
        <f>P72/'סכום נכסי הקרן'!$C$42</f>
        <v>7.8636843138810665E-5</v>
      </c>
    </row>
    <row r="73" spans="2:18">
      <c r="B73" s="76" t="s">
        <v>3712</v>
      </c>
      <c r="C73" s="86" t="s">
        <v>3261</v>
      </c>
      <c r="D73" s="73" t="s">
        <v>3298</v>
      </c>
      <c r="E73" s="73"/>
      <c r="F73" s="73" t="s">
        <v>414</v>
      </c>
      <c r="G73" s="95">
        <v>41207</v>
      </c>
      <c r="H73" s="73" t="s">
        <v>300</v>
      </c>
      <c r="I73" s="83">
        <v>3.9199999999987671</v>
      </c>
      <c r="J73" s="86" t="s">
        <v>330</v>
      </c>
      <c r="K73" s="86" t="s">
        <v>134</v>
      </c>
      <c r="L73" s="87">
        <v>5.0999999999999997E-2</v>
      </c>
      <c r="M73" s="87">
        <v>2.0400000000006163E-2</v>
      </c>
      <c r="N73" s="83">
        <v>51571.490472999998</v>
      </c>
      <c r="O73" s="85">
        <v>125.84</v>
      </c>
      <c r="P73" s="83">
        <v>64.897564449000001</v>
      </c>
      <c r="Q73" s="84">
        <f t="shared" si="0"/>
        <v>4.4763955654460505E-5</v>
      </c>
      <c r="R73" s="84">
        <f>P73/'סכום נכסי הקרן'!$C$42</f>
        <v>1.0723498347237484E-6</v>
      </c>
    </row>
    <row r="74" spans="2:18">
      <c r="B74" s="76" t="s">
        <v>3712</v>
      </c>
      <c r="C74" s="86" t="s">
        <v>3261</v>
      </c>
      <c r="D74" s="73" t="s">
        <v>3299</v>
      </c>
      <c r="E74" s="73"/>
      <c r="F74" s="73" t="s">
        <v>414</v>
      </c>
      <c r="G74" s="95">
        <v>41239</v>
      </c>
      <c r="H74" s="73" t="s">
        <v>300</v>
      </c>
      <c r="I74" s="83">
        <v>3.8800000000024348</v>
      </c>
      <c r="J74" s="86" t="s">
        <v>330</v>
      </c>
      <c r="K74" s="86" t="s">
        <v>134</v>
      </c>
      <c r="L74" s="87">
        <v>5.0999999999999997E-2</v>
      </c>
      <c r="M74" s="87">
        <v>2.7200000000015039E-2</v>
      </c>
      <c r="N74" s="83">
        <v>454797.18541099993</v>
      </c>
      <c r="O74" s="85">
        <v>122.84</v>
      </c>
      <c r="P74" s="83">
        <v>558.6728758029999</v>
      </c>
      <c r="Q74" s="84">
        <f t="shared" si="0"/>
        <v>3.8535202438064317E-4</v>
      </c>
      <c r="R74" s="84">
        <f>P74/'סכום נכסי הקרן'!$C$42</f>
        <v>9.2313597762638296E-6</v>
      </c>
    </row>
    <row r="75" spans="2:18">
      <c r="B75" s="76" t="s">
        <v>3712</v>
      </c>
      <c r="C75" s="86" t="s">
        <v>3261</v>
      </c>
      <c r="D75" s="73" t="s">
        <v>3300</v>
      </c>
      <c r="E75" s="73"/>
      <c r="F75" s="73" t="s">
        <v>414</v>
      </c>
      <c r="G75" s="95">
        <v>41269</v>
      </c>
      <c r="H75" s="73" t="s">
        <v>300</v>
      </c>
      <c r="I75" s="83">
        <v>3.9199999999887702</v>
      </c>
      <c r="J75" s="86" t="s">
        <v>330</v>
      </c>
      <c r="K75" s="86" t="s">
        <v>134</v>
      </c>
      <c r="L75" s="87">
        <v>5.0999999999999997E-2</v>
      </c>
      <c r="M75" s="87">
        <v>2.0599999999924706E-2</v>
      </c>
      <c r="N75" s="83">
        <v>123820.897008</v>
      </c>
      <c r="O75" s="85">
        <v>126.57</v>
      </c>
      <c r="P75" s="83">
        <v>156.72010370300001</v>
      </c>
      <c r="Q75" s="84">
        <f t="shared" ref="Q75:Q138" si="1">IFERROR(P75/$P$10,0)</f>
        <v>1.0809976971996588E-4</v>
      </c>
      <c r="R75" s="84">
        <f>P75/'סכום נכסי הקרן'!$C$42</f>
        <v>2.5896006842578873E-6</v>
      </c>
    </row>
    <row r="76" spans="2:18">
      <c r="B76" s="76" t="s">
        <v>3712</v>
      </c>
      <c r="C76" s="86" t="s">
        <v>3261</v>
      </c>
      <c r="D76" s="73" t="s">
        <v>3301</v>
      </c>
      <c r="E76" s="73"/>
      <c r="F76" s="73" t="s">
        <v>414</v>
      </c>
      <c r="G76" s="95">
        <v>41298</v>
      </c>
      <c r="H76" s="73" t="s">
        <v>300</v>
      </c>
      <c r="I76" s="83">
        <v>3.8800000000016848</v>
      </c>
      <c r="J76" s="86" t="s">
        <v>330</v>
      </c>
      <c r="K76" s="86" t="s">
        <v>134</v>
      </c>
      <c r="L76" s="87">
        <v>5.0999999999999997E-2</v>
      </c>
      <c r="M76" s="87">
        <v>2.7199999999996113E-2</v>
      </c>
      <c r="N76" s="83">
        <v>250550.17959799999</v>
      </c>
      <c r="O76" s="85">
        <v>123.18</v>
      </c>
      <c r="P76" s="83">
        <v>308.62771124600005</v>
      </c>
      <c r="Q76" s="84">
        <f t="shared" si="1"/>
        <v>2.1288005639734709E-4</v>
      </c>
      <c r="R76" s="84">
        <f>P76/'סכום נכסי הקרן'!$C$42</f>
        <v>5.0996809811853664E-6</v>
      </c>
    </row>
    <row r="77" spans="2:18">
      <c r="B77" s="76" t="s">
        <v>3712</v>
      </c>
      <c r="C77" s="86" t="s">
        <v>3261</v>
      </c>
      <c r="D77" s="73" t="s">
        <v>3302</v>
      </c>
      <c r="E77" s="73"/>
      <c r="F77" s="73" t="s">
        <v>414</v>
      </c>
      <c r="G77" s="95">
        <v>41330</v>
      </c>
      <c r="H77" s="73" t="s">
        <v>300</v>
      </c>
      <c r="I77" s="83">
        <v>3.8799999999975796</v>
      </c>
      <c r="J77" s="86" t="s">
        <v>330</v>
      </c>
      <c r="K77" s="86" t="s">
        <v>134</v>
      </c>
      <c r="L77" s="87">
        <v>5.0999999999999997E-2</v>
      </c>
      <c r="M77" s="87">
        <v>2.7199999999978301E-2</v>
      </c>
      <c r="N77" s="83">
        <v>388395.49260100001</v>
      </c>
      <c r="O77" s="85">
        <v>123.41</v>
      </c>
      <c r="P77" s="83">
        <v>479.31886283200004</v>
      </c>
      <c r="Q77" s="84">
        <f t="shared" si="1"/>
        <v>3.3061654165803911E-4</v>
      </c>
      <c r="R77" s="84">
        <f>P77/'סכום נכסי הקרן'!$C$42</f>
        <v>7.9201354889334428E-6</v>
      </c>
    </row>
    <row r="78" spans="2:18">
      <c r="B78" s="76" t="s">
        <v>3712</v>
      </c>
      <c r="C78" s="86" t="s">
        <v>3261</v>
      </c>
      <c r="D78" s="73" t="s">
        <v>3303</v>
      </c>
      <c r="E78" s="73"/>
      <c r="F78" s="73" t="s">
        <v>414</v>
      </c>
      <c r="G78" s="95">
        <v>41389</v>
      </c>
      <c r="H78" s="73" t="s">
        <v>300</v>
      </c>
      <c r="I78" s="83">
        <v>3.9199999999934807</v>
      </c>
      <c r="J78" s="86" t="s">
        <v>330</v>
      </c>
      <c r="K78" s="86" t="s">
        <v>134</v>
      </c>
      <c r="L78" s="87">
        <v>5.0999999999999997E-2</v>
      </c>
      <c r="M78" s="87">
        <v>2.0599999999967405E-2</v>
      </c>
      <c r="N78" s="83">
        <v>170006.53792899998</v>
      </c>
      <c r="O78" s="85">
        <v>126.32</v>
      </c>
      <c r="P78" s="83">
        <v>214.752259495</v>
      </c>
      <c r="Q78" s="84">
        <f t="shared" si="1"/>
        <v>1.4812821871433888E-4</v>
      </c>
      <c r="R78" s="84">
        <f>P78/'סכום נכסי הקרן'!$C$42</f>
        <v>3.5485083597703993E-6</v>
      </c>
    </row>
    <row r="79" spans="2:18">
      <c r="B79" s="76" t="s">
        <v>3712</v>
      </c>
      <c r="C79" s="86" t="s">
        <v>3261</v>
      </c>
      <c r="D79" s="73" t="s">
        <v>3304</v>
      </c>
      <c r="E79" s="73"/>
      <c r="F79" s="73" t="s">
        <v>414</v>
      </c>
      <c r="G79" s="95">
        <v>41422</v>
      </c>
      <c r="H79" s="73" t="s">
        <v>300</v>
      </c>
      <c r="I79" s="83">
        <v>3.9199999999994883</v>
      </c>
      <c r="J79" s="86" t="s">
        <v>330</v>
      </c>
      <c r="K79" s="86" t="s">
        <v>134</v>
      </c>
      <c r="L79" s="87">
        <v>5.0999999999999997E-2</v>
      </c>
      <c r="M79" s="87">
        <v>2.0899999999989774E-2</v>
      </c>
      <c r="N79" s="83">
        <v>62265.677154999998</v>
      </c>
      <c r="O79" s="85">
        <v>125.65</v>
      </c>
      <c r="P79" s="83">
        <v>78.236819912000001</v>
      </c>
      <c r="Q79" s="84">
        <f t="shared" si="1"/>
        <v>5.3964883995592622E-5</v>
      </c>
      <c r="R79" s="84">
        <f>P79/'סכום נכסי הקרן'!$C$42</f>
        <v>1.292764090829261E-6</v>
      </c>
    </row>
    <row r="80" spans="2:18">
      <c r="B80" s="76" t="s">
        <v>3712</v>
      </c>
      <c r="C80" s="86" t="s">
        <v>3261</v>
      </c>
      <c r="D80" s="73" t="s">
        <v>3305</v>
      </c>
      <c r="E80" s="73"/>
      <c r="F80" s="73" t="s">
        <v>414</v>
      </c>
      <c r="G80" s="95">
        <v>41450</v>
      </c>
      <c r="H80" s="73" t="s">
        <v>300</v>
      </c>
      <c r="I80" s="83">
        <v>3.9200000000043502</v>
      </c>
      <c r="J80" s="86" t="s">
        <v>330</v>
      </c>
      <c r="K80" s="86" t="s">
        <v>134</v>
      </c>
      <c r="L80" s="87">
        <v>5.0999999999999997E-2</v>
      </c>
      <c r="M80" s="87">
        <v>2.1000000000023313E-2</v>
      </c>
      <c r="N80" s="83">
        <v>102577.916054</v>
      </c>
      <c r="O80" s="85">
        <v>125.48</v>
      </c>
      <c r="P80" s="83">
        <v>128.71477120699998</v>
      </c>
      <c r="Q80" s="84">
        <f t="shared" si="1"/>
        <v>8.8782720265443796E-5</v>
      </c>
      <c r="R80" s="84">
        <f>P80/'סכום נכסי הקרן'!$C$42</f>
        <v>2.1268481306228492E-6</v>
      </c>
    </row>
    <row r="81" spans="2:18">
      <c r="B81" s="76" t="s">
        <v>3712</v>
      </c>
      <c r="C81" s="86" t="s">
        <v>3261</v>
      </c>
      <c r="D81" s="73" t="s">
        <v>3306</v>
      </c>
      <c r="E81" s="73"/>
      <c r="F81" s="73" t="s">
        <v>414</v>
      </c>
      <c r="G81" s="95">
        <v>41480</v>
      </c>
      <c r="H81" s="73" t="s">
        <v>300</v>
      </c>
      <c r="I81" s="83">
        <v>3.9100000000109487</v>
      </c>
      <c r="J81" s="86" t="s">
        <v>330</v>
      </c>
      <c r="K81" s="86" t="s">
        <v>134</v>
      </c>
      <c r="L81" s="87">
        <v>5.0999999999999997E-2</v>
      </c>
      <c r="M81" s="87">
        <v>2.2700000000120259E-2</v>
      </c>
      <c r="N81" s="83">
        <v>90083.612059000006</v>
      </c>
      <c r="O81" s="85">
        <v>123.69</v>
      </c>
      <c r="P81" s="83">
        <v>111.424422058</v>
      </c>
      <c r="Q81" s="84">
        <f t="shared" si="1"/>
        <v>7.6856472660817397E-5</v>
      </c>
      <c r="R81" s="84">
        <f>P81/'סכום נכסי הקרן'!$C$42</f>
        <v>1.8411470691166536E-6</v>
      </c>
    </row>
    <row r="82" spans="2:18">
      <c r="B82" s="76" t="s">
        <v>3712</v>
      </c>
      <c r="C82" s="86" t="s">
        <v>3261</v>
      </c>
      <c r="D82" s="73" t="s">
        <v>3307</v>
      </c>
      <c r="E82" s="73"/>
      <c r="F82" s="73" t="s">
        <v>414</v>
      </c>
      <c r="G82" s="95">
        <v>41512</v>
      </c>
      <c r="H82" s="73" t="s">
        <v>300</v>
      </c>
      <c r="I82" s="83">
        <v>3.8200000000052521</v>
      </c>
      <c r="J82" s="86" t="s">
        <v>330</v>
      </c>
      <c r="K82" s="86" t="s">
        <v>134</v>
      </c>
      <c r="L82" s="87">
        <v>5.0999999999999997E-2</v>
      </c>
      <c r="M82" s="87">
        <v>3.7600000000029311E-2</v>
      </c>
      <c r="N82" s="83">
        <v>280851.98157900001</v>
      </c>
      <c r="O82" s="85">
        <v>116.6</v>
      </c>
      <c r="P82" s="83">
        <v>327.473409554</v>
      </c>
      <c r="Q82" s="84">
        <f t="shared" si="1"/>
        <v>2.2587912670913983E-4</v>
      </c>
      <c r="R82" s="84">
        <f>P82/'סכום נכסי הקרן'!$C$42</f>
        <v>5.4110822123011939E-6</v>
      </c>
    </row>
    <row r="83" spans="2:18">
      <c r="B83" s="76" t="s">
        <v>3712</v>
      </c>
      <c r="C83" s="86" t="s">
        <v>3261</v>
      </c>
      <c r="D83" s="73" t="s">
        <v>3308</v>
      </c>
      <c r="E83" s="73"/>
      <c r="F83" s="73" t="s">
        <v>414</v>
      </c>
      <c r="G83" s="95">
        <v>40871</v>
      </c>
      <c r="H83" s="73" t="s">
        <v>300</v>
      </c>
      <c r="I83" s="83">
        <v>3.8799999999948147</v>
      </c>
      <c r="J83" s="86" t="s">
        <v>330</v>
      </c>
      <c r="K83" s="86" t="s">
        <v>134</v>
      </c>
      <c r="L83" s="87">
        <v>5.1879999999999996E-2</v>
      </c>
      <c r="M83" s="87">
        <v>2.7199999999972944E-2</v>
      </c>
      <c r="N83" s="83">
        <v>141341.90706200001</v>
      </c>
      <c r="O83" s="85">
        <v>125.53</v>
      </c>
      <c r="P83" s="83">
        <v>177.42648895900001</v>
      </c>
      <c r="Q83" s="84">
        <f t="shared" si="1"/>
        <v>1.2238227352782705E-4</v>
      </c>
      <c r="R83" s="84">
        <f>P83/'סכום נכסי הקרן'!$C$42</f>
        <v>2.9317474041775134E-6</v>
      </c>
    </row>
    <row r="84" spans="2:18">
      <c r="B84" s="76" t="s">
        <v>3712</v>
      </c>
      <c r="C84" s="86" t="s">
        <v>3261</v>
      </c>
      <c r="D84" s="73" t="s">
        <v>3309</v>
      </c>
      <c r="E84" s="73"/>
      <c r="F84" s="73" t="s">
        <v>414</v>
      </c>
      <c r="G84" s="95">
        <v>41547</v>
      </c>
      <c r="H84" s="73" t="s">
        <v>300</v>
      </c>
      <c r="I84" s="83">
        <v>3.8199999999967384</v>
      </c>
      <c r="J84" s="86" t="s">
        <v>330</v>
      </c>
      <c r="K84" s="86" t="s">
        <v>134</v>
      </c>
      <c r="L84" s="87">
        <v>5.0999999999999997E-2</v>
      </c>
      <c r="M84" s="87">
        <v>3.7699999999986196E-2</v>
      </c>
      <c r="N84" s="83">
        <v>205501.863659</v>
      </c>
      <c r="O84" s="85">
        <v>116.37</v>
      </c>
      <c r="P84" s="83">
        <v>239.14251672899999</v>
      </c>
      <c r="Q84" s="84">
        <f t="shared" si="1"/>
        <v>1.6495172206910127E-4</v>
      </c>
      <c r="R84" s="84">
        <f>P84/'סכום נכסי הקרן'!$C$42</f>
        <v>3.9515263857288851E-6</v>
      </c>
    </row>
    <row r="85" spans="2:18">
      <c r="B85" s="76" t="s">
        <v>3712</v>
      </c>
      <c r="C85" s="86" t="s">
        <v>3261</v>
      </c>
      <c r="D85" s="73" t="s">
        <v>3310</v>
      </c>
      <c r="E85" s="73"/>
      <c r="F85" s="73" t="s">
        <v>414</v>
      </c>
      <c r="G85" s="95">
        <v>41571</v>
      </c>
      <c r="H85" s="73" t="s">
        <v>300</v>
      </c>
      <c r="I85" s="83">
        <v>3.9000000000081467</v>
      </c>
      <c r="J85" s="86" t="s">
        <v>330</v>
      </c>
      <c r="K85" s="86" t="s">
        <v>134</v>
      </c>
      <c r="L85" s="87">
        <v>5.0999999999999997E-2</v>
      </c>
      <c r="M85" s="87">
        <v>2.4000000000081467E-2</v>
      </c>
      <c r="N85" s="83">
        <v>100201.72902799999</v>
      </c>
      <c r="O85" s="85">
        <v>122.5</v>
      </c>
      <c r="P85" s="83">
        <v>122.74711719000001</v>
      </c>
      <c r="Q85" s="84">
        <f t="shared" si="1"/>
        <v>8.4666451772993979E-5</v>
      </c>
      <c r="R85" s="84">
        <f>P85/'סכום נכסי הקרן'!$C$42</f>
        <v>2.0282402267184207E-6</v>
      </c>
    </row>
    <row r="86" spans="2:18">
      <c r="B86" s="76" t="s">
        <v>3712</v>
      </c>
      <c r="C86" s="86" t="s">
        <v>3261</v>
      </c>
      <c r="D86" s="73" t="s">
        <v>3311</v>
      </c>
      <c r="E86" s="73"/>
      <c r="F86" s="73" t="s">
        <v>414</v>
      </c>
      <c r="G86" s="95">
        <v>41597</v>
      </c>
      <c r="H86" s="73" t="s">
        <v>300</v>
      </c>
      <c r="I86" s="83">
        <v>3.9000000000380157</v>
      </c>
      <c r="J86" s="86" t="s">
        <v>330</v>
      </c>
      <c r="K86" s="86" t="s">
        <v>134</v>
      </c>
      <c r="L86" s="87">
        <v>5.0999999999999997E-2</v>
      </c>
      <c r="M86" s="87">
        <v>2.4300000000139391E-2</v>
      </c>
      <c r="N86" s="83">
        <v>25878.050197</v>
      </c>
      <c r="O86" s="85">
        <v>121.98</v>
      </c>
      <c r="P86" s="83">
        <v>31.566045691999999</v>
      </c>
      <c r="Q86" s="84">
        <f t="shared" si="1"/>
        <v>2.1773098598388697E-5</v>
      </c>
      <c r="R86" s="84">
        <f>P86/'סכום נכסי הקרן'!$C$42</f>
        <v>5.2158881720899585E-7</v>
      </c>
    </row>
    <row r="87" spans="2:18">
      <c r="B87" s="76" t="s">
        <v>3712</v>
      </c>
      <c r="C87" s="86" t="s">
        <v>3261</v>
      </c>
      <c r="D87" s="73" t="s">
        <v>3312</v>
      </c>
      <c r="E87" s="73"/>
      <c r="F87" s="73" t="s">
        <v>414</v>
      </c>
      <c r="G87" s="95">
        <v>41630</v>
      </c>
      <c r="H87" s="73" t="s">
        <v>300</v>
      </c>
      <c r="I87" s="83">
        <v>3.8800000000026911</v>
      </c>
      <c r="J87" s="86" t="s">
        <v>330</v>
      </c>
      <c r="K87" s="86" t="s">
        <v>134</v>
      </c>
      <c r="L87" s="87">
        <v>5.0999999999999997E-2</v>
      </c>
      <c r="M87" s="87">
        <v>2.7200000000034773E-2</v>
      </c>
      <c r="N87" s="83">
        <v>294408.66814000002</v>
      </c>
      <c r="O87" s="85">
        <v>121.1</v>
      </c>
      <c r="P87" s="83">
        <v>356.52890275800007</v>
      </c>
      <c r="Q87" s="84">
        <f t="shared" si="1"/>
        <v>2.4592053843768707E-4</v>
      </c>
      <c r="R87" s="84">
        <f>P87/'סכום נכסי הקרן'!$C$42</f>
        <v>5.8911873379659917E-6</v>
      </c>
    </row>
    <row r="88" spans="2:18">
      <c r="B88" s="76" t="s">
        <v>3712</v>
      </c>
      <c r="C88" s="86" t="s">
        <v>3261</v>
      </c>
      <c r="D88" s="73" t="s">
        <v>3313</v>
      </c>
      <c r="E88" s="73"/>
      <c r="F88" s="73" t="s">
        <v>414</v>
      </c>
      <c r="G88" s="95">
        <v>41666</v>
      </c>
      <c r="H88" s="73" t="s">
        <v>300</v>
      </c>
      <c r="I88" s="83">
        <v>3.8799999999820041</v>
      </c>
      <c r="J88" s="86" t="s">
        <v>330</v>
      </c>
      <c r="K88" s="86" t="s">
        <v>134</v>
      </c>
      <c r="L88" s="87">
        <v>5.0999999999999997E-2</v>
      </c>
      <c r="M88" s="87">
        <v>2.719999999991873E-2</v>
      </c>
      <c r="N88" s="83">
        <v>56944.462910000002</v>
      </c>
      <c r="O88" s="85">
        <v>121</v>
      </c>
      <c r="P88" s="83">
        <v>68.902799822999995</v>
      </c>
      <c r="Q88" s="84">
        <f t="shared" si="1"/>
        <v>4.7526619865200007E-5</v>
      </c>
      <c r="R88" s="84">
        <f>P88/'סכום נכסי הקרן'!$C$42</f>
        <v>1.1385312627604485E-6</v>
      </c>
    </row>
    <row r="89" spans="2:18">
      <c r="B89" s="76" t="s">
        <v>3712</v>
      </c>
      <c r="C89" s="86" t="s">
        <v>3261</v>
      </c>
      <c r="D89" s="73" t="s">
        <v>3314</v>
      </c>
      <c r="E89" s="73"/>
      <c r="F89" s="73" t="s">
        <v>414</v>
      </c>
      <c r="G89" s="95">
        <v>41696</v>
      </c>
      <c r="H89" s="73" t="s">
        <v>300</v>
      </c>
      <c r="I89" s="83">
        <v>3.8799999999766168</v>
      </c>
      <c r="J89" s="86" t="s">
        <v>330</v>
      </c>
      <c r="K89" s="86" t="s">
        <v>134</v>
      </c>
      <c r="L89" s="87">
        <v>5.0999999999999997E-2</v>
      </c>
      <c r="M89" s="87">
        <v>2.7199999999904075E-2</v>
      </c>
      <c r="N89" s="83">
        <v>54809.024426999997</v>
      </c>
      <c r="O89" s="85">
        <v>121.72</v>
      </c>
      <c r="P89" s="83">
        <v>66.713541637000006</v>
      </c>
      <c r="Q89" s="84">
        <f t="shared" si="1"/>
        <v>4.6016550000694044E-5</v>
      </c>
      <c r="R89" s="84">
        <f>P89/'סכום נכסי הקרן'!$C$42</f>
        <v>1.1023565515234865E-6</v>
      </c>
    </row>
    <row r="90" spans="2:18">
      <c r="B90" s="76" t="s">
        <v>3712</v>
      </c>
      <c r="C90" s="86" t="s">
        <v>3261</v>
      </c>
      <c r="D90" s="73" t="s">
        <v>3315</v>
      </c>
      <c r="E90" s="73"/>
      <c r="F90" s="73" t="s">
        <v>414</v>
      </c>
      <c r="G90" s="95">
        <v>41725</v>
      </c>
      <c r="H90" s="73" t="s">
        <v>300</v>
      </c>
      <c r="I90" s="83">
        <v>3.8799999999855781</v>
      </c>
      <c r="J90" s="86" t="s">
        <v>330</v>
      </c>
      <c r="K90" s="86" t="s">
        <v>134</v>
      </c>
      <c r="L90" s="87">
        <v>5.0999999999999997E-2</v>
      </c>
      <c r="M90" s="87">
        <v>2.7199999999888824E-2</v>
      </c>
      <c r="N90" s="83">
        <v>109153.84589300001</v>
      </c>
      <c r="O90" s="85">
        <v>121.96</v>
      </c>
      <c r="P90" s="83">
        <v>133.124030084</v>
      </c>
      <c r="Q90" s="84">
        <f t="shared" si="1"/>
        <v>9.1824065044941242E-5</v>
      </c>
      <c r="R90" s="84">
        <f>P90/'סכום נכסי הקרן'!$C$42</f>
        <v>2.1997055339499169E-6</v>
      </c>
    </row>
    <row r="91" spans="2:18">
      <c r="B91" s="76" t="s">
        <v>3712</v>
      </c>
      <c r="C91" s="86" t="s">
        <v>3261</v>
      </c>
      <c r="D91" s="73" t="s">
        <v>3316</v>
      </c>
      <c r="E91" s="73"/>
      <c r="F91" s="73" t="s">
        <v>414</v>
      </c>
      <c r="G91" s="95">
        <v>41787</v>
      </c>
      <c r="H91" s="73" t="s">
        <v>300</v>
      </c>
      <c r="I91" s="83">
        <v>3.8799999999952091</v>
      </c>
      <c r="J91" s="86" t="s">
        <v>330</v>
      </c>
      <c r="K91" s="86" t="s">
        <v>134</v>
      </c>
      <c r="L91" s="87">
        <v>5.0999999999999997E-2</v>
      </c>
      <c r="M91" s="87">
        <v>2.7200000000047915E-2</v>
      </c>
      <c r="N91" s="83">
        <v>68719.661185000004</v>
      </c>
      <c r="O91" s="85">
        <v>121.48</v>
      </c>
      <c r="P91" s="83">
        <v>83.480640954999998</v>
      </c>
      <c r="Q91" s="84">
        <f t="shared" si="1"/>
        <v>5.7581879095820847E-5</v>
      </c>
      <c r="R91" s="84">
        <f>P91/'סכום נכסי הקרן'!$C$42</f>
        <v>1.3794115740826733E-6</v>
      </c>
    </row>
    <row r="92" spans="2:18">
      <c r="B92" s="76" t="s">
        <v>3712</v>
      </c>
      <c r="C92" s="86" t="s">
        <v>3261</v>
      </c>
      <c r="D92" s="73" t="s">
        <v>3317</v>
      </c>
      <c r="E92" s="73"/>
      <c r="F92" s="73" t="s">
        <v>414</v>
      </c>
      <c r="G92" s="95">
        <v>41815</v>
      </c>
      <c r="H92" s="73" t="s">
        <v>300</v>
      </c>
      <c r="I92" s="83">
        <v>3.8800000000187653</v>
      </c>
      <c r="J92" s="86" t="s">
        <v>330</v>
      </c>
      <c r="K92" s="86" t="s">
        <v>134</v>
      </c>
      <c r="L92" s="87">
        <v>5.0999999999999997E-2</v>
      </c>
      <c r="M92" s="87">
        <v>2.7200000000153532E-2</v>
      </c>
      <c r="N92" s="83">
        <v>38637.895079000002</v>
      </c>
      <c r="O92" s="85">
        <v>121.37</v>
      </c>
      <c r="P92" s="83">
        <v>46.894813898999999</v>
      </c>
      <c r="Q92" s="84">
        <f t="shared" si="1"/>
        <v>3.2346319736677887E-5</v>
      </c>
      <c r="R92" s="84">
        <f>P92/'סכום נכסי הקרן'!$C$42</f>
        <v>7.7487724479263503E-7</v>
      </c>
    </row>
    <row r="93" spans="2:18">
      <c r="B93" s="76" t="s">
        <v>3712</v>
      </c>
      <c r="C93" s="86" t="s">
        <v>3261</v>
      </c>
      <c r="D93" s="73" t="s">
        <v>3318</v>
      </c>
      <c r="E93" s="73"/>
      <c r="F93" s="73" t="s">
        <v>414</v>
      </c>
      <c r="G93" s="95">
        <v>41836</v>
      </c>
      <c r="H93" s="73" t="s">
        <v>300</v>
      </c>
      <c r="I93" s="83">
        <v>3.8800000000115107</v>
      </c>
      <c r="J93" s="86" t="s">
        <v>330</v>
      </c>
      <c r="K93" s="86" t="s">
        <v>134</v>
      </c>
      <c r="L93" s="87">
        <v>5.0999999999999997E-2</v>
      </c>
      <c r="M93" s="87">
        <v>2.7200000000100717E-2</v>
      </c>
      <c r="N93" s="83">
        <v>114865.931958</v>
      </c>
      <c r="O93" s="85">
        <v>121.01</v>
      </c>
      <c r="P93" s="83">
        <v>138.99926285500001</v>
      </c>
      <c r="Q93" s="84">
        <f t="shared" si="1"/>
        <v>9.5876584757408363E-5</v>
      </c>
      <c r="R93" s="84">
        <f>P93/'סכום נכסי הקרן'!$C$42</f>
        <v>2.2967862941361722E-6</v>
      </c>
    </row>
    <row r="94" spans="2:18">
      <c r="B94" s="76" t="s">
        <v>3712</v>
      </c>
      <c r="C94" s="86" t="s">
        <v>3261</v>
      </c>
      <c r="D94" s="73" t="s">
        <v>3319</v>
      </c>
      <c r="E94" s="73"/>
      <c r="F94" s="73" t="s">
        <v>414</v>
      </c>
      <c r="G94" s="95">
        <v>40903</v>
      </c>
      <c r="H94" s="73" t="s">
        <v>300</v>
      </c>
      <c r="I94" s="83">
        <v>3.8200000000040921</v>
      </c>
      <c r="J94" s="86" t="s">
        <v>330</v>
      </c>
      <c r="K94" s="86" t="s">
        <v>134</v>
      </c>
      <c r="L94" s="87">
        <v>5.2619999999999993E-2</v>
      </c>
      <c r="M94" s="87">
        <v>3.7400000000059115E-2</v>
      </c>
      <c r="N94" s="83">
        <v>145018.809186</v>
      </c>
      <c r="O94" s="85">
        <v>121.29</v>
      </c>
      <c r="P94" s="83">
        <v>175.89331020400004</v>
      </c>
      <c r="Q94" s="84">
        <f t="shared" si="1"/>
        <v>1.2132474315081093E-4</v>
      </c>
      <c r="R94" s="84">
        <f>P94/'סכום נכסי הקרן'!$C$42</f>
        <v>2.9064135723382892E-6</v>
      </c>
    </row>
    <row r="95" spans="2:18">
      <c r="B95" s="76" t="s">
        <v>3712</v>
      </c>
      <c r="C95" s="86" t="s">
        <v>3261</v>
      </c>
      <c r="D95" s="73" t="s">
        <v>3320</v>
      </c>
      <c r="E95" s="73"/>
      <c r="F95" s="73" t="s">
        <v>414</v>
      </c>
      <c r="G95" s="95">
        <v>41911</v>
      </c>
      <c r="H95" s="73" t="s">
        <v>300</v>
      </c>
      <c r="I95" s="83">
        <v>3.8799999999743395</v>
      </c>
      <c r="J95" s="86" t="s">
        <v>330</v>
      </c>
      <c r="K95" s="86" t="s">
        <v>134</v>
      </c>
      <c r="L95" s="87">
        <v>5.0999999999999997E-2</v>
      </c>
      <c r="M95" s="87">
        <v>2.7199999999890024E-2</v>
      </c>
      <c r="N95" s="83">
        <v>45084.720941000007</v>
      </c>
      <c r="O95" s="85">
        <v>121.01</v>
      </c>
      <c r="P95" s="83">
        <v>54.55701998</v>
      </c>
      <c r="Q95" s="84">
        <f t="shared" si="1"/>
        <v>3.7631427985921394E-5</v>
      </c>
      <c r="R95" s="84">
        <f>P95/'סכום נכסי הקרן'!$C$42</f>
        <v>9.0148546952865993E-7</v>
      </c>
    </row>
    <row r="96" spans="2:18">
      <c r="B96" s="76" t="s">
        <v>3712</v>
      </c>
      <c r="C96" s="86" t="s">
        <v>3261</v>
      </c>
      <c r="D96" s="73" t="s">
        <v>3321</v>
      </c>
      <c r="E96" s="73"/>
      <c r="F96" s="73" t="s">
        <v>414</v>
      </c>
      <c r="G96" s="95">
        <v>40933</v>
      </c>
      <c r="H96" s="73" t="s">
        <v>300</v>
      </c>
      <c r="I96" s="83">
        <v>3.8799999999995824</v>
      </c>
      <c r="J96" s="86" t="s">
        <v>330</v>
      </c>
      <c r="K96" s="86" t="s">
        <v>134</v>
      </c>
      <c r="L96" s="87">
        <v>5.1330999999999995E-2</v>
      </c>
      <c r="M96" s="87">
        <v>2.7199999999995228E-2</v>
      </c>
      <c r="N96" s="83">
        <v>534764.78356000001</v>
      </c>
      <c r="O96" s="85">
        <v>125.38</v>
      </c>
      <c r="P96" s="83">
        <v>670.48810555600005</v>
      </c>
      <c r="Q96" s="84">
        <f t="shared" si="1"/>
        <v>4.6247806183140203E-4</v>
      </c>
      <c r="R96" s="84">
        <f>P96/'סכום נכסי הקרן'!$C$42</f>
        <v>1.1078964446227299E-5</v>
      </c>
    </row>
    <row r="97" spans="2:18">
      <c r="B97" s="76" t="s">
        <v>3712</v>
      </c>
      <c r="C97" s="86" t="s">
        <v>3261</v>
      </c>
      <c r="D97" s="73" t="s">
        <v>3322</v>
      </c>
      <c r="E97" s="73"/>
      <c r="F97" s="73" t="s">
        <v>414</v>
      </c>
      <c r="G97" s="95">
        <v>40993</v>
      </c>
      <c r="H97" s="73" t="s">
        <v>300</v>
      </c>
      <c r="I97" s="83">
        <v>3.8800000000050203</v>
      </c>
      <c r="J97" s="86" t="s">
        <v>330</v>
      </c>
      <c r="K97" s="86" t="s">
        <v>134</v>
      </c>
      <c r="L97" s="87">
        <v>5.1451999999999998E-2</v>
      </c>
      <c r="M97" s="87">
        <v>2.7100000000021007E-2</v>
      </c>
      <c r="N97" s="83">
        <v>311219.20598999999</v>
      </c>
      <c r="O97" s="85">
        <v>125.45</v>
      </c>
      <c r="P97" s="83">
        <v>390.42450735799997</v>
      </c>
      <c r="Q97" s="84">
        <f t="shared" si="1"/>
        <v>2.6930048118404236E-4</v>
      </c>
      <c r="R97" s="84">
        <f>P97/'סכום נכסי הקרן'!$C$42</f>
        <v>6.4512691576656444E-6</v>
      </c>
    </row>
    <row r="98" spans="2:18">
      <c r="B98" s="76" t="s">
        <v>3712</v>
      </c>
      <c r="C98" s="86" t="s">
        <v>3261</v>
      </c>
      <c r="D98" s="73" t="s">
        <v>3323</v>
      </c>
      <c r="E98" s="73"/>
      <c r="F98" s="73" t="s">
        <v>414</v>
      </c>
      <c r="G98" s="95">
        <v>41053</v>
      </c>
      <c r="H98" s="73" t="s">
        <v>300</v>
      </c>
      <c r="I98" s="83">
        <v>3.8800000000033936</v>
      </c>
      <c r="J98" s="86" t="s">
        <v>330</v>
      </c>
      <c r="K98" s="86" t="s">
        <v>134</v>
      </c>
      <c r="L98" s="87">
        <v>5.0999999999999997E-2</v>
      </c>
      <c r="M98" s="87">
        <v>2.7200000000017713E-2</v>
      </c>
      <c r="N98" s="83">
        <v>219215.49703500004</v>
      </c>
      <c r="O98" s="85">
        <v>123.65</v>
      </c>
      <c r="P98" s="83">
        <v>271.05995029100001</v>
      </c>
      <c r="Q98" s="84">
        <f t="shared" si="1"/>
        <v>1.8696719511041005E-4</v>
      </c>
      <c r="R98" s="84">
        <f>P98/'סכום נכסי הקרן'!$C$42</f>
        <v>4.4789214412384658E-6</v>
      </c>
    </row>
    <row r="99" spans="2:18">
      <c r="B99" s="76" t="s">
        <v>3712</v>
      </c>
      <c r="C99" s="86" t="s">
        <v>3261</v>
      </c>
      <c r="D99" s="73" t="s">
        <v>3324</v>
      </c>
      <c r="E99" s="73"/>
      <c r="F99" s="73" t="s">
        <v>414</v>
      </c>
      <c r="G99" s="95">
        <v>41085</v>
      </c>
      <c r="H99" s="73" t="s">
        <v>300</v>
      </c>
      <c r="I99" s="83">
        <v>3.8800000000020045</v>
      </c>
      <c r="J99" s="86" t="s">
        <v>330</v>
      </c>
      <c r="K99" s="86" t="s">
        <v>134</v>
      </c>
      <c r="L99" s="87">
        <v>5.0999999999999997E-2</v>
      </c>
      <c r="M99" s="87">
        <v>2.7200000000020045E-2</v>
      </c>
      <c r="N99" s="83">
        <v>403371.690673</v>
      </c>
      <c r="O99" s="85">
        <v>123.65</v>
      </c>
      <c r="P99" s="83">
        <v>498.76907249999999</v>
      </c>
      <c r="Q99" s="84">
        <f t="shared" si="1"/>
        <v>3.4403258169652973E-4</v>
      </c>
      <c r="R99" s="84">
        <f>P99/'סכום נכסי הקרן'!$C$42</f>
        <v>8.2415255025635066E-6</v>
      </c>
    </row>
    <row r="100" spans="2:18">
      <c r="B100" s="76" t="s">
        <v>3712</v>
      </c>
      <c r="C100" s="86" t="s">
        <v>3261</v>
      </c>
      <c r="D100" s="73" t="s">
        <v>3325</v>
      </c>
      <c r="E100" s="73"/>
      <c r="F100" s="73" t="s">
        <v>414</v>
      </c>
      <c r="G100" s="95">
        <v>41115</v>
      </c>
      <c r="H100" s="73" t="s">
        <v>300</v>
      </c>
      <c r="I100" s="83">
        <v>3.8800000000001802</v>
      </c>
      <c r="J100" s="86" t="s">
        <v>330</v>
      </c>
      <c r="K100" s="86" t="s">
        <v>134</v>
      </c>
      <c r="L100" s="87">
        <v>5.0999999999999997E-2</v>
      </c>
      <c r="M100" s="87">
        <v>2.7400000000018947E-2</v>
      </c>
      <c r="N100" s="83">
        <v>178875.30962399996</v>
      </c>
      <c r="O100" s="85">
        <v>123.9</v>
      </c>
      <c r="P100" s="83">
        <v>221.62650036700001</v>
      </c>
      <c r="Q100" s="84">
        <f t="shared" si="1"/>
        <v>1.5286981751184243E-4</v>
      </c>
      <c r="R100" s="84">
        <f>P100/'סכום נכסי הקרן'!$C$42</f>
        <v>3.6620964601178849E-6</v>
      </c>
    </row>
    <row r="101" spans="2:18">
      <c r="B101" s="76" t="s">
        <v>3712</v>
      </c>
      <c r="C101" s="86" t="s">
        <v>3261</v>
      </c>
      <c r="D101" s="73" t="s">
        <v>3326</v>
      </c>
      <c r="E101" s="73"/>
      <c r="F101" s="73" t="s">
        <v>414</v>
      </c>
      <c r="G101" s="95">
        <v>41179</v>
      </c>
      <c r="H101" s="73" t="s">
        <v>300</v>
      </c>
      <c r="I101" s="83">
        <v>3.8799999999959498</v>
      </c>
      <c r="J101" s="86" t="s">
        <v>330</v>
      </c>
      <c r="K101" s="86" t="s">
        <v>134</v>
      </c>
      <c r="L101" s="87">
        <v>5.0999999999999997E-2</v>
      </c>
      <c r="M101" s="87">
        <v>2.7199999999953716E-2</v>
      </c>
      <c r="N101" s="83">
        <v>225561.78024099997</v>
      </c>
      <c r="O101" s="85">
        <v>122.61</v>
      </c>
      <c r="P101" s="83">
        <v>276.56130144900004</v>
      </c>
      <c r="Q101" s="84">
        <f t="shared" si="1"/>
        <v>1.9076182502244401E-4</v>
      </c>
      <c r="R101" s="84">
        <f>P101/'סכום נכסי הקרן'!$C$42</f>
        <v>4.5698242825873839E-6</v>
      </c>
    </row>
    <row r="102" spans="2:18">
      <c r="B102" s="76" t="s">
        <v>3713</v>
      </c>
      <c r="C102" s="86" t="s">
        <v>3257</v>
      </c>
      <c r="D102" s="73">
        <v>4099</v>
      </c>
      <c r="E102" s="73"/>
      <c r="F102" s="73" t="s">
        <v>417</v>
      </c>
      <c r="G102" s="95">
        <v>42052</v>
      </c>
      <c r="H102" s="73" t="s">
        <v>132</v>
      </c>
      <c r="I102" s="83">
        <v>4.3499999999993584</v>
      </c>
      <c r="J102" s="86" t="s">
        <v>544</v>
      </c>
      <c r="K102" s="86" t="s">
        <v>134</v>
      </c>
      <c r="L102" s="87">
        <v>2.9779E-2</v>
      </c>
      <c r="M102" s="87">
        <v>3.4299999999998713E-2</v>
      </c>
      <c r="N102" s="83">
        <v>1445155.4089939999</v>
      </c>
      <c r="O102" s="85">
        <v>107.96</v>
      </c>
      <c r="P102" s="83">
        <v>1560.1897902400001</v>
      </c>
      <c r="Q102" s="84">
        <f t="shared" si="1"/>
        <v>1.0761615967534444E-3</v>
      </c>
      <c r="R102" s="84">
        <f>P102/'סכום נכסי הקרן'!$C$42</f>
        <v>2.5780154893429501E-5</v>
      </c>
    </row>
    <row r="103" spans="2:18">
      <c r="B103" s="76" t="s">
        <v>3713</v>
      </c>
      <c r="C103" s="86" t="s">
        <v>3257</v>
      </c>
      <c r="D103" s="73" t="s">
        <v>3327</v>
      </c>
      <c r="E103" s="73"/>
      <c r="F103" s="73" t="s">
        <v>417</v>
      </c>
      <c r="G103" s="95">
        <v>42054</v>
      </c>
      <c r="H103" s="73" t="s">
        <v>132</v>
      </c>
      <c r="I103" s="83">
        <v>4.3499999999932006</v>
      </c>
      <c r="J103" s="86" t="s">
        <v>544</v>
      </c>
      <c r="K103" s="86" t="s">
        <v>134</v>
      </c>
      <c r="L103" s="87">
        <v>2.9779E-2</v>
      </c>
      <c r="M103" s="87">
        <v>3.4300000000013597E-2</v>
      </c>
      <c r="N103" s="83">
        <v>40869.780739000002</v>
      </c>
      <c r="O103" s="85">
        <v>107.96</v>
      </c>
      <c r="P103" s="83">
        <v>44.123016058000005</v>
      </c>
      <c r="Q103" s="84">
        <f t="shared" si="1"/>
        <v>3.0434435420354137E-5</v>
      </c>
      <c r="R103" s="84">
        <f>P103/'סכום נכסי הקרן'!$C$42</f>
        <v>7.2907680556321208E-7</v>
      </c>
    </row>
    <row r="104" spans="2:18">
      <c r="B104" s="76" t="s">
        <v>3714</v>
      </c>
      <c r="C104" s="86" t="s">
        <v>3257</v>
      </c>
      <c r="D104" s="73">
        <v>9079</v>
      </c>
      <c r="E104" s="73"/>
      <c r="F104" s="73" t="s">
        <v>3293</v>
      </c>
      <c r="G104" s="95">
        <v>44705</v>
      </c>
      <c r="H104" s="73" t="s">
        <v>3256</v>
      </c>
      <c r="I104" s="83">
        <v>7.960000000000325</v>
      </c>
      <c r="J104" s="86" t="s">
        <v>320</v>
      </c>
      <c r="K104" s="86" t="s">
        <v>134</v>
      </c>
      <c r="L104" s="87">
        <v>2.3671999999999999E-2</v>
      </c>
      <c r="M104" s="87">
        <v>2.5900000000001634E-2</v>
      </c>
      <c r="N104" s="83">
        <v>6005041.3815919999</v>
      </c>
      <c r="O104" s="85">
        <v>102.14</v>
      </c>
      <c r="P104" s="83">
        <v>6133.5486847000002</v>
      </c>
      <c r="Q104" s="84">
        <f t="shared" si="1"/>
        <v>4.2306965393462629E-3</v>
      </c>
      <c r="R104" s="84">
        <f>P104/'סכום נכסי הקרן'!$C$42</f>
        <v>1.0134910260733919E-4</v>
      </c>
    </row>
    <row r="105" spans="2:18">
      <c r="B105" s="76" t="s">
        <v>3714</v>
      </c>
      <c r="C105" s="86" t="s">
        <v>3257</v>
      </c>
      <c r="D105" s="73">
        <v>9017</v>
      </c>
      <c r="E105" s="73"/>
      <c r="F105" s="73" t="s">
        <v>3293</v>
      </c>
      <c r="G105" s="95">
        <v>44651</v>
      </c>
      <c r="H105" s="73" t="s">
        <v>3256</v>
      </c>
      <c r="I105" s="83">
        <v>8.0400000000001981</v>
      </c>
      <c r="J105" s="86" t="s">
        <v>320</v>
      </c>
      <c r="K105" s="86" t="s">
        <v>134</v>
      </c>
      <c r="L105" s="87">
        <v>1.797E-2</v>
      </c>
      <c r="M105" s="87">
        <v>4.2200000000000841E-2</v>
      </c>
      <c r="N105" s="83">
        <v>14713022.231717</v>
      </c>
      <c r="O105" s="85">
        <v>87.01</v>
      </c>
      <c r="P105" s="83">
        <v>12801.800464735999</v>
      </c>
      <c r="Q105" s="84">
        <f t="shared" si="1"/>
        <v>8.8302116291441874E-3</v>
      </c>
      <c r="R105" s="84">
        <f>P105/'סכום נכסי הקרן'!$C$42</f>
        <v>2.1153349480956658E-4</v>
      </c>
    </row>
    <row r="106" spans="2:18">
      <c r="B106" s="76" t="s">
        <v>3714</v>
      </c>
      <c r="C106" s="86" t="s">
        <v>3257</v>
      </c>
      <c r="D106" s="73">
        <v>9080</v>
      </c>
      <c r="E106" s="73"/>
      <c r="F106" s="73" t="s">
        <v>3293</v>
      </c>
      <c r="G106" s="95">
        <v>44705</v>
      </c>
      <c r="H106" s="73" t="s">
        <v>3256</v>
      </c>
      <c r="I106" s="83">
        <v>7.5999999999992989</v>
      </c>
      <c r="J106" s="86" t="s">
        <v>320</v>
      </c>
      <c r="K106" s="86" t="s">
        <v>134</v>
      </c>
      <c r="L106" s="87">
        <v>2.3184999999999997E-2</v>
      </c>
      <c r="M106" s="87">
        <v>2.8199999999997432E-2</v>
      </c>
      <c r="N106" s="83">
        <v>4267706.6219210001</v>
      </c>
      <c r="O106" s="85">
        <v>100.14</v>
      </c>
      <c r="P106" s="83">
        <v>4273.681490555</v>
      </c>
      <c r="Q106" s="84">
        <f t="shared" si="1"/>
        <v>2.9478284793696989E-3</v>
      </c>
      <c r="R106" s="84">
        <f>P106/'סכום נכסי הקרן'!$C$42</f>
        <v>7.0617159194935139E-5</v>
      </c>
    </row>
    <row r="107" spans="2:18">
      <c r="B107" s="76" t="s">
        <v>3714</v>
      </c>
      <c r="C107" s="86" t="s">
        <v>3257</v>
      </c>
      <c r="D107" s="73">
        <v>9019</v>
      </c>
      <c r="E107" s="73"/>
      <c r="F107" s="73" t="s">
        <v>3293</v>
      </c>
      <c r="G107" s="95">
        <v>44651</v>
      </c>
      <c r="H107" s="73" t="s">
        <v>3256</v>
      </c>
      <c r="I107" s="83">
        <v>7.6200000000003678</v>
      </c>
      <c r="J107" s="86" t="s">
        <v>320</v>
      </c>
      <c r="K107" s="86" t="s">
        <v>134</v>
      </c>
      <c r="L107" s="87">
        <v>1.8769999999999998E-2</v>
      </c>
      <c r="M107" s="87">
        <v>4.6100000000002098E-2</v>
      </c>
      <c r="N107" s="83">
        <v>9088768.5989629999</v>
      </c>
      <c r="O107" s="85">
        <v>85.9</v>
      </c>
      <c r="P107" s="83">
        <v>7807.2521512759995</v>
      </c>
      <c r="Q107" s="84">
        <f t="shared" si="1"/>
        <v>5.385155699603383E-3</v>
      </c>
      <c r="R107" s="84">
        <f>P107/'סכום נכסי הקרן'!$C$42</f>
        <v>1.290049268435443E-4</v>
      </c>
    </row>
    <row r="108" spans="2:18">
      <c r="B108" s="76" t="s">
        <v>3715</v>
      </c>
      <c r="C108" s="86" t="s">
        <v>3257</v>
      </c>
      <c r="D108" s="73">
        <v>4100</v>
      </c>
      <c r="E108" s="73"/>
      <c r="F108" s="73" t="s">
        <v>417</v>
      </c>
      <c r="G108" s="95">
        <v>42052</v>
      </c>
      <c r="H108" s="73" t="s">
        <v>132</v>
      </c>
      <c r="I108" s="83">
        <v>4.4299999999989224</v>
      </c>
      <c r="J108" s="86" t="s">
        <v>544</v>
      </c>
      <c r="K108" s="86" t="s">
        <v>134</v>
      </c>
      <c r="L108" s="87">
        <v>2.9779E-2</v>
      </c>
      <c r="M108" s="87">
        <v>1.9699999999998035E-2</v>
      </c>
      <c r="N108" s="83">
        <v>1639090.6434549999</v>
      </c>
      <c r="O108" s="85">
        <v>114.92</v>
      </c>
      <c r="P108" s="83">
        <v>1883.6429770210002</v>
      </c>
      <c r="Q108" s="84">
        <f t="shared" si="1"/>
        <v>1.2992677214946438E-3</v>
      </c>
      <c r="R108" s="84">
        <f>P108/'סכום נכסי הקרן'!$C$42</f>
        <v>3.1124808029959026E-5</v>
      </c>
    </row>
    <row r="109" spans="2:18">
      <c r="B109" s="76" t="s">
        <v>3716</v>
      </c>
      <c r="C109" s="86" t="s">
        <v>3261</v>
      </c>
      <c r="D109" s="73" t="s">
        <v>3328</v>
      </c>
      <c r="E109" s="73"/>
      <c r="F109" s="73" t="s">
        <v>417</v>
      </c>
      <c r="G109" s="95">
        <v>41767</v>
      </c>
      <c r="H109" s="73" t="s">
        <v>132</v>
      </c>
      <c r="I109" s="83">
        <v>4.7199999999902253</v>
      </c>
      <c r="J109" s="86" t="s">
        <v>544</v>
      </c>
      <c r="K109" s="86" t="s">
        <v>134</v>
      </c>
      <c r="L109" s="87">
        <v>5.3499999999999999E-2</v>
      </c>
      <c r="M109" s="87">
        <v>2.6499999999959271E-2</v>
      </c>
      <c r="N109" s="83">
        <v>99219.879125000021</v>
      </c>
      <c r="O109" s="85">
        <v>123.73</v>
      </c>
      <c r="P109" s="83">
        <v>122.76475001</v>
      </c>
      <c r="Q109" s="84">
        <f t="shared" si="1"/>
        <v>8.4678614244409423E-5</v>
      </c>
      <c r="R109" s="84">
        <f>P109/'סכום נכסי הקרן'!$C$42</f>
        <v>2.0285315866758126E-6</v>
      </c>
    </row>
    <row r="110" spans="2:18">
      <c r="B110" s="76" t="s">
        <v>3716</v>
      </c>
      <c r="C110" s="86" t="s">
        <v>3261</v>
      </c>
      <c r="D110" s="73" t="s">
        <v>3329</v>
      </c>
      <c r="E110" s="73"/>
      <c r="F110" s="73" t="s">
        <v>417</v>
      </c>
      <c r="G110" s="95">
        <v>41269</v>
      </c>
      <c r="H110" s="73" t="s">
        <v>132</v>
      </c>
      <c r="I110" s="83">
        <v>4.7800000000008396</v>
      </c>
      <c r="J110" s="86" t="s">
        <v>544</v>
      </c>
      <c r="K110" s="86" t="s">
        <v>134</v>
      </c>
      <c r="L110" s="87">
        <v>5.3499999999999999E-2</v>
      </c>
      <c r="M110" s="87">
        <v>1.8400000000001866E-2</v>
      </c>
      <c r="N110" s="83">
        <v>492781.34436400002</v>
      </c>
      <c r="O110" s="85">
        <v>130.44</v>
      </c>
      <c r="P110" s="83">
        <v>642.78395485700003</v>
      </c>
      <c r="Q110" s="84">
        <f t="shared" si="1"/>
        <v>4.4336875651518939E-4</v>
      </c>
      <c r="R110" s="84">
        <f>P110/'סכום נכסי הקרן'!$C$42</f>
        <v>1.0621188539296601E-5</v>
      </c>
    </row>
    <row r="111" spans="2:18">
      <c r="B111" s="76" t="s">
        <v>3716</v>
      </c>
      <c r="C111" s="86" t="s">
        <v>3261</v>
      </c>
      <c r="D111" s="73" t="s">
        <v>3330</v>
      </c>
      <c r="E111" s="73"/>
      <c r="F111" s="73" t="s">
        <v>417</v>
      </c>
      <c r="G111" s="95">
        <v>41767</v>
      </c>
      <c r="H111" s="73" t="s">
        <v>132</v>
      </c>
      <c r="I111" s="83">
        <v>5.3999999999937547</v>
      </c>
      <c r="J111" s="86" t="s">
        <v>544</v>
      </c>
      <c r="K111" s="86" t="s">
        <v>134</v>
      </c>
      <c r="L111" s="87">
        <v>5.3499999999999999E-2</v>
      </c>
      <c r="M111" s="87">
        <v>3.0099999999933388E-2</v>
      </c>
      <c r="N111" s="83">
        <v>77650.345092999996</v>
      </c>
      <c r="O111" s="85">
        <v>123.73</v>
      </c>
      <c r="P111" s="83">
        <v>96.076766964000001</v>
      </c>
      <c r="Q111" s="84">
        <f t="shared" si="1"/>
        <v>6.6270224041769919E-5</v>
      </c>
      <c r="R111" s="84">
        <f>P111/'סכום נכסי הקרן'!$C$42</f>
        <v>1.5875465597110713E-6</v>
      </c>
    </row>
    <row r="112" spans="2:18">
      <c r="B112" s="76" t="s">
        <v>3716</v>
      </c>
      <c r="C112" s="86" t="s">
        <v>3261</v>
      </c>
      <c r="D112" s="73" t="s">
        <v>3331</v>
      </c>
      <c r="E112" s="73"/>
      <c r="F112" s="73" t="s">
        <v>417</v>
      </c>
      <c r="G112" s="95">
        <v>41767</v>
      </c>
      <c r="H112" s="73" t="s">
        <v>132</v>
      </c>
      <c r="I112" s="83">
        <v>4.7199999999876194</v>
      </c>
      <c r="J112" s="86" t="s">
        <v>544</v>
      </c>
      <c r="K112" s="86" t="s">
        <v>134</v>
      </c>
      <c r="L112" s="87">
        <v>5.3499999999999999E-2</v>
      </c>
      <c r="M112" s="87">
        <v>2.6499999999906331E-2</v>
      </c>
      <c r="N112" s="83">
        <v>99219.874609000006</v>
      </c>
      <c r="O112" s="85">
        <v>123.73</v>
      </c>
      <c r="P112" s="83">
        <v>122.76474459099998</v>
      </c>
      <c r="Q112" s="84">
        <f t="shared" si="1"/>
        <v>8.4678610506582305E-5</v>
      </c>
      <c r="R112" s="84">
        <f>P112/'סכום נכסי הקרן'!$C$42</f>
        <v>2.0285314971337193E-6</v>
      </c>
    </row>
    <row r="113" spans="2:18">
      <c r="B113" s="76" t="s">
        <v>3716</v>
      </c>
      <c r="C113" s="86" t="s">
        <v>3261</v>
      </c>
      <c r="D113" s="73" t="s">
        <v>3332</v>
      </c>
      <c r="E113" s="73"/>
      <c r="F113" s="73" t="s">
        <v>417</v>
      </c>
      <c r="G113" s="95">
        <v>41269</v>
      </c>
      <c r="H113" s="73" t="s">
        <v>132</v>
      </c>
      <c r="I113" s="83">
        <v>4.7800000000004683</v>
      </c>
      <c r="J113" s="86" t="s">
        <v>544</v>
      </c>
      <c r="K113" s="86" t="s">
        <v>134</v>
      </c>
      <c r="L113" s="87">
        <v>5.3499999999999999E-2</v>
      </c>
      <c r="M113" s="87">
        <v>1.8399999999999413E-2</v>
      </c>
      <c r="N113" s="83">
        <v>523580.14925900003</v>
      </c>
      <c r="O113" s="85">
        <v>130.44</v>
      </c>
      <c r="P113" s="83">
        <v>682.95791435600006</v>
      </c>
      <c r="Q113" s="84">
        <f t="shared" si="1"/>
        <v>4.7107927780741087E-4</v>
      </c>
      <c r="R113" s="84">
        <f>P113/'סכום נכסי הקרן'!$C$42</f>
        <v>1.1285012200395719E-5</v>
      </c>
    </row>
    <row r="114" spans="2:18">
      <c r="B114" s="76" t="s">
        <v>3716</v>
      </c>
      <c r="C114" s="86" t="s">
        <v>3261</v>
      </c>
      <c r="D114" s="73" t="s">
        <v>3333</v>
      </c>
      <c r="E114" s="73"/>
      <c r="F114" s="73" t="s">
        <v>417</v>
      </c>
      <c r="G114" s="95">
        <v>41281</v>
      </c>
      <c r="H114" s="73" t="s">
        <v>132</v>
      </c>
      <c r="I114" s="83">
        <v>4.7799999999978606</v>
      </c>
      <c r="J114" s="86" t="s">
        <v>544</v>
      </c>
      <c r="K114" s="86" t="s">
        <v>134</v>
      </c>
      <c r="L114" s="87">
        <v>5.3499999999999999E-2</v>
      </c>
      <c r="M114" s="87">
        <v>1.8499999999996516E-2</v>
      </c>
      <c r="N114" s="83">
        <v>659635.45606899995</v>
      </c>
      <c r="O114" s="85">
        <v>130.38</v>
      </c>
      <c r="P114" s="83">
        <v>860.03266997799983</v>
      </c>
      <c r="Q114" s="84">
        <f t="shared" si="1"/>
        <v>5.9321893860187337E-4</v>
      </c>
      <c r="R114" s="84">
        <f>P114/'סכום נכסי הקרן'!$C$42</f>
        <v>1.4210947657869201E-5</v>
      </c>
    </row>
    <row r="115" spans="2:18">
      <c r="B115" s="76" t="s">
        <v>3716</v>
      </c>
      <c r="C115" s="86" t="s">
        <v>3261</v>
      </c>
      <c r="D115" s="73" t="s">
        <v>3334</v>
      </c>
      <c r="E115" s="73"/>
      <c r="F115" s="73" t="s">
        <v>417</v>
      </c>
      <c r="G115" s="95">
        <v>41767</v>
      </c>
      <c r="H115" s="73" t="s">
        <v>132</v>
      </c>
      <c r="I115" s="83">
        <v>4.7200000000030533</v>
      </c>
      <c r="J115" s="86" t="s">
        <v>544</v>
      </c>
      <c r="K115" s="86" t="s">
        <v>134</v>
      </c>
      <c r="L115" s="87">
        <v>5.3499999999999999E-2</v>
      </c>
      <c r="M115" s="87">
        <v>2.6500000000020819E-2</v>
      </c>
      <c r="N115" s="83">
        <v>116475.505899</v>
      </c>
      <c r="O115" s="85">
        <v>123.73</v>
      </c>
      <c r="P115" s="83">
        <v>144.115136898</v>
      </c>
      <c r="Q115" s="84">
        <f t="shared" si="1"/>
        <v>9.9405326717742217E-5</v>
      </c>
      <c r="R115" s="84">
        <f>P115/'סכום נכסי הקרן'!$C$42</f>
        <v>2.3813196157031128E-6</v>
      </c>
    </row>
    <row r="116" spans="2:18">
      <c r="B116" s="76" t="s">
        <v>3716</v>
      </c>
      <c r="C116" s="86" t="s">
        <v>3261</v>
      </c>
      <c r="D116" s="73" t="s">
        <v>3335</v>
      </c>
      <c r="E116" s="73"/>
      <c r="F116" s="73" t="s">
        <v>417</v>
      </c>
      <c r="G116" s="95">
        <v>41281</v>
      </c>
      <c r="H116" s="73" t="s">
        <v>132</v>
      </c>
      <c r="I116" s="83">
        <v>4.78000000000171</v>
      </c>
      <c r="J116" s="86" t="s">
        <v>544</v>
      </c>
      <c r="K116" s="86" t="s">
        <v>134</v>
      </c>
      <c r="L116" s="87">
        <v>5.3499999999999999E-2</v>
      </c>
      <c r="M116" s="87">
        <v>1.8499999999999191E-2</v>
      </c>
      <c r="N116" s="83">
        <v>475161.13468399999</v>
      </c>
      <c r="O116" s="85">
        <v>130.38</v>
      </c>
      <c r="P116" s="83">
        <v>619.51506067300011</v>
      </c>
      <c r="Q116" s="84">
        <f t="shared" si="1"/>
        <v>4.2731872819402709E-4</v>
      </c>
      <c r="R116" s="84">
        <f>P116/'סכום נכסי הקרן'!$C$42</f>
        <v>1.0236699613644766E-5</v>
      </c>
    </row>
    <row r="117" spans="2:18">
      <c r="B117" s="76" t="s">
        <v>3716</v>
      </c>
      <c r="C117" s="86" t="s">
        <v>3261</v>
      </c>
      <c r="D117" s="73" t="s">
        <v>3336</v>
      </c>
      <c r="E117" s="73"/>
      <c r="F117" s="73" t="s">
        <v>417</v>
      </c>
      <c r="G117" s="95">
        <v>41767</v>
      </c>
      <c r="H117" s="73" t="s">
        <v>132</v>
      </c>
      <c r="I117" s="83">
        <v>4.7199999999863715</v>
      </c>
      <c r="J117" s="86" t="s">
        <v>544</v>
      </c>
      <c r="K117" s="86" t="s">
        <v>134</v>
      </c>
      <c r="L117" s="87">
        <v>5.3499999999999999E-2</v>
      </c>
      <c r="M117" s="87">
        <v>2.649999999987223E-2</v>
      </c>
      <c r="N117" s="83">
        <v>94884.218280999994</v>
      </c>
      <c r="O117" s="85">
        <v>123.73</v>
      </c>
      <c r="P117" s="83">
        <v>117.40023812999999</v>
      </c>
      <c r="Q117" s="84">
        <f t="shared" si="1"/>
        <v>8.0978371038936605E-5</v>
      </c>
      <c r="R117" s="84">
        <f>P117/'סכום נכסי הקרן'!$C$42</f>
        <v>1.9398898406144125E-6</v>
      </c>
    </row>
    <row r="118" spans="2:18">
      <c r="B118" s="76" t="s">
        <v>3716</v>
      </c>
      <c r="C118" s="86" t="s">
        <v>3261</v>
      </c>
      <c r="D118" s="73" t="s">
        <v>3337</v>
      </c>
      <c r="E118" s="73"/>
      <c r="F118" s="73" t="s">
        <v>417</v>
      </c>
      <c r="G118" s="95">
        <v>41281</v>
      </c>
      <c r="H118" s="73" t="s">
        <v>132</v>
      </c>
      <c r="I118" s="83">
        <v>4.7799999999974192</v>
      </c>
      <c r="J118" s="86" t="s">
        <v>544</v>
      </c>
      <c r="K118" s="86" t="s">
        <v>134</v>
      </c>
      <c r="L118" s="87">
        <v>5.3499999999999999E-2</v>
      </c>
      <c r="M118" s="87">
        <v>1.8499999999994621E-2</v>
      </c>
      <c r="N118" s="83">
        <v>570659.22219200002</v>
      </c>
      <c r="O118" s="85">
        <v>130.38</v>
      </c>
      <c r="P118" s="83">
        <v>744.02546116400003</v>
      </c>
      <c r="Q118" s="84">
        <f t="shared" si="1"/>
        <v>5.1320142800594765E-4</v>
      </c>
      <c r="R118" s="84">
        <f>P118/'סכום נכסי הקרן'!$C$42</f>
        <v>1.2294075857599771E-5</v>
      </c>
    </row>
    <row r="119" spans="2:18">
      <c r="B119" s="76" t="s">
        <v>3717</v>
      </c>
      <c r="C119" s="86" t="s">
        <v>3257</v>
      </c>
      <c r="D119" s="73">
        <v>9533</v>
      </c>
      <c r="E119" s="73"/>
      <c r="F119" s="73" t="s">
        <v>3293</v>
      </c>
      <c r="G119" s="95">
        <v>45015</v>
      </c>
      <c r="H119" s="73" t="s">
        <v>3256</v>
      </c>
      <c r="I119" s="83">
        <v>4.340000000000348</v>
      </c>
      <c r="J119" s="86" t="s">
        <v>502</v>
      </c>
      <c r="K119" s="86" t="s">
        <v>134</v>
      </c>
      <c r="L119" s="87">
        <v>3.3593000000000005E-2</v>
      </c>
      <c r="M119" s="87">
        <v>3.5000000000003306E-2</v>
      </c>
      <c r="N119" s="83">
        <v>4562815.6836590003</v>
      </c>
      <c r="O119" s="85">
        <v>99.45</v>
      </c>
      <c r="P119" s="83">
        <v>4537.6948697130001</v>
      </c>
      <c r="Q119" s="84">
        <f t="shared" si="1"/>
        <v>3.1299352085998908E-3</v>
      </c>
      <c r="R119" s="84">
        <f>P119/'סכום נכסי הקרן'!$C$42</f>
        <v>7.497964499711693E-5</v>
      </c>
    </row>
    <row r="120" spans="2:18">
      <c r="B120" s="76" t="s">
        <v>3718</v>
      </c>
      <c r="C120" s="86" t="s">
        <v>3261</v>
      </c>
      <c r="D120" s="73">
        <v>7127</v>
      </c>
      <c r="E120" s="73"/>
      <c r="F120" s="73" t="s">
        <v>3293</v>
      </c>
      <c r="G120" s="95">
        <v>43631</v>
      </c>
      <c r="H120" s="73" t="s">
        <v>3256</v>
      </c>
      <c r="I120" s="83">
        <v>5.1000000000003629</v>
      </c>
      <c r="J120" s="86" t="s">
        <v>320</v>
      </c>
      <c r="K120" s="86" t="s">
        <v>134</v>
      </c>
      <c r="L120" s="87">
        <v>3.1E-2</v>
      </c>
      <c r="M120" s="87">
        <v>3.1300000000003506E-2</v>
      </c>
      <c r="N120" s="83">
        <v>3039260.804796</v>
      </c>
      <c r="O120" s="85">
        <v>108.9</v>
      </c>
      <c r="P120" s="83">
        <v>3309.7548452679998</v>
      </c>
      <c r="Q120" s="84">
        <f t="shared" si="1"/>
        <v>2.2829472936098066E-3</v>
      </c>
      <c r="R120" s="84">
        <f>P120/'סכום נכסי הקרן'!$C$42</f>
        <v>5.4689495537054076E-5</v>
      </c>
    </row>
    <row r="121" spans="2:18">
      <c r="B121" s="76" t="s">
        <v>3718</v>
      </c>
      <c r="C121" s="86" t="s">
        <v>3261</v>
      </c>
      <c r="D121" s="73">
        <v>7128</v>
      </c>
      <c r="E121" s="73"/>
      <c r="F121" s="73" t="s">
        <v>3293</v>
      </c>
      <c r="G121" s="95">
        <v>43634</v>
      </c>
      <c r="H121" s="73" t="s">
        <v>3256</v>
      </c>
      <c r="I121" s="83">
        <v>5.1300000000017034</v>
      </c>
      <c r="J121" s="86" t="s">
        <v>320</v>
      </c>
      <c r="K121" s="86" t="s">
        <v>134</v>
      </c>
      <c r="L121" s="87">
        <v>2.4900000000000002E-2</v>
      </c>
      <c r="M121" s="87">
        <v>3.1400000000011065E-2</v>
      </c>
      <c r="N121" s="83">
        <v>1279332.361571</v>
      </c>
      <c r="O121" s="85">
        <v>107.38</v>
      </c>
      <c r="P121" s="83">
        <v>1373.7470381819999</v>
      </c>
      <c r="Q121" s="84">
        <f t="shared" si="1"/>
        <v>9.4756023619270143E-4</v>
      </c>
      <c r="R121" s="84">
        <f>P121/'סכום נכסי הקרן'!$C$42</f>
        <v>2.2699425191901877E-5</v>
      </c>
    </row>
    <row r="122" spans="2:18">
      <c r="B122" s="76" t="s">
        <v>3718</v>
      </c>
      <c r="C122" s="86" t="s">
        <v>3261</v>
      </c>
      <c r="D122" s="73">
        <v>7130</v>
      </c>
      <c r="E122" s="73"/>
      <c r="F122" s="73" t="s">
        <v>3293</v>
      </c>
      <c r="G122" s="95">
        <v>43634</v>
      </c>
      <c r="H122" s="73" t="s">
        <v>3256</v>
      </c>
      <c r="I122" s="83">
        <v>5.3999999999976565</v>
      </c>
      <c r="J122" s="86" t="s">
        <v>320</v>
      </c>
      <c r="K122" s="86" t="s">
        <v>134</v>
      </c>
      <c r="L122" s="87">
        <v>3.6000000000000004E-2</v>
      </c>
      <c r="M122" s="87">
        <v>3.1599999999988491E-2</v>
      </c>
      <c r="N122" s="83">
        <v>839940.15078799997</v>
      </c>
      <c r="O122" s="85">
        <v>111.77</v>
      </c>
      <c r="P122" s="83">
        <v>938.80111131299998</v>
      </c>
      <c r="Q122" s="84">
        <f t="shared" si="1"/>
        <v>6.4755051552355938E-4</v>
      </c>
      <c r="R122" s="84">
        <f>P122/'סכום נכסי הקרן'!$C$42</f>
        <v>1.5512496117571626E-5</v>
      </c>
    </row>
    <row r="123" spans="2:18">
      <c r="B123" s="76" t="s">
        <v>3711</v>
      </c>
      <c r="C123" s="86" t="s">
        <v>3257</v>
      </c>
      <c r="D123" s="73">
        <v>9922</v>
      </c>
      <c r="E123" s="73"/>
      <c r="F123" s="73" t="s">
        <v>417</v>
      </c>
      <c r="G123" s="95">
        <v>40489</v>
      </c>
      <c r="H123" s="73" t="s">
        <v>132</v>
      </c>
      <c r="I123" s="83">
        <v>1.9799999999996032</v>
      </c>
      <c r="J123" s="86" t="s">
        <v>320</v>
      </c>
      <c r="K123" s="86" t="s">
        <v>134</v>
      </c>
      <c r="L123" s="87">
        <v>5.7000000000000002E-2</v>
      </c>
      <c r="M123" s="87">
        <v>2.2599999999994905E-2</v>
      </c>
      <c r="N123" s="83">
        <v>855481.75334900012</v>
      </c>
      <c r="O123" s="85">
        <v>123.85</v>
      </c>
      <c r="P123" s="83">
        <v>1059.514156379</v>
      </c>
      <c r="Q123" s="84">
        <f t="shared" si="1"/>
        <v>7.3081393907616055E-4</v>
      </c>
      <c r="R123" s="84">
        <f>P123/'סכום נכסי הקרן'!$C$42</f>
        <v>1.7507125885646383E-5</v>
      </c>
    </row>
    <row r="124" spans="2:18">
      <c r="B124" s="76" t="s">
        <v>3719</v>
      </c>
      <c r="C124" s="86" t="s">
        <v>3261</v>
      </c>
      <c r="D124" s="73" t="s">
        <v>3338</v>
      </c>
      <c r="E124" s="73"/>
      <c r="F124" s="73" t="s">
        <v>461</v>
      </c>
      <c r="G124" s="95">
        <v>43801</v>
      </c>
      <c r="H124" s="73" t="s">
        <v>300</v>
      </c>
      <c r="I124" s="83">
        <v>4.7000000000013991</v>
      </c>
      <c r="J124" s="86" t="s">
        <v>330</v>
      </c>
      <c r="K124" s="86" t="s">
        <v>135</v>
      </c>
      <c r="L124" s="87">
        <v>2.3629999999999998E-2</v>
      </c>
      <c r="M124" s="87">
        <v>7.0500000000020976E-2</v>
      </c>
      <c r="N124" s="83">
        <v>361751.950259</v>
      </c>
      <c r="O124" s="85">
        <v>80.45</v>
      </c>
      <c r="P124" s="83">
        <v>1144.3860350319999</v>
      </c>
      <c r="Q124" s="84">
        <f t="shared" si="1"/>
        <v>7.8935544282271886E-4</v>
      </c>
      <c r="R124" s="84">
        <f>P124/'סכום נכסי הקרן'!$C$42</f>
        <v>1.890952589586188E-5</v>
      </c>
    </row>
    <row r="125" spans="2:18">
      <c r="B125" s="76" t="s">
        <v>3720</v>
      </c>
      <c r="C125" s="86" t="s">
        <v>3261</v>
      </c>
      <c r="D125" s="73" t="s">
        <v>3339</v>
      </c>
      <c r="E125" s="73"/>
      <c r="F125" s="73" t="s">
        <v>469</v>
      </c>
      <c r="G125" s="95">
        <v>44074</v>
      </c>
      <c r="H125" s="73" t="s">
        <v>132</v>
      </c>
      <c r="I125" s="83">
        <v>8.6100000000010812</v>
      </c>
      <c r="J125" s="86" t="s">
        <v>544</v>
      </c>
      <c r="K125" s="86" t="s">
        <v>134</v>
      </c>
      <c r="L125" s="87">
        <v>2.35E-2</v>
      </c>
      <c r="M125" s="87">
        <v>4.060000000000423E-2</v>
      </c>
      <c r="N125" s="83">
        <v>3462501.1529060001</v>
      </c>
      <c r="O125" s="85">
        <v>94.28</v>
      </c>
      <c r="P125" s="83">
        <v>3264.4459654269999</v>
      </c>
      <c r="Q125" s="84">
        <f t="shared" si="1"/>
        <v>2.2516948929199518E-3</v>
      </c>
      <c r="R125" s="84">
        <f>P125/'סכום נכסי הקרן'!$C$42</f>
        <v>5.3940823838485226E-5</v>
      </c>
    </row>
    <row r="126" spans="2:18">
      <c r="B126" s="76" t="s">
        <v>3720</v>
      </c>
      <c r="C126" s="86" t="s">
        <v>3261</v>
      </c>
      <c r="D126" s="73" t="s">
        <v>3340</v>
      </c>
      <c r="E126" s="73"/>
      <c r="F126" s="73" t="s">
        <v>469</v>
      </c>
      <c r="G126" s="95">
        <v>44189</v>
      </c>
      <c r="H126" s="73" t="s">
        <v>132</v>
      </c>
      <c r="I126" s="83">
        <v>8.4999999999913332</v>
      </c>
      <c r="J126" s="86" t="s">
        <v>544</v>
      </c>
      <c r="K126" s="86" t="s">
        <v>134</v>
      </c>
      <c r="L126" s="87">
        <v>2.4700000000000003E-2</v>
      </c>
      <c r="M126" s="87">
        <v>4.3299999999946763E-2</v>
      </c>
      <c r="N126" s="83">
        <v>432917.494213</v>
      </c>
      <c r="O126" s="85">
        <v>93.28</v>
      </c>
      <c r="P126" s="83">
        <v>403.82546775499998</v>
      </c>
      <c r="Q126" s="84">
        <f t="shared" si="1"/>
        <v>2.7854397132164076E-4</v>
      </c>
      <c r="R126" s="84">
        <f>P126/'סכום נכסי הקרן'!$C$42</f>
        <v>6.6727030094422485E-6</v>
      </c>
    </row>
    <row r="127" spans="2:18">
      <c r="B127" s="76" t="s">
        <v>3720</v>
      </c>
      <c r="C127" s="86" t="s">
        <v>3261</v>
      </c>
      <c r="D127" s="73" t="s">
        <v>3341</v>
      </c>
      <c r="E127" s="73"/>
      <c r="F127" s="73" t="s">
        <v>469</v>
      </c>
      <c r="G127" s="95">
        <v>44322</v>
      </c>
      <c r="H127" s="73" t="s">
        <v>132</v>
      </c>
      <c r="I127" s="83">
        <v>8.3299999999980781</v>
      </c>
      <c r="J127" s="86" t="s">
        <v>544</v>
      </c>
      <c r="K127" s="86" t="s">
        <v>134</v>
      </c>
      <c r="L127" s="87">
        <v>2.5600000000000001E-2</v>
      </c>
      <c r="M127" s="87">
        <v>4.8799999999988089E-2</v>
      </c>
      <c r="N127" s="83">
        <v>1991994.5887869999</v>
      </c>
      <c r="O127" s="85">
        <v>89.4</v>
      </c>
      <c r="P127" s="83">
        <v>1780.8431464740004</v>
      </c>
      <c r="Q127" s="84">
        <f t="shared" si="1"/>
        <v>1.2283601751951483E-3</v>
      </c>
      <c r="R127" s="84">
        <f>P127/'סכום נכסי הקרן'!$C$42</f>
        <v>2.9426171382610959E-5</v>
      </c>
    </row>
    <row r="128" spans="2:18">
      <c r="B128" s="76" t="s">
        <v>3720</v>
      </c>
      <c r="C128" s="86" t="s">
        <v>3261</v>
      </c>
      <c r="D128" s="73" t="s">
        <v>3342</v>
      </c>
      <c r="E128" s="73"/>
      <c r="F128" s="73" t="s">
        <v>469</v>
      </c>
      <c r="G128" s="95">
        <v>44418</v>
      </c>
      <c r="H128" s="73" t="s">
        <v>132</v>
      </c>
      <c r="I128" s="83">
        <v>8.4600000000000897</v>
      </c>
      <c r="J128" s="86" t="s">
        <v>544</v>
      </c>
      <c r="K128" s="86" t="s">
        <v>134</v>
      </c>
      <c r="L128" s="87">
        <v>2.2700000000000001E-2</v>
      </c>
      <c r="M128" s="87">
        <v>4.6800000000001597E-2</v>
      </c>
      <c r="N128" s="83">
        <v>1988056.02404</v>
      </c>
      <c r="O128" s="85">
        <v>87.65</v>
      </c>
      <c r="P128" s="83">
        <v>1742.5309473540003</v>
      </c>
      <c r="Q128" s="84">
        <f t="shared" si="1"/>
        <v>1.2019338278122617E-3</v>
      </c>
      <c r="R128" s="84">
        <f>P128/'סכום נכסי הקרן'!$C$42</f>
        <v>2.8793110947399688E-5</v>
      </c>
    </row>
    <row r="129" spans="2:18">
      <c r="B129" s="76" t="s">
        <v>3720</v>
      </c>
      <c r="C129" s="86" t="s">
        <v>3261</v>
      </c>
      <c r="D129" s="73" t="s">
        <v>3343</v>
      </c>
      <c r="E129" s="73"/>
      <c r="F129" s="73" t="s">
        <v>469</v>
      </c>
      <c r="G129" s="95">
        <v>44530</v>
      </c>
      <c r="H129" s="73" t="s">
        <v>132</v>
      </c>
      <c r="I129" s="83">
        <v>8.4999999999981171</v>
      </c>
      <c r="J129" s="86" t="s">
        <v>544</v>
      </c>
      <c r="K129" s="86" t="s">
        <v>134</v>
      </c>
      <c r="L129" s="87">
        <v>1.7899999999999999E-2</v>
      </c>
      <c r="M129" s="87">
        <v>4.9799999999993523E-2</v>
      </c>
      <c r="N129" s="83">
        <v>1642129.5677179999</v>
      </c>
      <c r="O129" s="85">
        <v>80.78</v>
      </c>
      <c r="P129" s="83">
        <v>1326.512302307</v>
      </c>
      <c r="Q129" s="84">
        <f t="shared" si="1"/>
        <v>9.1497945076553385E-4</v>
      </c>
      <c r="R129" s="84">
        <f>P129/'סכום נכסי הקרן'!$C$42</f>
        <v>2.1918931168145699E-5</v>
      </c>
    </row>
    <row r="130" spans="2:18">
      <c r="B130" s="76" t="s">
        <v>3720</v>
      </c>
      <c r="C130" s="86" t="s">
        <v>3261</v>
      </c>
      <c r="D130" s="73" t="s">
        <v>3344</v>
      </c>
      <c r="E130" s="73"/>
      <c r="F130" s="73" t="s">
        <v>469</v>
      </c>
      <c r="G130" s="95">
        <v>44612</v>
      </c>
      <c r="H130" s="73" t="s">
        <v>132</v>
      </c>
      <c r="I130" s="83">
        <v>8.2900000000003935</v>
      </c>
      <c r="J130" s="86" t="s">
        <v>544</v>
      </c>
      <c r="K130" s="86" t="s">
        <v>134</v>
      </c>
      <c r="L130" s="87">
        <v>2.3599999999999999E-2</v>
      </c>
      <c r="M130" s="87">
        <v>5.2299999999998813E-2</v>
      </c>
      <c r="N130" s="83">
        <v>1920282.8265450001</v>
      </c>
      <c r="O130" s="85">
        <v>83.46</v>
      </c>
      <c r="P130" s="83">
        <v>1602.668118453</v>
      </c>
      <c r="Q130" s="84">
        <f t="shared" si="1"/>
        <v>1.1054615869232857E-3</v>
      </c>
      <c r="R130" s="84">
        <f>P130/'סכום נכסי הקרן'!$C$42</f>
        <v>2.6482055321054153E-5</v>
      </c>
    </row>
    <row r="131" spans="2:18">
      <c r="B131" s="76" t="s">
        <v>3720</v>
      </c>
      <c r="C131" s="86" t="s">
        <v>3261</v>
      </c>
      <c r="D131" s="73" t="s">
        <v>3345</v>
      </c>
      <c r="E131" s="73"/>
      <c r="F131" s="73" t="s">
        <v>469</v>
      </c>
      <c r="G131" s="95">
        <v>44662</v>
      </c>
      <c r="H131" s="73" t="s">
        <v>132</v>
      </c>
      <c r="I131" s="83">
        <v>8.3599999999987116</v>
      </c>
      <c r="J131" s="86" t="s">
        <v>544</v>
      </c>
      <c r="K131" s="86" t="s">
        <v>134</v>
      </c>
      <c r="L131" s="87">
        <v>2.4E-2</v>
      </c>
      <c r="M131" s="87">
        <v>4.9399999999991409E-2</v>
      </c>
      <c r="N131" s="83">
        <v>2186613.361666</v>
      </c>
      <c r="O131" s="85">
        <v>85.14</v>
      </c>
      <c r="P131" s="83">
        <v>1861.6827757399999</v>
      </c>
      <c r="Q131" s="84">
        <f t="shared" si="1"/>
        <v>1.2841203814572802E-3</v>
      </c>
      <c r="R131" s="84">
        <f>P131/'סכום נכסי הקרן'!$C$42</f>
        <v>3.0761943592531841E-5</v>
      </c>
    </row>
    <row r="132" spans="2:18">
      <c r="B132" s="76" t="s">
        <v>3721</v>
      </c>
      <c r="C132" s="86" t="s">
        <v>3257</v>
      </c>
      <c r="D132" s="73">
        <v>7491</v>
      </c>
      <c r="E132" s="73"/>
      <c r="F132" s="73" t="s">
        <v>293</v>
      </c>
      <c r="G132" s="95">
        <v>43899</v>
      </c>
      <c r="H132" s="73" t="s">
        <v>3256</v>
      </c>
      <c r="I132" s="83">
        <v>3.5999999999995205</v>
      </c>
      <c r="J132" s="86" t="s">
        <v>130</v>
      </c>
      <c r="K132" s="86" t="s">
        <v>134</v>
      </c>
      <c r="L132" s="87">
        <v>1.2969999999999999E-2</v>
      </c>
      <c r="M132" s="87">
        <v>2.2799999999996757E-2</v>
      </c>
      <c r="N132" s="83">
        <v>3161136.5140640005</v>
      </c>
      <c r="O132" s="85">
        <v>105.35</v>
      </c>
      <c r="P132" s="83">
        <v>3330.257100586</v>
      </c>
      <c r="Q132" s="84">
        <f t="shared" si="1"/>
        <v>2.2970889960860622E-3</v>
      </c>
      <c r="R132" s="84">
        <f>P132/'סכום נכסי הקרן'!$C$42</f>
        <v>5.5028269268986634E-5</v>
      </c>
    </row>
    <row r="133" spans="2:18">
      <c r="B133" s="76" t="s">
        <v>3722</v>
      </c>
      <c r="C133" s="86" t="s">
        <v>3261</v>
      </c>
      <c r="D133" s="73" t="s">
        <v>3346</v>
      </c>
      <c r="E133" s="73"/>
      <c r="F133" s="73" t="s">
        <v>469</v>
      </c>
      <c r="G133" s="95">
        <v>43924</v>
      </c>
      <c r="H133" s="73" t="s">
        <v>132</v>
      </c>
      <c r="I133" s="83">
        <v>8.160000000003496</v>
      </c>
      <c r="J133" s="86" t="s">
        <v>544</v>
      </c>
      <c r="K133" s="86" t="s">
        <v>134</v>
      </c>
      <c r="L133" s="87">
        <v>3.1400000000000004E-2</v>
      </c>
      <c r="M133" s="87">
        <v>3.200000000000397E-2</v>
      </c>
      <c r="N133" s="83">
        <v>475295.61214099993</v>
      </c>
      <c r="O133" s="85">
        <v>105.92</v>
      </c>
      <c r="P133" s="83">
        <v>503.43310046400001</v>
      </c>
      <c r="Q133" s="84">
        <f t="shared" si="1"/>
        <v>3.4724965683215724E-4</v>
      </c>
      <c r="R133" s="84">
        <f>P133/'סכום נכסי הקרן'!$C$42</f>
        <v>8.3185926415047954E-6</v>
      </c>
    </row>
    <row r="134" spans="2:18">
      <c r="B134" s="76" t="s">
        <v>3722</v>
      </c>
      <c r="C134" s="86" t="s">
        <v>3261</v>
      </c>
      <c r="D134" s="73" t="s">
        <v>3347</v>
      </c>
      <c r="E134" s="73"/>
      <c r="F134" s="73" t="s">
        <v>469</v>
      </c>
      <c r="G134" s="95">
        <v>44015</v>
      </c>
      <c r="H134" s="73" t="s">
        <v>132</v>
      </c>
      <c r="I134" s="83">
        <v>7.7600000000003293</v>
      </c>
      <c r="J134" s="86" t="s">
        <v>544</v>
      </c>
      <c r="K134" s="86" t="s">
        <v>134</v>
      </c>
      <c r="L134" s="87">
        <v>3.1E-2</v>
      </c>
      <c r="M134" s="87">
        <v>4.8499999999984944E-2</v>
      </c>
      <c r="N134" s="83">
        <v>391824.60949100001</v>
      </c>
      <c r="O134" s="85">
        <v>93.24</v>
      </c>
      <c r="P134" s="83">
        <v>365.33727326299999</v>
      </c>
      <c r="Q134" s="84">
        <f t="shared" si="1"/>
        <v>2.5199622879712626E-4</v>
      </c>
      <c r="R134" s="84">
        <f>P134/'סכום נכסי הקרן'!$C$42</f>
        <v>6.0367344742170772E-6</v>
      </c>
    </row>
    <row r="135" spans="2:18">
      <c r="B135" s="76" t="s">
        <v>3722</v>
      </c>
      <c r="C135" s="86" t="s">
        <v>3261</v>
      </c>
      <c r="D135" s="73" t="s">
        <v>3348</v>
      </c>
      <c r="E135" s="73"/>
      <c r="F135" s="73" t="s">
        <v>469</v>
      </c>
      <c r="G135" s="95">
        <v>44108</v>
      </c>
      <c r="H135" s="73" t="s">
        <v>132</v>
      </c>
      <c r="I135" s="83">
        <v>7.5800000000039942</v>
      </c>
      <c r="J135" s="86" t="s">
        <v>544</v>
      </c>
      <c r="K135" s="86" t="s">
        <v>134</v>
      </c>
      <c r="L135" s="87">
        <v>3.1E-2</v>
      </c>
      <c r="M135" s="87">
        <v>5.5900000000018178E-2</v>
      </c>
      <c r="N135" s="83">
        <v>635541.37790700002</v>
      </c>
      <c r="O135" s="85">
        <v>88.25</v>
      </c>
      <c r="P135" s="83">
        <v>560.86530822200007</v>
      </c>
      <c r="Q135" s="84">
        <f t="shared" si="1"/>
        <v>3.8686428371445297E-4</v>
      </c>
      <c r="R135" s="84">
        <f>P135/'סכום נכסי הקרן'!$C$42</f>
        <v>9.2675869376699475E-6</v>
      </c>
    </row>
    <row r="136" spans="2:18">
      <c r="B136" s="76" t="s">
        <v>3722</v>
      </c>
      <c r="C136" s="86" t="s">
        <v>3261</v>
      </c>
      <c r="D136" s="73" t="s">
        <v>3349</v>
      </c>
      <c r="E136" s="73"/>
      <c r="F136" s="73" t="s">
        <v>469</v>
      </c>
      <c r="G136" s="95">
        <v>44200</v>
      </c>
      <c r="H136" s="73" t="s">
        <v>132</v>
      </c>
      <c r="I136" s="83">
        <v>7.439999999993967</v>
      </c>
      <c r="J136" s="86" t="s">
        <v>544</v>
      </c>
      <c r="K136" s="86" t="s">
        <v>134</v>
      </c>
      <c r="L136" s="87">
        <v>3.1E-2</v>
      </c>
      <c r="M136" s="87">
        <v>6.2099999999968757E-2</v>
      </c>
      <c r="N136" s="83">
        <v>329727.41910599999</v>
      </c>
      <c r="O136" s="85">
        <v>84.45</v>
      </c>
      <c r="P136" s="83">
        <v>278.45483034699998</v>
      </c>
      <c r="Q136" s="84">
        <f t="shared" si="1"/>
        <v>1.9206791168902639E-4</v>
      </c>
      <c r="R136" s="84">
        <f>P136/'סכום נכסי הקרן'!$C$42</f>
        <v>4.6011124429067216E-6</v>
      </c>
    </row>
    <row r="137" spans="2:18">
      <c r="B137" s="76" t="s">
        <v>3722</v>
      </c>
      <c r="C137" s="86" t="s">
        <v>3261</v>
      </c>
      <c r="D137" s="73" t="s">
        <v>3350</v>
      </c>
      <c r="E137" s="73"/>
      <c r="F137" s="73" t="s">
        <v>469</v>
      </c>
      <c r="G137" s="95">
        <v>44290</v>
      </c>
      <c r="H137" s="73" t="s">
        <v>132</v>
      </c>
      <c r="I137" s="83">
        <v>7.3399999999996917</v>
      </c>
      <c r="J137" s="86" t="s">
        <v>544</v>
      </c>
      <c r="K137" s="86" t="s">
        <v>134</v>
      </c>
      <c r="L137" s="87">
        <v>3.1E-2</v>
      </c>
      <c r="M137" s="87">
        <v>6.6300000000007311E-2</v>
      </c>
      <c r="N137" s="83">
        <v>633323.20570799999</v>
      </c>
      <c r="O137" s="85">
        <v>81.94</v>
      </c>
      <c r="P137" s="83">
        <v>518.94505427399997</v>
      </c>
      <c r="Q137" s="84">
        <f t="shared" si="1"/>
        <v>3.5794923266925288E-4</v>
      </c>
      <c r="R137" s="84">
        <f>P137/'סכום נכסי הקרן'!$C$42</f>
        <v>8.5749079785382519E-6</v>
      </c>
    </row>
    <row r="138" spans="2:18">
      <c r="B138" s="76" t="s">
        <v>3722</v>
      </c>
      <c r="C138" s="86" t="s">
        <v>3261</v>
      </c>
      <c r="D138" s="73" t="s">
        <v>3351</v>
      </c>
      <c r="E138" s="73"/>
      <c r="F138" s="73" t="s">
        <v>469</v>
      </c>
      <c r="G138" s="95">
        <v>44496</v>
      </c>
      <c r="H138" s="73" t="s">
        <v>132</v>
      </c>
      <c r="I138" s="83">
        <v>6.6499999999970827</v>
      </c>
      <c r="J138" s="86" t="s">
        <v>544</v>
      </c>
      <c r="K138" s="86" t="s">
        <v>134</v>
      </c>
      <c r="L138" s="87">
        <v>3.1E-2</v>
      </c>
      <c r="M138" s="87">
        <v>9.8199999999974488E-2</v>
      </c>
      <c r="N138" s="83">
        <v>709457.47018299997</v>
      </c>
      <c r="O138" s="85">
        <v>65.2</v>
      </c>
      <c r="P138" s="83">
        <v>462.56625009899994</v>
      </c>
      <c r="Q138" s="84">
        <f t="shared" si="1"/>
        <v>3.1906120487701573E-4</v>
      </c>
      <c r="R138" s="84">
        <f>P138/'סכום נכסי הקרן'!$C$42</f>
        <v>7.643319838793887E-6</v>
      </c>
    </row>
    <row r="139" spans="2:18">
      <c r="B139" s="76" t="s">
        <v>3722</v>
      </c>
      <c r="C139" s="86" t="s">
        <v>3261</v>
      </c>
      <c r="D139" s="73" t="s">
        <v>3352</v>
      </c>
      <c r="E139" s="73"/>
      <c r="F139" s="73" t="s">
        <v>469</v>
      </c>
      <c r="G139" s="95">
        <v>44615</v>
      </c>
      <c r="H139" s="73" t="s">
        <v>132</v>
      </c>
      <c r="I139" s="83">
        <v>6.95999999999629</v>
      </c>
      <c r="J139" s="86" t="s">
        <v>544</v>
      </c>
      <c r="K139" s="86" t="s">
        <v>134</v>
      </c>
      <c r="L139" s="87">
        <v>3.1E-2</v>
      </c>
      <c r="M139" s="87">
        <v>8.2899999999967944E-2</v>
      </c>
      <c r="N139" s="83">
        <v>861216.624434</v>
      </c>
      <c r="O139" s="85">
        <v>71.349999999999994</v>
      </c>
      <c r="P139" s="83">
        <v>614.47805879299995</v>
      </c>
      <c r="Q139" s="84">
        <f t="shared" ref="Q139:Q202" si="2">IFERROR(P139/$P$10,0)</f>
        <v>4.2384438935400866E-4</v>
      </c>
      <c r="R139" s="84">
        <f>P139/'סכום נכסי הקרן'!$C$42</f>
        <v>1.0153469554406316E-5</v>
      </c>
    </row>
    <row r="140" spans="2:18">
      <c r="B140" s="76" t="s">
        <v>3722</v>
      </c>
      <c r="C140" s="86" t="s">
        <v>3261</v>
      </c>
      <c r="D140" s="73" t="s">
        <v>3353</v>
      </c>
      <c r="E140" s="73"/>
      <c r="F140" s="73" t="s">
        <v>469</v>
      </c>
      <c r="G140" s="95">
        <v>44753</v>
      </c>
      <c r="H140" s="73" t="s">
        <v>132</v>
      </c>
      <c r="I140" s="83">
        <v>7.8100000000018168</v>
      </c>
      <c r="J140" s="86" t="s">
        <v>544</v>
      </c>
      <c r="K140" s="86" t="s">
        <v>134</v>
      </c>
      <c r="L140" s="87">
        <v>3.2599999999999997E-2</v>
      </c>
      <c r="M140" s="87">
        <v>4.4900000000012687E-2</v>
      </c>
      <c r="N140" s="83">
        <v>1271319.8062799999</v>
      </c>
      <c r="O140" s="85">
        <v>91.81</v>
      </c>
      <c r="P140" s="83">
        <v>1167.198770148</v>
      </c>
      <c r="Q140" s="84">
        <f t="shared" si="2"/>
        <v>8.0509082937781963E-4</v>
      </c>
      <c r="R140" s="84">
        <f>P140/'סכום נכסי הקרן'!$C$42</f>
        <v>1.9286477372222194E-5</v>
      </c>
    </row>
    <row r="141" spans="2:18">
      <c r="B141" s="76" t="s">
        <v>3722</v>
      </c>
      <c r="C141" s="86" t="s">
        <v>3261</v>
      </c>
      <c r="D141" s="73" t="s">
        <v>3354</v>
      </c>
      <c r="E141" s="73"/>
      <c r="F141" s="73" t="s">
        <v>469</v>
      </c>
      <c r="G141" s="95">
        <v>44959</v>
      </c>
      <c r="H141" s="73" t="s">
        <v>132</v>
      </c>
      <c r="I141" s="83">
        <v>7.6000000000028693</v>
      </c>
      <c r="J141" s="86" t="s">
        <v>544</v>
      </c>
      <c r="K141" s="86" t="s">
        <v>134</v>
      </c>
      <c r="L141" s="87">
        <v>3.8100000000000002E-2</v>
      </c>
      <c r="M141" s="87">
        <v>4.9700000000016502E-2</v>
      </c>
      <c r="N141" s="83">
        <v>615154.73167400004</v>
      </c>
      <c r="O141" s="85">
        <v>90.64</v>
      </c>
      <c r="P141" s="83">
        <v>557.57621116400003</v>
      </c>
      <c r="Q141" s="84">
        <f t="shared" si="2"/>
        <v>3.8459558540354438E-4</v>
      </c>
      <c r="R141" s="84">
        <f>P141/'סכום נכסי הקרן'!$C$42</f>
        <v>9.2132387858327779E-6</v>
      </c>
    </row>
    <row r="142" spans="2:18">
      <c r="B142" s="76" t="s">
        <v>3722</v>
      </c>
      <c r="C142" s="86" t="s">
        <v>3261</v>
      </c>
      <c r="D142" s="73" t="s">
        <v>3355</v>
      </c>
      <c r="E142" s="73"/>
      <c r="F142" s="73" t="s">
        <v>469</v>
      </c>
      <c r="G142" s="95">
        <v>43011</v>
      </c>
      <c r="H142" s="73" t="s">
        <v>132</v>
      </c>
      <c r="I142" s="83">
        <v>7.8199999999924215</v>
      </c>
      <c r="J142" s="86" t="s">
        <v>544</v>
      </c>
      <c r="K142" s="86" t="s">
        <v>134</v>
      </c>
      <c r="L142" s="87">
        <v>3.9E-2</v>
      </c>
      <c r="M142" s="87">
        <v>3.979999999995186E-2</v>
      </c>
      <c r="N142" s="83">
        <v>391222.23370400001</v>
      </c>
      <c r="O142" s="85">
        <v>107.26</v>
      </c>
      <c r="P142" s="83">
        <v>419.62497479900003</v>
      </c>
      <c r="Q142" s="84">
        <f t="shared" si="2"/>
        <v>2.8944189081499478E-4</v>
      </c>
      <c r="R142" s="84">
        <f>P142/'סכום נכסי הקרן'!$C$42</f>
        <v>6.9337697984843016E-6</v>
      </c>
    </row>
    <row r="143" spans="2:18">
      <c r="B143" s="76" t="s">
        <v>3722</v>
      </c>
      <c r="C143" s="86" t="s">
        <v>3261</v>
      </c>
      <c r="D143" s="73" t="s">
        <v>3356</v>
      </c>
      <c r="E143" s="73"/>
      <c r="F143" s="73" t="s">
        <v>469</v>
      </c>
      <c r="G143" s="95">
        <v>43104</v>
      </c>
      <c r="H143" s="73" t="s">
        <v>132</v>
      </c>
      <c r="I143" s="83">
        <v>7.5100000000048963</v>
      </c>
      <c r="J143" s="86" t="s">
        <v>544</v>
      </c>
      <c r="K143" s="86" t="s">
        <v>134</v>
      </c>
      <c r="L143" s="87">
        <v>3.8199999999999998E-2</v>
      </c>
      <c r="M143" s="87">
        <v>5.3400000000037605E-2</v>
      </c>
      <c r="N143" s="83">
        <v>695159.44111400004</v>
      </c>
      <c r="O143" s="85">
        <v>96.37</v>
      </c>
      <c r="P143" s="83">
        <v>669.92517217200009</v>
      </c>
      <c r="Q143" s="84">
        <f t="shared" si="2"/>
        <v>4.6208977106499598E-4</v>
      </c>
      <c r="R143" s="84">
        <f>P143/'סכום נכסי הקרן'!$C$42</f>
        <v>1.1069662686963788E-5</v>
      </c>
    </row>
    <row r="144" spans="2:18">
      <c r="B144" s="76" t="s">
        <v>3722</v>
      </c>
      <c r="C144" s="86" t="s">
        <v>3261</v>
      </c>
      <c r="D144" s="73" t="s">
        <v>3357</v>
      </c>
      <c r="E144" s="73"/>
      <c r="F144" s="73" t="s">
        <v>469</v>
      </c>
      <c r="G144" s="95">
        <v>43194</v>
      </c>
      <c r="H144" s="73" t="s">
        <v>132</v>
      </c>
      <c r="I144" s="83">
        <v>7.8200000000074139</v>
      </c>
      <c r="J144" s="86" t="s">
        <v>544</v>
      </c>
      <c r="K144" s="86" t="s">
        <v>134</v>
      </c>
      <c r="L144" s="87">
        <v>3.7900000000000003E-2</v>
      </c>
      <c r="M144" s="87">
        <v>4.0600000000045489E-2</v>
      </c>
      <c r="N144" s="83">
        <v>448515.11211300001</v>
      </c>
      <c r="O144" s="85">
        <v>105.85</v>
      </c>
      <c r="P144" s="83">
        <v>474.75328846399998</v>
      </c>
      <c r="Q144" s="84">
        <f t="shared" si="2"/>
        <v>3.2746737619579897E-4</v>
      </c>
      <c r="R144" s="84">
        <f>P144/'סכום נכסי הקרן'!$C$42</f>
        <v>7.844695170633189E-6</v>
      </c>
    </row>
    <row r="145" spans="2:18">
      <c r="B145" s="76" t="s">
        <v>3722</v>
      </c>
      <c r="C145" s="86" t="s">
        <v>3261</v>
      </c>
      <c r="D145" s="73" t="s">
        <v>3358</v>
      </c>
      <c r="E145" s="73"/>
      <c r="F145" s="73" t="s">
        <v>469</v>
      </c>
      <c r="G145" s="95">
        <v>43285</v>
      </c>
      <c r="H145" s="73" t="s">
        <v>132</v>
      </c>
      <c r="I145" s="83">
        <v>7.7900000000053762</v>
      </c>
      <c r="J145" s="86" t="s">
        <v>544</v>
      </c>
      <c r="K145" s="86" t="s">
        <v>134</v>
      </c>
      <c r="L145" s="87">
        <v>4.0099999999999997E-2</v>
      </c>
      <c r="M145" s="87">
        <v>4.0800000000028931E-2</v>
      </c>
      <c r="N145" s="83">
        <v>598349.55330499995</v>
      </c>
      <c r="O145" s="85">
        <v>106.33</v>
      </c>
      <c r="P145" s="83">
        <v>636.22512270199991</v>
      </c>
      <c r="Q145" s="84">
        <f t="shared" si="2"/>
        <v>4.3884471506272163E-4</v>
      </c>
      <c r="R145" s="84">
        <f>P145/'סכום נכסי הקרן'!$C$42</f>
        <v>1.0512812167438725E-5</v>
      </c>
    </row>
    <row r="146" spans="2:18">
      <c r="B146" s="76" t="s">
        <v>3722</v>
      </c>
      <c r="C146" s="86" t="s">
        <v>3261</v>
      </c>
      <c r="D146" s="73" t="s">
        <v>3359</v>
      </c>
      <c r="E146" s="73"/>
      <c r="F146" s="73" t="s">
        <v>469</v>
      </c>
      <c r="G146" s="95">
        <v>43377</v>
      </c>
      <c r="H146" s="73" t="s">
        <v>132</v>
      </c>
      <c r="I146" s="83">
        <v>7.7299999999985189</v>
      </c>
      <c r="J146" s="86" t="s">
        <v>544</v>
      </c>
      <c r="K146" s="86" t="s">
        <v>134</v>
      </c>
      <c r="L146" s="87">
        <v>3.9699999999999999E-2</v>
      </c>
      <c r="M146" s="87">
        <v>4.3199999999995492E-2</v>
      </c>
      <c r="N146" s="83">
        <v>1196294.1243799999</v>
      </c>
      <c r="O146" s="85">
        <v>103.88</v>
      </c>
      <c r="P146" s="83">
        <v>1242.710298408</v>
      </c>
      <c r="Q146" s="84">
        <f t="shared" si="2"/>
        <v>8.5717590731764772E-4</v>
      </c>
      <c r="R146" s="84">
        <f>P146/'סכום נכסי הקרן'!$C$42</f>
        <v>2.0534209479533912E-5</v>
      </c>
    </row>
    <row r="147" spans="2:18">
      <c r="B147" s="76" t="s">
        <v>3722</v>
      </c>
      <c r="C147" s="86" t="s">
        <v>3261</v>
      </c>
      <c r="D147" s="73" t="s">
        <v>3360</v>
      </c>
      <c r="E147" s="73"/>
      <c r="F147" s="73" t="s">
        <v>469</v>
      </c>
      <c r="G147" s="95">
        <v>43469</v>
      </c>
      <c r="H147" s="73" t="s">
        <v>132</v>
      </c>
      <c r="I147" s="83">
        <v>7.859999999996818</v>
      </c>
      <c r="J147" s="86" t="s">
        <v>544</v>
      </c>
      <c r="K147" s="86" t="s">
        <v>134</v>
      </c>
      <c r="L147" s="87">
        <v>4.1700000000000001E-2</v>
      </c>
      <c r="M147" s="87">
        <v>3.6499999999989853E-2</v>
      </c>
      <c r="N147" s="83">
        <v>845069.77577499999</v>
      </c>
      <c r="O147" s="85">
        <v>110.81</v>
      </c>
      <c r="P147" s="83">
        <v>936.421846243</v>
      </c>
      <c r="Q147" s="84">
        <f t="shared" si="2"/>
        <v>6.4590938589122345E-4</v>
      </c>
      <c r="R147" s="84">
        <f>P147/'סכום נכסי הקרן'!$C$42</f>
        <v>1.5473181783879124E-5</v>
      </c>
    </row>
    <row r="148" spans="2:18">
      <c r="B148" s="76" t="s">
        <v>3722</v>
      </c>
      <c r="C148" s="86" t="s">
        <v>3261</v>
      </c>
      <c r="D148" s="73" t="s">
        <v>3361</v>
      </c>
      <c r="E148" s="73"/>
      <c r="F148" s="73" t="s">
        <v>469</v>
      </c>
      <c r="G148" s="95">
        <v>43559</v>
      </c>
      <c r="H148" s="73" t="s">
        <v>132</v>
      </c>
      <c r="I148" s="83">
        <v>7.8600000000011434</v>
      </c>
      <c r="J148" s="86" t="s">
        <v>544</v>
      </c>
      <c r="K148" s="86" t="s">
        <v>134</v>
      </c>
      <c r="L148" s="87">
        <v>3.7200000000000004E-2</v>
      </c>
      <c r="M148" s="87">
        <v>3.9800000000005713E-2</v>
      </c>
      <c r="N148" s="83">
        <v>2006629.8862850002</v>
      </c>
      <c r="O148" s="85">
        <v>104.64</v>
      </c>
      <c r="P148" s="83">
        <v>2099.73760636</v>
      </c>
      <c r="Q148" s="84">
        <f t="shared" si="2"/>
        <v>1.4483218576094099E-3</v>
      </c>
      <c r="R148" s="84">
        <f>P148/'סכום נכסי הקרן'!$C$42</f>
        <v>3.4695497346635486E-5</v>
      </c>
    </row>
    <row r="149" spans="2:18">
      <c r="B149" s="76" t="s">
        <v>3722</v>
      </c>
      <c r="C149" s="86" t="s">
        <v>3261</v>
      </c>
      <c r="D149" s="73" t="s">
        <v>3362</v>
      </c>
      <c r="E149" s="73"/>
      <c r="F149" s="73" t="s">
        <v>469</v>
      </c>
      <c r="G149" s="95">
        <v>43742</v>
      </c>
      <c r="H149" s="73" t="s">
        <v>132</v>
      </c>
      <c r="I149" s="83">
        <v>7.569999999999661</v>
      </c>
      <c r="J149" s="86" t="s">
        <v>544</v>
      </c>
      <c r="K149" s="86" t="s">
        <v>134</v>
      </c>
      <c r="L149" s="87">
        <v>3.1E-2</v>
      </c>
      <c r="M149" s="87">
        <v>5.6399999999995669E-2</v>
      </c>
      <c r="N149" s="83">
        <v>2336143.9426759998</v>
      </c>
      <c r="O149" s="85">
        <v>87.25</v>
      </c>
      <c r="P149" s="83">
        <v>2038.2856834170002</v>
      </c>
      <c r="Q149" s="84">
        <f t="shared" si="2"/>
        <v>1.4059345788747278E-3</v>
      </c>
      <c r="R149" s="84">
        <f>P149/'סכום נכסי הקרן'!$C$42</f>
        <v>3.3680082361945751E-5</v>
      </c>
    </row>
    <row r="150" spans="2:18">
      <c r="B150" s="76" t="s">
        <v>3722</v>
      </c>
      <c r="C150" s="86" t="s">
        <v>3261</v>
      </c>
      <c r="D150" s="73" t="s">
        <v>3363</v>
      </c>
      <c r="E150" s="73"/>
      <c r="F150" s="73" t="s">
        <v>469</v>
      </c>
      <c r="G150" s="95">
        <v>42935</v>
      </c>
      <c r="H150" s="73" t="s">
        <v>132</v>
      </c>
      <c r="I150" s="83">
        <v>7.8000000000001997</v>
      </c>
      <c r="J150" s="86" t="s">
        <v>544</v>
      </c>
      <c r="K150" s="86" t="s">
        <v>134</v>
      </c>
      <c r="L150" s="87">
        <v>4.0800000000000003E-2</v>
      </c>
      <c r="M150" s="87">
        <v>3.95000000000005E-2</v>
      </c>
      <c r="N150" s="83">
        <v>1832496.544704</v>
      </c>
      <c r="O150" s="85">
        <v>109.21</v>
      </c>
      <c r="P150" s="83">
        <v>2001.2693475019998</v>
      </c>
      <c r="Q150" s="84">
        <f t="shared" si="2"/>
        <v>1.380402070321316E-3</v>
      </c>
      <c r="R150" s="84">
        <f>P150/'סכום נכסי הקרן'!$C$42</f>
        <v>3.3068434420492982E-5</v>
      </c>
    </row>
    <row r="151" spans="2:18">
      <c r="B151" s="76" t="s">
        <v>3706</v>
      </c>
      <c r="C151" s="86" t="s">
        <v>3261</v>
      </c>
      <c r="D151" s="73" t="s">
        <v>3364</v>
      </c>
      <c r="E151" s="73"/>
      <c r="F151" s="73" t="s">
        <v>293</v>
      </c>
      <c r="G151" s="95">
        <v>40742</v>
      </c>
      <c r="H151" s="73" t="s">
        <v>3256</v>
      </c>
      <c r="I151" s="83">
        <v>5.4599999999999254</v>
      </c>
      <c r="J151" s="86" t="s">
        <v>320</v>
      </c>
      <c r="K151" s="86" t="s">
        <v>134</v>
      </c>
      <c r="L151" s="87">
        <v>0.06</v>
      </c>
      <c r="M151" s="87">
        <v>1.7899999999999944E-2</v>
      </c>
      <c r="N151" s="83">
        <v>6745240.4428089997</v>
      </c>
      <c r="O151" s="85">
        <v>142.44</v>
      </c>
      <c r="P151" s="83">
        <v>9607.9201020950004</v>
      </c>
      <c r="Q151" s="84">
        <f t="shared" si="2"/>
        <v>6.6271902964828051E-3</v>
      </c>
      <c r="R151" s="84">
        <f>P151/'סכום נכסי הקרן'!$C$42</f>
        <v>1.5875867794109972E-4</v>
      </c>
    </row>
    <row r="152" spans="2:18">
      <c r="B152" s="76" t="s">
        <v>3706</v>
      </c>
      <c r="C152" s="86" t="s">
        <v>3261</v>
      </c>
      <c r="D152" s="73" t="s">
        <v>3365</v>
      </c>
      <c r="E152" s="73"/>
      <c r="F152" s="73" t="s">
        <v>293</v>
      </c>
      <c r="G152" s="95">
        <v>42201</v>
      </c>
      <c r="H152" s="73" t="s">
        <v>3256</v>
      </c>
      <c r="I152" s="83">
        <v>5</v>
      </c>
      <c r="J152" s="86" t="s">
        <v>320</v>
      </c>
      <c r="K152" s="86" t="s">
        <v>134</v>
      </c>
      <c r="L152" s="87">
        <v>4.2030000000000005E-2</v>
      </c>
      <c r="M152" s="87">
        <v>3.4200000000008376E-2</v>
      </c>
      <c r="N152" s="83">
        <v>479125.73048700002</v>
      </c>
      <c r="O152" s="85">
        <v>114.62</v>
      </c>
      <c r="P152" s="83">
        <v>549.17387238699996</v>
      </c>
      <c r="Q152" s="84">
        <f t="shared" si="2"/>
        <v>3.7879996081268682E-4</v>
      </c>
      <c r="R152" s="84">
        <f>P152/'סכום נכסי הקרן'!$C$42</f>
        <v>9.0744008082398029E-6</v>
      </c>
    </row>
    <row r="153" spans="2:18">
      <c r="B153" s="76" t="s">
        <v>3723</v>
      </c>
      <c r="C153" s="86" t="s">
        <v>3261</v>
      </c>
      <c r="D153" s="73" t="s">
        <v>3366</v>
      </c>
      <c r="E153" s="73"/>
      <c r="F153" s="73" t="s">
        <v>293</v>
      </c>
      <c r="G153" s="95">
        <v>42521</v>
      </c>
      <c r="H153" s="73" t="s">
        <v>3256</v>
      </c>
      <c r="I153" s="83">
        <v>1.6599999999990136</v>
      </c>
      <c r="J153" s="86" t="s">
        <v>130</v>
      </c>
      <c r="K153" s="86" t="s">
        <v>134</v>
      </c>
      <c r="L153" s="87">
        <v>2.3E-2</v>
      </c>
      <c r="M153" s="87">
        <v>3.979999999999282E-2</v>
      </c>
      <c r="N153" s="83">
        <v>413170.14855099999</v>
      </c>
      <c r="O153" s="85">
        <v>107.92</v>
      </c>
      <c r="P153" s="83">
        <v>445.89322078399999</v>
      </c>
      <c r="Q153" s="84">
        <f t="shared" si="2"/>
        <v>3.0756076181387578E-4</v>
      </c>
      <c r="R153" s="84">
        <f>P153/'סכום נכסי הקרן'!$C$42</f>
        <v>7.3678192035684323E-6</v>
      </c>
    </row>
    <row r="154" spans="2:18">
      <c r="B154" s="76" t="s">
        <v>3724</v>
      </c>
      <c r="C154" s="86" t="s">
        <v>3261</v>
      </c>
      <c r="D154" s="73" t="s">
        <v>3367</v>
      </c>
      <c r="E154" s="73"/>
      <c r="F154" s="73" t="s">
        <v>469</v>
      </c>
      <c r="G154" s="95">
        <v>44592</v>
      </c>
      <c r="H154" s="73" t="s">
        <v>132</v>
      </c>
      <c r="I154" s="83">
        <v>11.770000000004734</v>
      </c>
      <c r="J154" s="86" t="s">
        <v>544</v>
      </c>
      <c r="K154" s="86" t="s">
        <v>134</v>
      </c>
      <c r="L154" s="87">
        <v>2.7473999999999998E-2</v>
      </c>
      <c r="M154" s="87">
        <v>4.4700000000024144E-2</v>
      </c>
      <c r="N154" s="83">
        <v>743106.69896499987</v>
      </c>
      <c r="O154" s="85">
        <v>81.349999999999994</v>
      </c>
      <c r="P154" s="83">
        <v>604.51731268200001</v>
      </c>
      <c r="Q154" s="84">
        <f t="shared" si="2"/>
        <v>4.1697383263922559E-4</v>
      </c>
      <c r="R154" s="84">
        <f>P154/'סכום נכסי הקרן'!$C$42</f>
        <v>9.9888808747456178E-6</v>
      </c>
    </row>
    <row r="155" spans="2:18">
      <c r="B155" s="76" t="s">
        <v>3724</v>
      </c>
      <c r="C155" s="86" t="s">
        <v>3261</v>
      </c>
      <c r="D155" s="73" t="s">
        <v>3368</v>
      </c>
      <c r="E155" s="73"/>
      <c r="F155" s="73" t="s">
        <v>469</v>
      </c>
      <c r="G155" s="95">
        <v>44837</v>
      </c>
      <c r="H155" s="73" t="s">
        <v>132</v>
      </c>
      <c r="I155" s="83">
        <v>11.680000000004521</v>
      </c>
      <c r="J155" s="86" t="s">
        <v>544</v>
      </c>
      <c r="K155" s="86" t="s">
        <v>134</v>
      </c>
      <c r="L155" s="87">
        <v>3.9636999999999999E-2</v>
      </c>
      <c r="M155" s="87">
        <v>3.8200000000009726E-2</v>
      </c>
      <c r="N155" s="83">
        <v>648728.34832800005</v>
      </c>
      <c r="O155" s="85">
        <v>98.19</v>
      </c>
      <c r="P155" s="83">
        <v>636.98636275900003</v>
      </c>
      <c r="Q155" s="84">
        <f t="shared" si="2"/>
        <v>4.3936979048648009E-4</v>
      </c>
      <c r="R155" s="84">
        <f>P155/'סכום נכסי הקרן'!$C$42</f>
        <v>1.052539069263054E-5</v>
      </c>
    </row>
    <row r="156" spans="2:18">
      <c r="B156" s="76" t="s">
        <v>3725</v>
      </c>
      <c r="C156" s="86" t="s">
        <v>3257</v>
      </c>
      <c r="D156" s="73" t="s">
        <v>3369</v>
      </c>
      <c r="E156" s="73"/>
      <c r="F156" s="73" t="s">
        <v>469</v>
      </c>
      <c r="G156" s="95">
        <v>42432</v>
      </c>
      <c r="H156" s="73" t="s">
        <v>132</v>
      </c>
      <c r="I156" s="83">
        <v>4.7599999999994154</v>
      </c>
      <c r="J156" s="86" t="s">
        <v>544</v>
      </c>
      <c r="K156" s="86" t="s">
        <v>134</v>
      </c>
      <c r="L156" s="87">
        <v>2.5399999999999999E-2</v>
      </c>
      <c r="M156" s="87">
        <v>2.1099999999997805E-2</v>
      </c>
      <c r="N156" s="83">
        <v>2424315.4785460001</v>
      </c>
      <c r="O156" s="85">
        <v>112.91</v>
      </c>
      <c r="P156" s="83">
        <v>2737.29455426</v>
      </c>
      <c r="Q156" s="84">
        <f t="shared" si="2"/>
        <v>1.8880852167631533E-3</v>
      </c>
      <c r="R156" s="84">
        <f>P156/'סכום נכסי הקרן'!$C$42</f>
        <v>4.5230316234096485E-5</v>
      </c>
    </row>
    <row r="157" spans="2:18">
      <c r="B157" s="76" t="s">
        <v>3726</v>
      </c>
      <c r="C157" s="86" t="s">
        <v>3261</v>
      </c>
      <c r="D157" s="73" t="s">
        <v>3370</v>
      </c>
      <c r="E157" s="73"/>
      <c r="F157" s="73" t="s">
        <v>469</v>
      </c>
      <c r="G157" s="95">
        <v>42242</v>
      </c>
      <c r="H157" s="73" t="s">
        <v>132</v>
      </c>
      <c r="I157" s="83">
        <v>3.1300000000000887</v>
      </c>
      <c r="J157" s="86" t="s">
        <v>474</v>
      </c>
      <c r="K157" s="86" t="s">
        <v>134</v>
      </c>
      <c r="L157" s="87">
        <v>2.3599999999999999E-2</v>
      </c>
      <c r="M157" s="87">
        <v>3.2400000000000442E-2</v>
      </c>
      <c r="N157" s="83">
        <v>4229044.4335089996</v>
      </c>
      <c r="O157" s="85">
        <v>106.76</v>
      </c>
      <c r="P157" s="83">
        <v>4514.9279676200003</v>
      </c>
      <c r="Q157" s="84">
        <f t="shared" si="2"/>
        <v>3.1142314359801746E-3</v>
      </c>
      <c r="R157" s="84">
        <f>P157/'סכום נכסי הקרן'!$C$42</f>
        <v>7.4603450853255246E-5</v>
      </c>
    </row>
    <row r="158" spans="2:18">
      <c r="B158" s="76" t="s">
        <v>3727</v>
      </c>
      <c r="C158" s="86" t="s">
        <v>3257</v>
      </c>
      <c r="D158" s="73">
        <v>7134</v>
      </c>
      <c r="E158" s="73"/>
      <c r="F158" s="73" t="s">
        <v>469</v>
      </c>
      <c r="G158" s="95">
        <v>43705</v>
      </c>
      <c r="H158" s="73" t="s">
        <v>132</v>
      </c>
      <c r="I158" s="83">
        <v>5.2900000000026921</v>
      </c>
      <c r="J158" s="86" t="s">
        <v>544</v>
      </c>
      <c r="K158" s="86" t="s">
        <v>134</v>
      </c>
      <c r="L158" s="87">
        <v>0.04</v>
      </c>
      <c r="M158" s="87">
        <v>3.9400000000028766E-2</v>
      </c>
      <c r="N158" s="83">
        <v>246577.641213</v>
      </c>
      <c r="O158" s="85">
        <v>109.96</v>
      </c>
      <c r="P158" s="83">
        <v>271.13676726300002</v>
      </c>
      <c r="Q158" s="84">
        <f t="shared" si="2"/>
        <v>1.870201806354804E-4</v>
      </c>
      <c r="R158" s="84">
        <f>P158/'סכום נכסי הקרן'!$C$42</f>
        <v>4.4801907441457102E-6</v>
      </c>
    </row>
    <row r="159" spans="2:18">
      <c r="B159" s="76" t="s">
        <v>3727</v>
      </c>
      <c r="C159" s="86" t="s">
        <v>3257</v>
      </c>
      <c r="D159" s="73" t="s">
        <v>3371</v>
      </c>
      <c r="E159" s="73"/>
      <c r="F159" s="73" t="s">
        <v>469</v>
      </c>
      <c r="G159" s="95">
        <v>43256</v>
      </c>
      <c r="H159" s="73" t="s">
        <v>132</v>
      </c>
      <c r="I159" s="83">
        <v>5.2999999999998018</v>
      </c>
      <c r="J159" s="86" t="s">
        <v>544</v>
      </c>
      <c r="K159" s="86" t="s">
        <v>134</v>
      </c>
      <c r="L159" s="87">
        <v>0.04</v>
      </c>
      <c r="M159" s="87">
        <v>3.8599999999997393E-2</v>
      </c>
      <c r="N159" s="83">
        <v>4051249.6080209999</v>
      </c>
      <c r="O159" s="85">
        <v>111.65</v>
      </c>
      <c r="P159" s="83">
        <v>4523.2200337630002</v>
      </c>
      <c r="Q159" s="84">
        <f t="shared" si="2"/>
        <v>3.1199509985594576E-3</v>
      </c>
      <c r="R159" s="84">
        <f>P159/'סכום נכסי הקרן'!$C$42</f>
        <v>7.4740466715614024E-5</v>
      </c>
    </row>
    <row r="160" spans="2:18">
      <c r="B160" s="76" t="s">
        <v>3728</v>
      </c>
      <c r="C160" s="86" t="s">
        <v>3261</v>
      </c>
      <c r="D160" s="73" t="s">
        <v>3372</v>
      </c>
      <c r="E160" s="73"/>
      <c r="F160" s="73" t="s">
        <v>461</v>
      </c>
      <c r="G160" s="95">
        <v>42516</v>
      </c>
      <c r="H160" s="73" t="s">
        <v>300</v>
      </c>
      <c r="I160" s="83">
        <v>3.6600000000000552</v>
      </c>
      <c r="J160" s="86" t="s">
        <v>330</v>
      </c>
      <c r="K160" s="86" t="s">
        <v>134</v>
      </c>
      <c r="L160" s="87">
        <v>2.3269999999999999E-2</v>
      </c>
      <c r="M160" s="87">
        <v>3.6200000000000801E-2</v>
      </c>
      <c r="N160" s="83">
        <v>3075714.7546560001</v>
      </c>
      <c r="O160" s="85">
        <v>105.8</v>
      </c>
      <c r="P160" s="83">
        <v>3254.1061927269998</v>
      </c>
      <c r="Q160" s="84">
        <f t="shared" si="2"/>
        <v>2.2445628975893148E-3</v>
      </c>
      <c r="R160" s="84">
        <f>P160/'סכום נכסי הקרן'!$C$42</f>
        <v>5.3769972225792738E-5</v>
      </c>
    </row>
    <row r="161" spans="2:18">
      <c r="B161" s="76" t="s">
        <v>3729</v>
      </c>
      <c r="C161" s="86" t="s">
        <v>3261</v>
      </c>
      <c r="D161" s="73" t="s">
        <v>3373</v>
      </c>
      <c r="E161" s="73"/>
      <c r="F161" s="73" t="s">
        <v>469</v>
      </c>
      <c r="G161" s="95">
        <v>42794</v>
      </c>
      <c r="H161" s="73" t="s">
        <v>132</v>
      </c>
      <c r="I161" s="83">
        <v>5.5499999999996987</v>
      </c>
      <c r="J161" s="86" t="s">
        <v>544</v>
      </c>
      <c r="K161" s="86" t="s">
        <v>134</v>
      </c>
      <c r="L161" s="87">
        <v>2.8999999999999998E-2</v>
      </c>
      <c r="M161" s="87">
        <v>2.4399999999998152E-2</v>
      </c>
      <c r="N161" s="83">
        <v>6314146.6150219999</v>
      </c>
      <c r="O161" s="85">
        <v>113.3</v>
      </c>
      <c r="P161" s="83">
        <v>7153.9274508530016</v>
      </c>
      <c r="Q161" s="84">
        <f t="shared" si="2"/>
        <v>4.9345163240582281E-3</v>
      </c>
      <c r="R161" s="84">
        <f>P161/'סכום נכסי הקרן'!$C$42</f>
        <v>1.182095658701736E-4</v>
      </c>
    </row>
    <row r="162" spans="2:18">
      <c r="B162" s="76" t="s">
        <v>3730</v>
      </c>
      <c r="C162" s="86" t="s">
        <v>3261</v>
      </c>
      <c r="D162" s="73" t="s">
        <v>3374</v>
      </c>
      <c r="E162" s="73"/>
      <c r="F162" s="73" t="s">
        <v>469</v>
      </c>
      <c r="G162" s="95">
        <v>44728</v>
      </c>
      <c r="H162" s="73" t="s">
        <v>132</v>
      </c>
      <c r="I162" s="83">
        <v>9.6399999999982366</v>
      </c>
      <c r="J162" s="86" t="s">
        <v>544</v>
      </c>
      <c r="K162" s="86" t="s">
        <v>134</v>
      </c>
      <c r="L162" s="87">
        <v>2.6314999999999998E-2</v>
      </c>
      <c r="M162" s="87">
        <v>3.0799999999991678E-2</v>
      </c>
      <c r="N162" s="83">
        <v>825489.50340199994</v>
      </c>
      <c r="O162" s="85">
        <v>99.05</v>
      </c>
      <c r="P162" s="83">
        <v>817.64734104600007</v>
      </c>
      <c r="Q162" s="84">
        <f t="shared" si="2"/>
        <v>5.6398309591932109E-4</v>
      </c>
      <c r="R162" s="84">
        <f>P162/'סכום נכסי הקרן'!$C$42</f>
        <v>1.3510583925257013E-5</v>
      </c>
    </row>
    <row r="163" spans="2:18">
      <c r="B163" s="76" t="s">
        <v>3730</v>
      </c>
      <c r="C163" s="86" t="s">
        <v>3261</v>
      </c>
      <c r="D163" s="73" t="s">
        <v>3375</v>
      </c>
      <c r="E163" s="73"/>
      <c r="F163" s="73" t="s">
        <v>469</v>
      </c>
      <c r="G163" s="95">
        <v>44923</v>
      </c>
      <c r="H163" s="73" t="s">
        <v>132</v>
      </c>
      <c r="I163" s="83">
        <v>9.3299999999952696</v>
      </c>
      <c r="J163" s="86" t="s">
        <v>544</v>
      </c>
      <c r="K163" s="86" t="s">
        <v>134</v>
      </c>
      <c r="L163" s="87">
        <v>3.0750000000000003E-2</v>
      </c>
      <c r="M163" s="87">
        <v>3.6699999999969764E-2</v>
      </c>
      <c r="N163" s="83">
        <v>268650.54784900002</v>
      </c>
      <c r="O163" s="85">
        <v>96.01</v>
      </c>
      <c r="P163" s="83">
        <v>257.93140083399999</v>
      </c>
      <c r="Q163" s="84">
        <f t="shared" si="2"/>
        <v>1.7791160403098864E-4</v>
      </c>
      <c r="R163" s="84">
        <f>P163/'סכום נכסי הקרן'!$C$42</f>
        <v>4.2619888342923288E-6</v>
      </c>
    </row>
    <row r="164" spans="2:18">
      <c r="B164" s="76" t="s">
        <v>3730</v>
      </c>
      <c r="C164" s="86" t="s">
        <v>3261</v>
      </c>
      <c r="D164" s="73" t="s">
        <v>3376</v>
      </c>
      <c r="E164" s="73"/>
      <c r="F164" s="73" t="s">
        <v>469</v>
      </c>
      <c r="G164" s="95">
        <v>44143</v>
      </c>
      <c r="H164" s="73" t="s">
        <v>132</v>
      </c>
      <c r="I164" s="83">
        <v>6.7299999999992846</v>
      </c>
      <c r="J164" s="86" t="s">
        <v>544</v>
      </c>
      <c r="K164" s="86" t="s">
        <v>134</v>
      </c>
      <c r="L164" s="87">
        <v>2.5243000000000002E-2</v>
      </c>
      <c r="M164" s="87">
        <v>3.4899999999993249E-2</v>
      </c>
      <c r="N164" s="83">
        <v>1926643.9368360001</v>
      </c>
      <c r="O164" s="85">
        <v>102.42</v>
      </c>
      <c r="P164" s="83">
        <v>1973.2688434170002</v>
      </c>
      <c r="Q164" s="84">
        <f t="shared" si="2"/>
        <v>1.3610883513273087E-3</v>
      </c>
      <c r="R164" s="84">
        <f>P164/'סכום נכסי הקרן'!$C$42</f>
        <v>3.26057616502178E-5</v>
      </c>
    </row>
    <row r="165" spans="2:18">
      <c r="B165" s="76" t="s">
        <v>3730</v>
      </c>
      <c r="C165" s="86" t="s">
        <v>3261</v>
      </c>
      <c r="D165" s="73" t="s">
        <v>3377</v>
      </c>
      <c r="E165" s="73"/>
      <c r="F165" s="73" t="s">
        <v>469</v>
      </c>
      <c r="G165" s="95">
        <v>43779</v>
      </c>
      <c r="H165" s="73" t="s">
        <v>132</v>
      </c>
      <c r="I165" s="83">
        <v>7.2000000000003439</v>
      </c>
      <c r="J165" s="86" t="s">
        <v>544</v>
      </c>
      <c r="K165" s="86" t="s">
        <v>134</v>
      </c>
      <c r="L165" s="87">
        <v>2.5243000000000002E-2</v>
      </c>
      <c r="M165" s="87">
        <v>3.9300000000002243E-2</v>
      </c>
      <c r="N165" s="83">
        <v>593135.62983999995</v>
      </c>
      <c r="O165" s="85">
        <v>98.15</v>
      </c>
      <c r="P165" s="83">
        <v>582.16265665899994</v>
      </c>
      <c r="Q165" s="84">
        <f t="shared" si="2"/>
        <v>4.0155441221289076E-4</v>
      </c>
      <c r="R165" s="84">
        <f>P165/'סכום נכסי הקרן'!$C$42</f>
        <v>9.6194985736515773E-6</v>
      </c>
    </row>
    <row r="166" spans="2:18">
      <c r="B166" s="76" t="s">
        <v>3730</v>
      </c>
      <c r="C166" s="86" t="s">
        <v>3261</v>
      </c>
      <c r="D166" s="73" t="s">
        <v>3378</v>
      </c>
      <c r="E166" s="73"/>
      <c r="F166" s="73" t="s">
        <v>469</v>
      </c>
      <c r="G166" s="95">
        <v>43835</v>
      </c>
      <c r="H166" s="73" t="s">
        <v>132</v>
      </c>
      <c r="I166" s="83">
        <v>7.1999999999956659</v>
      </c>
      <c r="J166" s="86" t="s">
        <v>544</v>
      </c>
      <c r="K166" s="86" t="s">
        <v>134</v>
      </c>
      <c r="L166" s="87">
        <v>2.5243000000000002E-2</v>
      </c>
      <c r="M166" s="87">
        <v>3.9799999999964093E-2</v>
      </c>
      <c r="N166" s="83">
        <v>330293.05029400002</v>
      </c>
      <c r="O166" s="85">
        <v>97.81</v>
      </c>
      <c r="P166" s="83">
        <v>323.05965554200003</v>
      </c>
      <c r="Q166" s="84">
        <f t="shared" si="2"/>
        <v>2.2283468135066831E-4</v>
      </c>
      <c r="R166" s="84">
        <f>P166/'סכום נכסי הקרן'!$C$42</f>
        <v>5.3381505325769274E-6</v>
      </c>
    </row>
    <row r="167" spans="2:18">
      <c r="B167" s="76" t="s">
        <v>3730</v>
      </c>
      <c r="C167" s="86" t="s">
        <v>3261</v>
      </c>
      <c r="D167" s="73" t="s">
        <v>3379</v>
      </c>
      <c r="E167" s="73"/>
      <c r="F167" s="73" t="s">
        <v>469</v>
      </c>
      <c r="G167" s="95">
        <v>43227</v>
      </c>
      <c r="H167" s="73" t="s">
        <v>132</v>
      </c>
      <c r="I167" s="83">
        <v>7.2599999999836911</v>
      </c>
      <c r="J167" s="86" t="s">
        <v>544</v>
      </c>
      <c r="K167" s="86" t="s">
        <v>134</v>
      </c>
      <c r="L167" s="87">
        <v>2.7806000000000001E-2</v>
      </c>
      <c r="M167" s="87">
        <v>3.4599999999944335E-2</v>
      </c>
      <c r="N167" s="83">
        <v>195094.64404700001</v>
      </c>
      <c r="O167" s="85">
        <v>104.98</v>
      </c>
      <c r="P167" s="83">
        <v>204.81036820900002</v>
      </c>
      <c r="Q167" s="84">
        <f t="shared" si="2"/>
        <v>1.4127066736512443E-4</v>
      </c>
      <c r="R167" s="84">
        <f>P167/'סכום נכסי הקרן'!$C$42</f>
        <v>3.3842312321478106E-6</v>
      </c>
    </row>
    <row r="168" spans="2:18">
      <c r="B168" s="76" t="s">
        <v>3730</v>
      </c>
      <c r="C168" s="86" t="s">
        <v>3261</v>
      </c>
      <c r="D168" s="73" t="s">
        <v>3380</v>
      </c>
      <c r="E168" s="73"/>
      <c r="F168" s="73" t="s">
        <v>469</v>
      </c>
      <c r="G168" s="95">
        <v>43279</v>
      </c>
      <c r="H168" s="73" t="s">
        <v>132</v>
      </c>
      <c r="I168" s="83">
        <v>7.2900000000085825</v>
      </c>
      <c r="J168" s="86" t="s">
        <v>544</v>
      </c>
      <c r="K168" s="86" t="s">
        <v>134</v>
      </c>
      <c r="L168" s="87">
        <v>2.7797000000000002E-2</v>
      </c>
      <c r="M168" s="87">
        <v>3.3000000000049996E-2</v>
      </c>
      <c r="N168" s="83">
        <v>228169.19311399999</v>
      </c>
      <c r="O168" s="85">
        <v>105.21</v>
      </c>
      <c r="P168" s="83">
        <v>240.05682488599996</v>
      </c>
      <c r="Q168" s="84">
        <f t="shared" si="2"/>
        <v>1.65582378244598E-4</v>
      </c>
      <c r="R168" s="84">
        <f>P168/'סכום נכסי הקרן'!$C$42</f>
        <v>3.9666341668816892E-6</v>
      </c>
    </row>
    <row r="169" spans="2:18">
      <c r="B169" s="76" t="s">
        <v>3730</v>
      </c>
      <c r="C169" s="86" t="s">
        <v>3261</v>
      </c>
      <c r="D169" s="73" t="s">
        <v>3381</v>
      </c>
      <c r="E169" s="73"/>
      <c r="F169" s="73" t="s">
        <v>469</v>
      </c>
      <c r="G169" s="95">
        <v>43321</v>
      </c>
      <c r="H169" s="73" t="s">
        <v>132</v>
      </c>
      <c r="I169" s="83">
        <v>7.2900000000001102</v>
      </c>
      <c r="J169" s="86" t="s">
        <v>544</v>
      </c>
      <c r="K169" s="86" t="s">
        <v>134</v>
      </c>
      <c r="L169" s="87">
        <v>2.8528999999999999E-2</v>
      </c>
      <c r="M169" s="87">
        <v>3.2199999999997793E-2</v>
      </c>
      <c r="N169" s="83">
        <v>1278171.0462710001</v>
      </c>
      <c r="O169" s="85">
        <v>106.25</v>
      </c>
      <c r="P169" s="83">
        <v>1358.0568364649998</v>
      </c>
      <c r="Q169" s="84">
        <f t="shared" si="2"/>
        <v>9.3673771149809177E-4</v>
      </c>
      <c r="R169" s="84">
        <f>P169/'סכום נכסי הקרן'!$C$42</f>
        <v>2.2440164534574291E-5</v>
      </c>
    </row>
    <row r="170" spans="2:18">
      <c r="B170" s="76" t="s">
        <v>3730</v>
      </c>
      <c r="C170" s="86" t="s">
        <v>3261</v>
      </c>
      <c r="D170" s="73" t="s">
        <v>3382</v>
      </c>
      <c r="E170" s="73"/>
      <c r="F170" s="73" t="s">
        <v>469</v>
      </c>
      <c r="G170" s="95">
        <v>43138</v>
      </c>
      <c r="H170" s="73" t="s">
        <v>132</v>
      </c>
      <c r="I170" s="83">
        <v>7.1799999999970066</v>
      </c>
      <c r="J170" s="86" t="s">
        <v>544</v>
      </c>
      <c r="K170" s="86" t="s">
        <v>134</v>
      </c>
      <c r="L170" s="87">
        <v>2.6242999999999999E-2</v>
      </c>
      <c r="M170" s="87">
        <v>3.979999999998151E-2</v>
      </c>
      <c r="N170" s="83">
        <v>1223272.932888</v>
      </c>
      <c r="O170" s="85">
        <v>99.94</v>
      </c>
      <c r="P170" s="83">
        <v>1222.5389725370001</v>
      </c>
      <c r="Q170" s="84">
        <f t="shared" si="2"/>
        <v>8.4326246781575858E-4</v>
      </c>
      <c r="R170" s="84">
        <f>P170/'סכום נכסי הקרן'!$C$42</f>
        <v>2.0200903936443397E-5</v>
      </c>
    </row>
    <row r="171" spans="2:18">
      <c r="B171" s="76" t="s">
        <v>3730</v>
      </c>
      <c r="C171" s="86" t="s">
        <v>3261</v>
      </c>
      <c r="D171" s="73" t="s">
        <v>3383</v>
      </c>
      <c r="E171" s="73"/>
      <c r="F171" s="73" t="s">
        <v>469</v>
      </c>
      <c r="G171" s="95">
        <v>43417</v>
      </c>
      <c r="H171" s="73" t="s">
        <v>132</v>
      </c>
      <c r="I171" s="83">
        <v>7.2200000000000779</v>
      </c>
      <c r="J171" s="86" t="s">
        <v>544</v>
      </c>
      <c r="K171" s="86" t="s">
        <v>134</v>
      </c>
      <c r="L171" s="87">
        <v>3.0796999999999998E-2</v>
      </c>
      <c r="M171" s="87">
        <v>3.4000000000002584E-2</v>
      </c>
      <c r="N171" s="83">
        <v>1455255.7278619998</v>
      </c>
      <c r="O171" s="85">
        <v>106.43</v>
      </c>
      <c r="P171" s="83">
        <v>1548.828688654</v>
      </c>
      <c r="Q171" s="84">
        <f t="shared" si="2"/>
        <v>1.0683251262803314E-3</v>
      </c>
      <c r="R171" s="84">
        <f>P171/'סכום נכסי הקרן'!$C$42</f>
        <v>2.5592427117950327E-5</v>
      </c>
    </row>
    <row r="172" spans="2:18">
      <c r="B172" s="76" t="s">
        <v>3730</v>
      </c>
      <c r="C172" s="86" t="s">
        <v>3261</v>
      </c>
      <c r="D172" s="73" t="s">
        <v>3384</v>
      </c>
      <c r="E172" s="73"/>
      <c r="F172" s="73" t="s">
        <v>469</v>
      </c>
      <c r="G172" s="95">
        <v>43485</v>
      </c>
      <c r="H172" s="73" t="s">
        <v>132</v>
      </c>
      <c r="I172" s="83">
        <v>7.2900000000004042</v>
      </c>
      <c r="J172" s="86" t="s">
        <v>544</v>
      </c>
      <c r="K172" s="86" t="s">
        <v>134</v>
      </c>
      <c r="L172" s="87">
        <v>3.0190999999999999E-2</v>
      </c>
      <c r="M172" s="87">
        <v>3.09999999999995E-2</v>
      </c>
      <c r="N172" s="83">
        <v>1839004.4066930001</v>
      </c>
      <c r="O172" s="85">
        <v>108.58</v>
      </c>
      <c r="P172" s="83">
        <v>1996.790909411</v>
      </c>
      <c r="Q172" s="84">
        <f t="shared" si="2"/>
        <v>1.3773130082616095E-3</v>
      </c>
      <c r="R172" s="84">
        <f>P172/'סכום נכסי הקרן'!$C$42</f>
        <v>3.2994433918509918E-5</v>
      </c>
    </row>
    <row r="173" spans="2:18">
      <c r="B173" s="76" t="s">
        <v>3730</v>
      </c>
      <c r="C173" s="86" t="s">
        <v>3261</v>
      </c>
      <c r="D173" s="73" t="s">
        <v>3385</v>
      </c>
      <c r="E173" s="73"/>
      <c r="F173" s="73" t="s">
        <v>469</v>
      </c>
      <c r="G173" s="95">
        <v>43613</v>
      </c>
      <c r="H173" s="73" t="s">
        <v>132</v>
      </c>
      <c r="I173" s="83">
        <v>7.2899999999999592</v>
      </c>
      <c r="J173" s="86" t="s">
        <v>544</v>
      </c>
      <c r="K173" s="86" t="s">
        <v>134</v>
      </c>
      <c r="L173" s="87">
        <v>2.5243000000000002E-2</v>
      </c>
      <c r="M173" s="87">
        <v>3.4700000000002847E-2</v>
      </c>
      <c r="N173" s="83">
        <v>485376.859872</v>
      </c>
      <c r="O173" s="85">
        <v>101.14</v>
      </c>
      <c r="P173" s="83">
        <v>490.910189538</v>
      </c>
      <c r="Q173" s="84">
        <f t="shared" si="2"/>
        <v>3.3861181296057782E-4</v>
      </c>
      <c r="R173" s="84">
        <f>P173/'סכום נכסי הקרן'!$C$42</f>
        <v>8.1116674421421982E-6</v>
      </c>
    </row>
    <row r="174" spans="2:18">
      <c r="B174" s="76" t="s">
        <v>3730</v>
      </c>
      <c r="C174" s="86" t="s">
        <v>3261</v>
      </c>
      <c r="D174" s="73" t="s">
        <v>3386</v>
      </c>
      <c r="E174" s="73"/>
      <c r="F174" s="73" t="s">
        <v>469</v>
      </c>
      <c r="G174" s="95">
        <v>43657</v>
      </c>
      <c r="H174" s="73" t="s">
        <v>132</v>
      </c>
      <c r="I174" s="83">
        <v>7.200000000005172</v>
      </c>
      <c r="J174" s="86" t="s">
        <v>544</v>
      </c>
      <c r="K174" s="86" t="s">
        <v>134</v>
      </c>
      <c r="L174" s="87">
        <v>2.5243000000000002E-2</v>
      </c>
      <c r="M174" s="87">
        <v>3.9900000000036205E-2</v>
      </c>
      <c r="N174" s="83">
        <v>478875.13951900008</v>
      </c>
      <c r="O174" s="85">
        <v>96.91</v>
      </c>
      <c r="P174" s="83">
        <v>464.07790286799997</v>
      </c>
      <c r="Q174" s="84">
        <f t="shared" si="2"/>
        <v>3.2010388741974253E-4</v>
      </c>
      <c r="R174" s="84">
        <f>P174/'סכום נכסי הקרן'!$C$42</f>
        <v>7.6682979810517648E-6</v>
      </c>
    </row>
    <row r="175" spans="2:18">
      <c r="B175" s="76" t="s">
        <v>3730</v>
      </c>
      <c r="C175" s="86" t="s">
        <v>3261</v>
      </c>
      <c r="D175" s="73" t="s">
        <v>3387</v>
      </c>
      <c r="E175" s="73"/>
      <c r="F175" s="73" t="s">
        <v>469</v>
      </c>
      <c r="G175" s="95">
        <v>43541</v>
      </c>
      <c r="H175" s="73" t="s">
        <v>132</v>
      </c>
      <c r="I175" s="83">
        <v>7.2900000000070158</v>
      </c>
      <c r="J175" s="86" t="s">
        <v>544</v>
      </c>
      <c r="K175" s="86" t="s">
        <v>134</v>
      </c>
      <c r="L175" s="87">
        <v>2.7271E-2</v>
      </c>
      <c r="M175" s="87">
        <v>3.3100000000014521E-2</v>
      </c>
      <c r="N175" s="83">
        <v>157923.97964100001</v>
      </c>
      <c r="O175" s="85">
        <v>104.69</v>
      </c>
      <c r="P175" s="83">
        <v>165.33061099599999</v>
      </c>
      <c r="Q175" s="84">
        <f t="shared" si="2"/>
        <v>1.140389813051581E-4</v>
      </c>
      <c r="R175" s="84">
        <f>P175/'סכום נכסי הקרן'!$C$42</f>
        <v>2.7318783822105175E-6</v>
      </c>
    </row>
    <row r="176" spans="2:18">
      <c r="B176" s="76" t="s">
        <v>3731</v>
      </c>
      <c r="C176" s="86" t="s">
        <v>3257</v>
      </c>
      <c r="D176" s="73">
        <v>22333</v>
      </c>
      <c r="E176" s="73"/>
      <c r="F176" s="73" t="s">
        <v>461</v>
      </c>
      <c r="G176" s="95">
        <v>41639</v>
      </c>
      <c r="H176" s="73" t="s">
        <v>300</v>
      </c>
      <c r="I176" s="83">
        <v>0.50000000000031508</v>
      </c>
      <c r="J176" s="86" t="s">
        <v>129</v>
      </c>
      <c r="K176" s="86" t="s">
        <v>134</v>
      </c>
      <c r="L176" s="87">
        <v>3.7000000000000005E-2</v>
      </c>
      <c r="M176" s="87">
        <v>7.7100000000021984E-2</v>
      </c>
      <c r="N176" s="83">
        <v>1472403.1958979999</v>
      </c>
      <c r="O176" s="85">
        <v>107.79</v>
      </c>
      <c r="P176" s="83">
        <v>1587.103336181</v>
      </c>
      <c r="Q176" s="84">
        <f t="shared" si="2"/>
        <v>1.0947255719539924E-3</v>
      </c>
      <c r="R176" s="84">
        <f>P176/'סכום נכסי הקרן'!$C$42</f>
        <v>2.6224867060776576E-5</v>
      </c>
    </row>
    <row r="177" spans="2:18">
      <c r="B177" s="76" t="s">
        <v>3731</v>
      </c>
      <c r="C177" s="86" t="s">
        <v>3257</v>
      </c>
      <c r="D177" s="73">
        <v>22334</v>
      </c>
      <c r="E177" s="73"/>
      <c r="F177" s="73" t="s">
        <v>461</v>
      </c>
      <c r="G177" s="95">
        <v>42004</v>
      </c>
      <c r="H177" s="73" t="s">
        <v>300</v>
      </c>
      <c r="I177" s="83">
        <v>0.95999999999955488</v>
      </c>
      <c r="J177" s="86" t="s">
        <v>129</v>
      </c>
      <c r="K177" s="86" t="s">
        <v>134</v>
      </c>
      <c r="L177" s="87">
        <v>3.7000000000000005E-2</v>
      </c>
      <c r="M177" s="87">
        <v>0.1352999999999831</v>
      </c>
      <c r="N177" s="83">
        <v>981602.13240500004</v>
      </c>
      <c r="O177" s="85">
        <v>100.73</v>
      </c>
      <c r="P177" s="83">
        <v>988.76780883900005</v>
      </c>
      <c r="Q177" s="84">
        <f t="shared" si="2"/>
        <v>6.8201570772674961E-4</v>
      </c>
      <c r="R177" s="84">
        <f>P177/'סכום נכסי הקרן'!$C$42</f>
        <v>1.6338132338108145E-5</v>
      </c>
    </row>
    <row r="178" spans="2:18">
      <c r="B178" s="76" t="s">
        <v>3732</v>
      </c>
      <c r="C178" s="86" t="s">
        <v>3261</v>
      </c>
      <c r="D178" s="73" t="s">
        <v>3388</v>
      </c>
      <c r="E178" s="73"/>
      <c r="F178" s="73" t="s">
        <v>717</v>
      </c>
      <c r="G178" s="95">
        <v>42732</v>
      </c>
      <c r="H178" s="73" t="s">
        <v>3256</v>
      </c>
      <c r="I178" s="83">
        <v>2.2299999999995168</v>
      </c>
      <c r="J178" s="86" t="s">
        <v>130</v>
      </c>
      <c r="K178" s="86" t="s">
        <v>134</v>
      </c>
      <c r="L178" s="87">
        <v>2.1613000000000004E-2</v>
      </c>
      <c r="M178" s="87">
        <v>2.8599999999992059E-2</v>
      </c>
      <c r="N178" s="83">
        <v>2132559.2658609999</v>
      </c>
      <c r="O178" s="85">
        <v>108.68</v>
      </c>
      <c r="P178" s="83">
        <v>2317.6654302440002</v>
      </c>
      <c r="Q178" s="84">
        <f t="shared" si="2"/>
        <v>1.598640463970712E-3</v>
      </c>
      <c r="R178" s="84">
        <f>P178/'סכום נכסי הקרן'!$C$42</f>
        <v>3.8296477875070624E-5</v>
      </c>
    </row>
    <row r="179" spans="2:18">
      <c r="B179" s="76" t="s">
        <v>3704</v>
      </c>
      <c r="C179" s="86" t="s">
        <v>3261</v>
      </c>
      <c r="D179" s="73">
        <v>2424</v>
      </c>
      <c r="E179" s="73"/>
      <c r="F179" s="73" t="s">
        <v>494</v>
      </c>
      <c r="G179" s="95">
        <v>40618</v>
      </c>
      <c r="H179" s="73" t="s">
        <v>132</v>
      </c>
      <c r="I179" s="83">
        <v>1.2400000000000002</v>
      </c>
      <c r="J179" s="86" t="s">
        <v>130</v>
      </c>
      <c r="K179" s="86" t="s">
        <v>134</v>
      </c>
      <c r="L179" s="87">
        <v>7.1500000000000008E-2</v>
      </c>
      <c r="M179" s="87">
        <v>2.0400000000000001E-2</v>
      </c>
      <c r="N179" s="83">
        <v>21165907.52</v>
      </c>
      <c r="O179" s="85">
        <v>123.09</v>
      </c>
      <c r="P179" s="83">
        <v>26053.11508</v>
      </c>
      <c r="Q179" s="84">
        <f t="shared" si="2"/>
        <v>1.7970481604408603E-2</v>
      </c>
      <c r="R179" s="84">
        <f>P179/'סכום נכסי הקרן'!$C$42</f>
        <v>4.3049464008825818E-4</v>
      </c>
    </row>
    <row r="180" spans="2:18">
      <c r="B180" s="76" t="s">
        <v>3733</v>
      </c>
      <c r="C180" s="86" t="s">
        <v>3261</v>
      </c>
      <c r="D180" s="73" t="s">
        <v>3389</v>
      </c>
      <c r="E180" s="73"/>
      <c r="F180" s="73" t="s">
        <v>517</v>
      </c>
      <c r="G180" s="95">
        <v>44294</v>
      </c>
      <c r="H180" s="73" t="s">
        <v>132</v>
      </c>
      <c r="I180" s="83">
        <v>7.3999999999986503</v>
      </c>
      <c r="J180" s="86" t="s">
        <v>544</v>
      </c>
      <c r="K180" s="86" t="s">
        <v>134</v>
      </c>
      <c r="L180" s="87">
        <v>0.03</v>
      </c>
      <c r="M180" s="87">
        <v>6.969999999998612E-2</v>
      </c>
      <c r="N180" s="83">
        <v>2180536.1431100001</v>
      </c>
      <c r="O180" s="85">
        <v>81.599999999999994</v>
      </c>
      <c r="P180" s="83">
        <v>1779.317541351</v>
      </c>
      <c r="Q180" s="84">
        <f t="shared" si="2"/>
        <v>1.2273078688312344E-3</v>
      </c>
      <c r="R180" s="84">
        <f>P180/'סכום נכסי הקרן'!$C$42</f>
        <v>2.9400962695422264E-5</v>
      </c>
    </row>
    <row r="181" spans="2:18">
      <c r="B181" s="76" t="s">
        <v>3716</v>
      </c>
      <c r="C181" s="86" t="s">
        <v>3261</v>
      </c>
      <c r="D181" s="73" t="s">
        <v>3390</v>
      </c>
      <c r="E181" s="73"/>
      <c r="F181" s="73" t="s">
        <v>517</v>
      </c>
      <c r="G181" s="95">
        <v>44858</v>
      </c>
      <c r="H181" s="73" t="s">
        <v>132</v>
      </c>
      <c r="I181" s="83">
        <v>5.7199999999978735</v>
      </c>
      <c r="J181" s="86" t="s">
        <v>544</v>
      </c>
      <c r="K181" s="86" t="s">
        <v>134</v>
      </c>
      <c r="L181" s="87">
        <v>3.49E-2</v>
      </c>
      <c r="M181" s="87">
        <v>5.5699999999948367E-2</v>
      </c>
      <c r="N181" s="83">
        <v>290046.72921899997</v>
      </c>
      <c r="O181" s="85">
        <v>90.79</v>
      </c>
      <c r="P181" s="83">
        <v>263.333405148</v>
      </c>
      <c r="Q181" s="84">
        <f t="shared" si="2"/>
        <v>1.8163770813998232E-4</v>
      </c>
      <c r="R181" s="84">
        <f>P181/'סכום נכסי הקרן'!$C$42</f>
        <v>4.3512500952114068E-6</v>
      </c>
    </row>
    <row r="182" spans="2:18">
      <c r="B182" s="76" t="s">
        <v>3716</v>
      </c>
      <c r="C182" s="86" t="s">
        <v>3261</v>
      </c>
      <c r="D182" s="73" t="s">
        <v>3391</v>
      </c>
      <c r="E182" s="73"/>
      <c r="F182" s="73" t="s">
        <v>517</v>
      </c>
      <c r="G182" s="95">
        <v>44858</v>
      </c>
      <c r="H182" s="73" t="s">
        <v>132</v>
      </c>
      <c r="I182" s="83">
        <v>5.7499999999919913</v>
      </c>
      <c r="J182" s="86" t="s">
        <v>544</v>
      </c>
      <c r="K182" s="86" t="s">
        <v>134</v>
      </c>
      <c r="L182" s="87">
        <v>3.49E-2</v>
      </c>
      <c r="M182" s="87">
        <v>5.5599999999948746E-2</v>
      </c>
      <c r="N182" s="83">
        <v>240601.87526900001</v>
      </c>
      <c r="O182" s="85">
        <v>90.81</v>
      </c>
      <c r="P182" s="83">
        <v>218.49054727699996</v>
      </c>
      <c r="Q182" s="84">
        <f t="shared" si="2"/>
        <v>1.5070675228363119E-4</v>
      </c>
      <c r="R182" s="84">
        <f>P182/'סכום נכסי הקרן'!$C$42</f>
        <v>3.610278817864058E-6</v>
      </c>
    </row>
    <row r="183" spans="2:18">
      <c r="B183" s="76" t="s">
        <v>3716</v>
      </c>
      <c r="C183" s="86" t="s">
        <v>3261</v>
      </c>
      <c r="D183" s="73" t="s">
        <v>3392</v>
      </c>
      <c r="E183" s="73"/>
      <c r="F183" s="73" t="s">
        <v>517</v>
      </c>
      <c r="G183" s="95">
        <v>44858</v>
      </c>
      <c r="H183" s="73" t="s">
        <v>132</v>
      </c>
      <c r="I183" s="83">
        <v>5.6199999999984671</v>
      </c>
      <c r="J183" s="86" t="s">
        <v>544</v>
      </c>
      <c r="K183" s="86" t="s">
        <v>134</v>
      </c>
      <c r="L183" s="87">
        <v>3.49E-2</v>
      </c>
      <c r="M183" s="87">
        <v>5.5799999999971546E-2</v>
      </c>
      <c r="N183" s="83">
        <v>301447.64351299999</v>
      </c>
      <c r="O183" s="85">
        <v>90.92</v>
      </c>
      <c r="P183" s="83">
        <v>274.076176691</v>
      </c>
      <c r="Q183" s="84">
        <f t="shared" si="2"/>
        <v>1.8904767726655501E-4</v>
      </c>
      <c r="R183" s="84">
        <f>P183/'סכום נכסי הקרן'!$C$42</f>
        <v>4.5287607519890441E-6</v>
      </c>
    </row>
    <row r="184" spans="2:18">
      <c r="B184" s="76" t="s">
        <v>3716</v>
      </c>
      <c r="C184" s="86" t="s">
        <v>3261</v>
      </c>
      <c r="D184" s="73" t="s">
        <v>3393</v>
      </c>
      <c r="E184" s="73"/>
      <c r="F184" s="73" t="s">
        <v>517</v>
      </c>
      <c r="G184" s="95">
        <v>44858</v>
      </c>
      <c r="H184" s="73" t="s">
        <v>132</v>
      </c>
      <c r="I184" s="83">
        <v>5.6500000000056865</v>
      </c>
      <c r="J184" s="86" t="s">
        <v>544</v>
      </c>
      <c r="K184" s="86" t="s">
        <v>134</v>
      </c>
      <c r="L184" s="87">
        <v>3.49E-2</v>
      </c>
      <c r="M184" s="87">
        <v>5.5800000000050289E-2</v>
      </c>
      <c r="N184" s="83">
        <v>367504.81895699998</v>
      </c>
      <c r="O184" s="85">
        <v>90.91</v>
      </c>
      <c r="P184" s="83">
        <v>334.09860525400001</v>
      </c>
      <c r="Q184" s="84">
        <f t="shared" si="2"/>
        <v>2.304489432967867E-4</v>
      </c>
      <c r="R184" s="84">
        <f>P184/'סכום נכסי הקרן'!$C$42</f>
        <v>5.5205551574606478E-6</v>
      </c>
    </row>
    <row r="185" spans="2:18">
      <c r="B185" s="76" t="s">
        <v>3716</v>
      </c>
      <c r="C185" s="86" t="s">
        <v>3261</v>
      </c>
      <c r="D185" s="73" t="s">
        <v>3394</v>
      </c>
      <c r="E185" s="73"/>
      <c r="F185" s="73" t="s">
        <v>517</v>
      </c>
      <c r="G185" s="95">
        <v>44858</v>
      </c>
      <c r="H185" s="73" t="s">
        <v>132</v>
      </c>
      <c r="I185" s="83">
        <v>5.8699999999978587</v>
      </c>
      <c r="J185" s="86" t="s">
        <v>544</v>
      </c>
      <c r="K185" s="86" t="s">
        <v>134</v>
      </c>
      <c r="L185" s="87">
        <v>3.49E-2</v>
      </c>
      <c r="M185" s="87">
        <v>5.54999999999847E-2</v>
      </c>
      <c r="N185" s="83">
        <v>216300.07295599996</v>
      </c>
      <c r="O185" s="85">
        <v>90.67</v>
      </c>
      <c r="P185" s="83">
        <v>196.11926096600001</v>
      </c>
      <c r="Q185" s="84">
        <f t="shared" si="2"/>
        <v>1.3527586089562206E-4</v>
      </c>
      <c r="R185" s="84">
        <f>P185/'סכום נכסי הקרן'!$C$42</f>
        <v>3.2406217223807449E-6</v>
      </c>
    </row>
    <row r="186" spans="2:18">
      <c r="B186" s="76" t="s">
        <v>3734</v>
      </c>
      <c r="C186" s="86" t="s">
        <v>3257</v>
      </c>
      <c r="D186" s="73" t="s">
        <v>3395</v>
      </c>
      <c r="E186" s="73"/>
      <c r="F186" s="73" t="s">
        <v>517</v>
      </c>
      <c r="G186" s="95">
        <v>42372</v>
      </c>
      <c r="H186" s="73" t="s">
        <v>132</v>
      </c>
      <c r="I186" s="83">
        <v>9.8100000000009722</v>
      </c>
      <c r="J186" s="86" t="s">
        <v>130</v>
      </c>
      <c r="K186" s="86" t="s">
        <v>134</v>
      </c>
      <c r="L186" s="87">
        <v>6.7000000000000004E-2</v>
      </c>
      <c r="M186" s="87">
        <v>3.4000000000004402E-2</v>
      </c>
      <c r="N186" s="83">
        <v>2762323.590477</v>
      </c>
      <c r="O186" s="85">
        <v>147.91999999999999</v>
      </c>
      <c r="P186" s="83">
        <v>4086.0290591630001</v>
      </c>
      <c r="Q186" s="84">
        <f t="shared" si="2"/>
        <v>2.818392726447347E-3</v>
      </c>
      <c r="R186" s="84">
        <f>P186/'סכום נכסי הקרן'!$C$42</f>
        <v>6.7516441078666588E-5</v>
      </c>
    </row>
    <row r="187" spans="2:18">
      <c r="B187" s="76" t="s">
        <v>3735</v>
      </c>
      <c r="C187" s="86" t="s">
        <v>3261</v>
      </c>
      <c r="D187" s="73" t="s">
        <v>3396</v>
      </c>
      <c r="E187" s="73"/>
      <c r="F187" s="73" t="s">
        <v>3397</v>
      </c>
      <c r="G187" s="95">
        <v>41816</v>
      </c>
      <c r="H187" s="73" t="s">
        <v>132</v>
      </c>
      <c r="I187" s="83">
        <v>5.6400000000010673</v>
      </c>
      <c r="J187" s="86" t="s">
        <v>544</v>
      </c>
      <c r="K187" s="86" t="s">
        <v>134</v>
      </c>
      <c r="L187" s="87">
        <v>4.4999999999999998E-2</v>
      </c>
      <c r="M187" s="87">
        <v>9.8100000000025139E-2</v>
      </c>
      <c r="N187" s="83">
        <v>877122.17541500006</v>
      </c>
      <c r="O187" s="85">
        <v>81.180000000000007</v>
      </c>
      <c r="P187" s="83">
        <v>712.04780524099999</v>
      </c>
      <c r="Q187" s="84">
        <f t="shared" si="2"/>
        <v>4.9114441579255902E-4</v>
      </c>
      <c r="R187" s="84">
        <f>P187/'סכום נכסי הקרן'!$C$42</f>
        <v>1.1765685704055104E-5</v>
      </c>
    </row>
    <row r="188" spans="2:18">
      <c r="B188" s="76" t="s">
        <v>3735</v>
      </c>
      <c r="C188" s="86" t="s">
        <v>3261</v>
      </c>
      <c r="D188" s="73" t="s">
        <v>3398</v>
      </c>
      <c r="E188" s="73"/>
      <c r="F188" s="73" t="s">
        <v>3397</v>
      </c>
      <c r="G188" s="95">
        <v>42625</v>
      </c>
      <c r="H188" s="73" t="s">
        <v>132</v>
      </c>
      <c r="I188" s="83">
        <v>5.6400000000122441</v>
      </c>
      <c r="J188" s="86" t="s">
        <v>544</v>
      </c>
      <c r="K188" s="86" t="s">
        <v>134</v>
      </c>
      <c r="L188" s="87">
        <v>4.4999999999999998E-2</v>
      </c>
      <c r="M188" s="87">
        <v>9.8100000000238885E-2</v>
      </c>
      <c r="N188" s="83">
        <v>244242.19581799998</v>
      </c>
      <c r="O188" s="85">
        <v>81.59</v>
      </c>
      <c r="P188" s="83">
        <v>199.27722640399998</v>
      </c>
      <c r="Q188" s="84">
        <f t="shared" si="2"/>
        <v>1.3745410943276153E-4</v>
      </c>
      <c r="R188" s="84">
        <f>P188/'סכום נכסי הקרן'!$C$42</f>
        <v>3.2928030907303046E-6</v>
      </c>
    </row>
    <row r="189" spans="2:18">
      <c r="B189" s="76" t="s">
        <v>3735</v>
      </c>
      <c r="C189" s="86" t="s">
        <v>3261</v>
      </c>
      <c r="D189" s="73" t="s">
        <v>3399</v>
      </c>
      <c r="E189" s="73"/>
      <c r="F189" s="73" t="s">
        <v>3397</v>
      </c>
      <c r="G189" s="95">
        <v>42716</v>
      </c>
      <c r="H189" s="73" t="s">
        <v>132</v>
      </c>
      <c r="I189" s="83">
        <v>5.6399999999949673</v>
      </c>
      <c r="J189" s="86" t="s">
        <v>544</v>
      </c>
      <c r="K189" s="86" t="s">
        <v>134</v>
      </c>
      <c r="L189" s="87">
        <v>4.4999999999999998E-2</v>
      </c>
      <c r="M189" s="87">
        <v>9.8099999999864934E-2</v>
      </c>
      <c r="N189" s="83">
        <v>184783.57085300001</v>
      </c>
      <c r="O189" s="85">
        <v>81.75</v>
      </c>
      <c r="P189" s="83">
        <v>151.06057198400001</v>
      </c>
      <c r="Q189" s="84">
        <f t="shared" si="2"/>
        <v>1.0419603266842492E-4</v>
      </c>
      <c r="R189" s="84">
        <f>P189/'סכום נכסי הקרן'!$C$42</f>
        <v>2.4960841100226123E-6</v>
      </c>
    </row>
    <row r="190" spans="2:18">
      <c r="B190" s="76" t="s">
        <v>3735</v>
      </c>
      <c r="C190" s="86" t="s">
        <v>3261</v>
      </c>
      <c r="D190" s="73" t="s">
        <v>3400</v>
      </c>
      <c r="E190" s="73"/>
      <c r="F190" s="73" t="s">
        <v>3397</v>
      </c>
      <c r="G190" s="95">
        <v>42803</v>
      </c>
      <c r="H190" s="73" t="s">
        <v>132</v>
      </c>
      <c r="I190" s="83">
        <v>5.6400000000006987</v>
      </c>
      <c r="J190" s="86" t="s">
        <v>544</v>
      </c>
      <c r="K190" s="86" t="s">
        <v>134</v>
      </c>
      <c r="L190" s="87">
        <v>4.4999999999999998E-2</v>
      </c>
      <c r="M190" s="87">
        <v>9.8000000000006166E-2</v>
      </c>
      <c r="N190" s="83">
        <v>1184231.8100109999</v>
      </c>
      <c r="O190" s="85">
        <v>82.25</v>
      </c>
      <c r="P190" s="83">
        <v>974.03070648799996</v>
      </c>
      <c r="Q190" s="84">
        <f t="shared" si="2"/>
        <v>6.7185059595843612E-4</v>
      </c>
      <c r="R190" s="84">
        <f>P190/'סכום נכסי הקרן'!$C$42</f>
        <v>1.6094620437398512E-5</v>
      </c>
    </row>
    <row r="191" spans="2:18">
      <c r="B191" s="76" t="s">
        <v>3735</v>
      </c>
      <c r="C191" s="86" t="s">
        <v>3261</v>
      </c>
      <c r="D191" s="73" t="s">
        <v>3401</v>
      </c>
      <c r="E191" s="73"/>
      <c r="F191" s="73" t="s">
        <v>3397</v>
      </c>
      <c r="G191" s="95">
        <v>42898</v>
      </c>
      <c r="H191" s="73" t="s">
        <v>132</v>
      </c>
      <c r="I191" s="83">
        <v>5.6399999999923196</v>
      </c>
      <c r="J191" s="86" t="s">
        <v>544</v>
      </c>
      <c r="K191" s="86" t="s">
        <v>134</v>
      </c>
      <c r="L191" s="87">
        <v>4.4999999999999998E-2</v>
      </c>
      <c r="M191" s="87">
        <v>9.8099999999898518E-2</v>
      </c>
      <c r="N191" s="83">
        <v>222723.656789</v>
      </c>
      <c r="O191" s="85">
        <v>81.84</v>
      </c>
      <c r="P191" s="83">
        <v>182.27705468499997</v>
      </c>
      <c r="Q191" s="84">
        <f t="shared" si="2"/>
        <v>1.2572801555838263E-4</v>
      </c>
      <c r="R191" s="84">
        <f>P191/'סכום נכסי הקרן'!$C$42</f>
        <v>3.011896842738961E-6</v>
      </c>
    </row>
    <row r="192" spans="2:18">
      <c r="B192" s="76" t="s">
        <v>3735</v>
      </c>
      <c r="C192" s="86" t="s">
        <v>3261</v>
      </c>
      <c r="D192" s="73" t="s">
        <v>3402</v>
      </c>
      <c r="E192" s="73"/>
      <c r="F192" s="73" t="s">
        <v>3397</v>
      </c>
      <c r="G192" s="95">
        <v>42989</v>
      </c>
      <c r="H192" s="73" t="s">
        <v>132</v>
      </c>
      <c r="I192" s="83">
        <v>5.6300000000020809</v>
      </c>
      <c r="J192" s="86" t="s">
        <v>544</v>
      </c>
      <c r="K192" s="86" t="s">
        <v>134</v>
      </c>
      <c r="L192" s="87">
        <v>4.4999999999999998E-2</v>
      </c>
      <c r="M192" s="87">
        <v>9.8100000000032953E-2</v>
      </c>
      <c r="N192" s="83">
        <v>280659.84499200003</v>
      </c>
      <c r="O192" s="85">
        <v>82.16</v>
      </c>
      <c r="P192" s="83">
        <v>230.59013370400001</v>
      </c>
      <c r="Q192" s="84">
        <f t="shared" si="2"/>
        <v>1.5905260246852035E-4</v>
      </c>
      <c r="R192" s="84">
        <f>P192/'סכום נכסי הקרן'!$C$42</f>
        <v>3.8102091174890255E-6</v>
      </c>
    </row>
    <row r="193" spans="2:18">
      <c r="B193" s="76" t="s">
        <v>3735</v>
      </c>
      <c r="C193" s="86" t="s">
        <v>3261</v>
      </c>
      <c r="D193" s="73" t="s">
        <v>3403</v>
      </c>
      <c r="E193" s="73"/>
      <c r="F193" s="73" t="s">
        <v>3397</v>
      </c>
      <c r="G193" s="95">
        <v>43080</v>
      </c>
      <c r="H193" s="73" t="s">
        <v>132</v>
      </c>
      <c r="I193" s="83">
        <v>5.6300000000131076</v>
      </c>
      <c r="J193" s="86" t="s">
        <v>544</v>
      </c>
      <c r="K193" s="86" t="s">
        <v>134</v>
      </c>
      <c r="L193" s="87">
        <v>4.4999999999999998E-2</v>
      </c>
      <c r="M193" s="87">
        <v>9.8100000000128251E-2</v>
      </c>
      <c r="N193" s="83">
        <v>86958.120073000013</v>
      </c>
      <c r="O193" s="85">
        <v>81.59</v>
      </c>
      <c r="P193" s="83">
        <v>70.949132188999997</v>
      </c>
      <c r="Q193" s="84">
        <f t="shared" si="2"/>
        <v>4.8938104750089589E-5</v>
      </c>
      <c r="R193" s="84">
        <f>P193/'סכום נכסי הקרן'!$C$42</f>
        <v>1.1723443063330531E-6</v>
      </c>
    </row>
    <row r="194" spans="2:18">
      <c r="B194" s="76" t="s">
        <v>3735</v>
      </c>
      <c r="C194" s="86" t="s">
        <v>3261</v>
      </c>
      <c r="D194" s="73" t="s">
        <v>3404</v>
      </c>
      <c r="E194" s="73"/>
      <c r="F194" s="73" t="s">
        <v>3397</v>
      </c>
      <c r="G194" s="95">
        <v>43171</v>
      </c>
      <c r="H194" s="73" t="s">
        <v>132</v>
      </c>
      <c r="I194" s="83">
        <v>5.550000000038402</v>
      </c>
      <c r="J194" s="86" t="s">
        <v>544</v>
      </c>
      <c r="K194" s="86" t="s">
        <v>134</v>
      </c>
      <c r="L194" s="87">
        <v>4.4999999999999998E-2</v>
      </c>
      <c r="M194" s="87">
        <v>9.9100000000713728E-2</v>
      </c>
      <c r="N194" s="83">
        <v>64973.830479999997</v>
      </c>
      <c r="O194" s="85">
        <v>82.16</v>
      </c>
      <c r="P194" s="83">
        <v>53.382499709000001</v>
      </c>
      <c r="Q194" s="84">
        <f t="shared" si="2"/>
        <v>3.682128705424396E-5</v>
      </c>
      <c r="R194" s="84">
        <f>P194/'סכום נכסי הקרן'!$C$42</f>
        <v>8.8207801365292641E-7</v>
      </c>
    </row>
    <row r="195" spans="2:18">
      <c r="B195" s="76" t="s">
        <v>3735</v>
      </c>
      <c r="C195" s="86" t="s">
        <v>3261</v>
      </c>
      <c r="D195" s="73" t="s">
        <v>3405</v>
      </c>
      <c r="E195" s="73"/>
      <c r="F195" s="73" t="s">
        <v>3397</v>
      </c>
      <c r="G195" s="95">
        <v>43341</v>
      </c>
      <c r="H195" s="73" t="s">
        <v>132</v>
      </c>
      <c r="I195" s="83">
        <v>5.6799999999889481</v>
      </c>
      <c r="J195" s="86" t="s">
        <v>544</v>
      </c>
      <c r="K195" s="86" t="s">
        <v>134</v>
      </c>
      <c r="L195" s="87">
        <v>4.4999999999999998E-2</v>
      </c>
      <c r="M195" s="87">
        <v>9.5399999999855142E-2</v>
      </c>
      <c r="N195" s="83">
        <v>163003.60583499999</v>
      </c>
      <c r="O195" s="85">
        <v>82.16</v>
      </c>
      <c r="P195" s="83">
        <v>133.92376646099999</v>
      </c>
      <c r="Q195" s="84">
        <f t="shared" si="2"/>
        <v>9.2375693815901035E-5</v>
      </c>
      <c r="R195" s="84">
        <f>P195/'סכום נכסי הקרן'!$C$42</f>
        <v>2.2129201619406553E-6</v>
      </c>
    </row>
    <row r="196" spans="2:18">
      <c r="B196" s="76" t="s">
        <v>3735</v>
      </c>
      <c r="C196" s="86" t="s">
        <v>3261</v>
      </c>
      <c r="D196" s="73" t="s">
        <v>3406</v>
      </c>
      <c r="E196" s="73"/>
      <c r="F196" s="73" t="s">
        <v>3397</v>
      </c>
      <c r="G196" s="95">
        <v>43990</v>
      </c>
      <c r="H196" s="73" t="s">
        <v>132</v>
      </c>
      <c r="I196" s="83">
        <v>5.6499999999978021</v>
      </c>
      <c r="J196" s="86" t="s">
        <v>544</v>
      </c>
      <c r="K196" s="86" t="s">
        <v>134</v>
      </c>
      <c r="L196" s="87">
        <v>4.4999999999999998E-2</v>
      </c>
      <c r="M196" s="87">
        <v>9.7599999999947229E-2</v>
      </c>
      <c r="N196" s="83">
        <v>168119.87592300001</v>
      </c>
      <c r="O196" s="85">
        <v>81.14</v>
      </c>
      <c r="P196" s="83">
        <v>136.412468722</v>
      </c>
      <c r="Q196" s="84">
        <f t="shared" si="2"/>
        <v>9.4092309201923851E-5</v>
      </c>
      <c r="R196" s="84">
        <f>P196/'סכום נכסי הקרן'!$C$42</f>
        <v>2.2540428062327574E-6</v>
      </c>
    </row>
    <row r="197" spans="2:18">
      <c r="B197" s="76" t="s">
        <v>3735</v>
      </c>
      <c r="C197" s="86" t="s">
        <v>3261</v>
      </c>
      <c r="D197" s="73" t="s">
        <v>3407</v>
      </c>
      <c r="E197" s="73"/>
      <c r="F197" s="73" t="s">
        <v>3397</v>
      </c>
      <c r="G197" s="95">
        <v>41893</v>
      </c>
      <c r="H197" s="73" t="s">
        <v>132</v>
      </c>
      <c r="I197" s="83">
        <v>5.629999999984908</v>
      </c>
      <c r="J197" s="86" t="s">
        <v>544</v>
      </c>
      <c r="K197" s="86" t="s">
        <v>134</v>
      </c>
      <c r="L197" s="87">
        <v>4.4999999999999998E-2</v>
      </c>
      <c r="M197" s="87">
        <v>9.8099999999734108E-2</v>
      </c>
      <c r="N197" s="83">
        <v>172082.530788</v>
      </c>
      <c r="O197" s="85">
        <v>80.86</v>
      </c>
      <c r="P197" s="83">
        <v>139.14594817</v>
      </c>
      <c r="Q197" s="84">
        <f t="shared" si="2"/>
        <v>9.5977762898553852E-5</v>
      </c>
      <c r="R197" s="84">
        <f>P197/'סכום נכסי הקרן'!$C$42</f>
        <v>2.2992100826809682E-6</v>
      </c>
    </row>
    <row r="198" spans="2:18">
      <c r="B198" s="76" t="s">
        <v>3735</v>
      </c>
      <c r="C198" s="86" t="s">
        <v>3261</v>
      </c>
      <c r="D198" s="73" t="s">
        <v>3408</v>
      </c>
      <c r="E198" s="73"/>
      <c r="F198" s="73" t="s">
        <v>3397</v>
      </c>
      <c r="G198" s="95">
        <v>42151</v>
      </c>
      <c r="H198" s="73" t="s">
        <v>132</v>
      </c>
      <c r="I198" s="83">
        <v>5.6399999999960366</v>
      </c>
      <c r="J198" s="86" t="s">
        <v>544</v>
      </c>
      <c r="K198" s="86" t="s">
        <v>134</v>
      </c>
      <c r="L198" s="87">
        <v>4.4999999999999998E-2</v>
      </c>
      <c r="M198" s="87">
        <v>9.8099999999928883E-2</v>
      </c>
      <c r="N198" s="83">
        <v>630195.54473099997</v>
      </c>
      <c r="O198" s="85">
        <v>81.67</v>
      </c>
      <c r="P198" s="83">
        <v>514.68069918599997</v>
      </c>
      <c r="Q198" s="84">
        <f t="shared" si="2"/>
        <v>3.5500783719971847E-4</v>
      </c>
      <c r="R198" s="84">
        <f>P198/'סכום נכסי הקרן'!$C$42</f>
        <v>8.5044449263013091E-6</v>
      </c>
    </row>
    <row r="199" spans="2:18">
      <c r="B199" s="76" t="s">
        <v>3735</v>
      </c>
      <c r="C199" s="86" t="s">
        <v>3261</v>
      </c>
      <c r="D199" s="73" t="s">
        <v>3409</v>
      </c>
      <c r="E199" s="73"/>
      <c r="F199" s="73" t="s">
        <v>3397</v>
      </c>
      <c r="G199" s="95">
        <v>42166</v>
      </c>
      <c r="H199" s="73" t="s">
        <v>132</v>
      </c>
      <c r="I199" s="83">
        <v>5.6399999999990911</v>
      </c>
      <c r="J199" s="86" t="s">
        <v>544</v>
      </c>
      <c r="K199" s="86" t="s">
        <v>134</v>
      </c>
      <c r="L199" s="87">
        <v>4.4999999999999998E-2</v>
      </c>
      <c r="M199" s="87">
        <v>9.8099999999979134E-2</v>
      </c>
      <c r="N199" s="83">
        <v>592944.738289</v>
      </c>
      <c r="O199" s="85">
        <v>81.67</v>
      </c>
      <c r="P199" s="83">
        <v>484.25796612099998</v>
      </c>
      <c r="Q199" s="84">
        <f t="shared" si="2"/>
        <v>3.3402335364672846E-4</v>
      </c>
      <c r="R199" s="84">
        <f>P199/'סכום נכסי הקרן'!$C$42</f>
        <v>8.0017478982836399E-6</v>
      </c>
    </row>
    <row r="200" spans="2:18">
      <c r="B200" s="76" t="s">
        <v>3735</v>
      </c>
      <c r="C200" s="86" t="s">
        <v>3261</v>
      </c>
      <c r="D200" s="73" t="s">
        <v>3410</v>
      </c>
      <c r="E200" s="73"/>
      <c r="F200" s="73" t="s">
        <v>3397</v>
      </c>
      <c r="G200" s="95">
        <v>42257</v>
      </c>
      <c r="H200" s="73" t="s">
        <v>132</v>
      </c>
      <c r="I200" s="83">
        <v>5.6399999999957737</v>
      </c>
      <c r="J200" s="86" t="s">
        <v>544</v>
      </c>
      <c r="K200" s="86" t="s">
        <v>134</v>
      </c>
      <c r="L200" s="87">
        <v>4.4999999999999998E-2</v>
      </c>
      <c r="M200" s="87">
        <v>9.8099999999918988E-2</v>
      </c>
      <c r="N200" s="83">
        <v>315093.480897</v>
      </c>
      <c r="O200" s="85">
        <v>81.099999999999994</v>
      </c>
      <c r="P200" s="83">
        <v>255.54081934700002</v>
      </c>
      <c r="Q200" s="84">
        <f t="shared" si="2"/>
        <v>1.7626266874996532E-4</v>
      </c>
      <c r="R200" s="84">
        <f>P200/'סכום נכסי הקרן'!$C$42</f>
        <v>4.2224875111803858E-6</v>
      </c>
    </row>
    <row r="201" spans="2:18">
      <c r="B201" s="76" t="s">
        <v>3735</v>
      </c>
      <c r="C201" s="86" t="s">
        <v>3261</v>
      </c>
      <c r="D201" s="73" t="s">
        <v>3411</v>
      </c>
      <c r="E201" s="73"/>
      <c r="F201" s="73" t="s">
        <v>3397</v>
      </c>
      <c r="G201" s="95">
        <v>42348</v>
      </c>
      <c r="H201" s="73" t="s">
        <v>132</v>
      </c>
      <c r="I201" s="83">
        <v>5.639999999994334</v>
      </c>
      <c r="J201" s="86" t="s">
        <v>544</v>
      </c>
      <c r="K201" s="86" t="s">
        <v>134</v>
      </c>
      <c r="L201" s="87">
        <v>4.4999999999999998E-2</v>
      </c>
      <c r="M201" s="87">
        <v>9.809999999990264E-2</v>
      </c>
      <c r="N201" s="83">
        <v>545643.44423300005</v>
      </c>
      <c r="O201" s="85">
        <v>81.510000000000005</v>
      </c>
      <c r="P201" s="83">
        <v>444.754005893</v>
      </c>
      <c r="Q201" s="84">
        <f t="shared" si="2"/>
        <v>3.0677497323622127E-4</v>
      </c>
      <c r="R201" s="84">
        <f>P201/'סכום נכסי הקרן'!$C$42</f>
        <v>7.3489951242605151E-6</v>
      </c>
    </row>
    <row r="202" spans="2:18">
      <c r="B202" s="76" t="s">
        <v>3735</v>
      </c>
      <c r="C202" s="86" t="s">
        <v>3261</v>
      </c>
      <c r="D202" s="73" t="s">
        <v>3412</v>
      </c>
      <c r="E202" s="73"/>
      <c r="F202" s="73" t="s">
        <v>3397</v>
      </c>
      <c r="G202" s="95">
        <v>42439</v>
      </c>
      <c r="H202" s="73" t="s">
        <v>132</v>
      </c>
      <c r="I202" s="83">
        <v>5.6299999999988373</v>
      </c>
      <c r="J202" s="86" t="s">
        <v>544</v>
      </c>
      <c r="K202" s="86" t="s">
        <v>134</v>
      </c>
      <c r="L202" s="87">
        <v>4.4999999999999998E-2</v>
      </c>
      <c r="M202" s="87">
        <v>9.8099999999982382E-2</v>
      </c>
      <c r="N202" s="83">
        <v>648052.71681599994</v>
      </c>
      <c r="O202" s="85">
        <v>82.33</v>
      </c>
      <c r="P202" s="83">
        <v>533.54179087400007</v>
      </c>
      <c r="Q202" s="84">
        <f t="shared" si="2"/>
        <v>3.6801752529949059E-4</v>
      </c>
      <c r="R202" s="84">
        <f>P202/'סכום נכסי הקרן'!$C$42</f>
        <v>8.8161005134725485E-6</v>
      </c>
    </row>
    <row r="203" spans="2:18">
      <c r="B203" s="76" t="s">
        <v>3735</v>
      </c>
      <c r="C203" s="86" t="s">
        <v>3261</v>
      </c>
      <c r="D203" s="73" t="s">
        <v>3413</v>
      </c>
      <c r="E203" s="73"/>
      <c r="F203" s="73" t="s">
        <v>3397</v>
      </c>
      <c r="G203" s="95">
        <v>42549</v>
      </c>
      <c r="H203" s="73" t="s">
        <v>132</v>
      </c>
      <c r="I203" s="83">
        <v>5.6400000000038446</v>
      </c>
      <c r="J203" s="86" t="s">
        <v>544</v>
      </c>
      <c r="K203" s="86" t="s">
        <v>134</v>
      </c>
      <c r="L203" s="87">
        <v>4.4999999999999998E-2</v>
      </c>
      <c r="M203" s="87">
        <v>9.8000000000048076E-2</v>
      </c>
      <c r="N203" s="83">
        <v>455832.71728300001</v>
      </c>
      <c r="O203" s="85">
        <v>82.17</v>
      </c>
      <c r="P203" s="83">
        <v>374.55775255399999</v>
      </c>
      <c r="Q203" s="84">
        <f t="shared" ref="Q203:Q255" si="3">IFERROR(P203/$P$10,0)</f>
        <v>2.5835617665648778E-4</v>
      </c>
      <c r="R203" s="84">
        <f>P203/'סכום נכסי הקרן'!$C$42</f>
        <v>6.1890911847920605E-6</v>
      </c>
    </row>
    <row r="204" spans="2:18">
      <c r="B204" s="76" t="s">
        <v>3735</v>
      </c>
      <c r="C204" s="86" t="s">
        <v>3261</v>
      </c>
      <c r="D204" s="73" t="s">
        <v>3414</v>
      </c>
      <c r="E204" s="73"/>
      <c r="F204" s="73" t="s">
        <v>3397</v>
      </c>
      <c r="G204" s="95">
        <v>42604</v>
      </c>
      <c r="H204" s="73" t="s">
        <v>132</v>
      </c>
      <c r="I204" s="83">
        <v>5.6399999999980261</v>
      </c>
      <c r="J204" s="86" t="s">
        <v>544</v>
      </c>
      <c r="K204" s="86" t="s">
        <v>134</v>
      </c>
      <c r="L204" s="87">
        <v>4.4999999999999998E-2</v>
      </c>
      <c r="M204" s="87">
        <v>9.8099999999967297E-2</v>
      </c>
      <c r="N204" s="83">
        <v>596080.61867300002</v>
      </c>
      <c r="O204" s="85">
        <v>81.59</v>
      </c>
      <c r="P204" s="83">
        <v>486.34222173900002</v>
      </c>
      <c r="Q204" s="84">
        <f t="shared" si="3"/>
        <v>3.3546099659756732E-4</v>
      </c>
      <c r="R204" s="84">
        <f>P204/'סכום נכסי הקרן'!$C$42</f>
        <v>8.036187575434249E-6</v>
      </c>
    </row>
    <row r="205" spans="2:18">
      <c r="B205" s="76" t="s">
        <v>3736</v>
      </c>
      <c r="C205" s="86" t="s">
        <v>3261</v>
      </c>
      <c r="D205" s="73" t="s">
        <v>3415</v>
      </c>
      <c r="E205" s="149"/>
      <c r="F205" s="73" t="s">
        <v>532</v>
      </c>
      <c r="G205" s="95">
        <v>44871</v>
      </c>
      <c r="H205" s="73"/>
      <c r="I205" s="83">
        <v>5.4400000000001336</v>
      </c>
      <c r="J205" s="86" t="s">
        <v>320</v>
      </c>
      <c r="K205" s="86" t="s">
        <v>134</v>
      </c>
      <c r="L205" s="87">
        <v>0.05</v>
      </c>
      <c r="M205" s="87">
        <v>8.7100000000001995E-2</v>
      </c>
      <c r="N205" s="83">
        <v>3512484.4432379995</v>
      </c>
      <c r="O205" s="85">
        <v>85.21</v>
      </c>
      <c r="P205" s="83">
        <v>2992.9880253400001</v>
      </c>
      <c r="Q205" s="84">
        <f t="shared" si="3"/>
        <v>2.0644531790701974E-3</v>
      </c>
      <c r="R205" s="84">
        <f>P205/'סכום נכסי הקרן'!$C$42</f>
        <v>4.945532612130196E-5</v>
      </c>
    </row>
    <row r="206" spans="2:18">
      <c r="B206" s="76" t="s">
        <v>3736</v>
      </c>
      <c r="C206" s="86" t="s">
        <v>3261</v>
      </c>
      <c r="D206" s="73" t="s">
        <v>3416</v>
      </c>
      <c r="E206" s="149"/>
      <c r="F206" s="73" t="s">
        <v>532</v>
      </c>
      <c r="G206" s="95">
        <v>44969</v>
      </c>
      <c r="H206" s="73"/>
      <c r="I206" s="83">
        <v>5.4399999999998512</v>
      </c>
      <c r="J206" s="86" t="s">
        <v>320</v>
      </c>
      <c r="K206" s="86" t="s">
        <v>134</v>
      </c>
      <c r="L206" s="87">
        <v>0.05</v>
      </c>
      <c r="M206" s="87">
        <v>8.1799999999995168E-2</v>
      </c>
      <c r="N206" s="83">
        <v>2484964.2885670001</v>
      </c>
      <c r="O206" s="85">
        <v>86.53</v>
      </c>
      <c r="P206" s="83">
        <v>2150.2395922280002</v>
      </c>
      <c r="Q206" s="84">
        <f t="shared" si="3"/>
        <v>1.4831562720446993E-3</v>
      </c>
      <c r="R206" s="84">
        <f>P206/'סכום נכסי הקרן'!$C$42</f>
        <v>3.5529978527224775E-5</v>
      </c>
    </row>
    <row r="207" spans="2:18">
      <c r="B207" s="76" t="s">
        <v>3737</v>
      </c>
      <c r="C207" s="86" t="s">
        <v>3261</v>
      </c>
      <c r="D207" s="73" t="s">
        <v>3417</v>
      </c>
      <c r="E207" s="73"/>
      <c r="F207" s="73" t="s">
        <v>532</v>
      </c>
      <c r="G207" s="95">
        <v>41534</v>
      </c>
      <c r="H207" s="73"/>
      <c r="I207" s="83">
        <v>5.6300000000001216</v>
      </c>
      <c r="J207" s="86" t="s">
        <v>474</v>
      </c>
      <c r="K207" s="86" t="s">
        <v>134</v>
      </c>
      <c r="L207" s="87">
        <v>3.9842000000000002E-2</v>
      </c>
      <c r="M207" s="87">
        <v>3.5800000000001123E-2</v>
      </c>
      <c r="N207" s="83">
        <v>13736352.560149999</v>
      </c>
      <c r="O207" s="85">
        <v>112.47</v>
      </c>
      <c r="P207" s="83">
        <v>15449.276543197</v>
      </c>
      <c r="Q207" s="84">
        <f t="shared" si="3"/>
        <v>1.0656343361184855E-2</v>
      </c>
      <c r="R207" s="84">
        <f>P207/'סכום נכסי הקרן'!$C$42</f>
        <v>2.5527967479762741E-4</v>
      </c>
    </row>
    <row r="208" spans="2:18">
      <c r="B208" s="72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83"/>
      <c r="O208" s="85"/>
      <c r="P208" s="73"/>
      <c r="Q208" s="84"/>
      <c r="R208" s="73"/>
    </row>
    <row r="209" spans="2:18">
      <c r="B209" s="70" t="s">
        <v>39</v>
      </c>
      <c r="C209" s="71"/>
      <c r="D209" s="71"/>
      <c r="E209" s="71"/>
      <c r="F209" s="71"/>
      <c r="G209" s="71"/>
      <c r="H209" s="71"/>
      <c r="I209" s="80">
        <v>4.8520116583842929</v>
      </c>
      <c r="J209" s="71"/>
      <c r="K209" s="71"/>
      <c r="L209" s="71"/>
      <c r="M209" s="92">
        <v>6.9338876603908944E-2</v>
      </c>
      <c r="N209" s="80"/>
      <c r="O209" s="82"/>
      <c r="P209" s="80">
        <v>516160.08832592203</v>
      </c>
      <c r="Q209" s="81">
        <f t="shared" si="3"/>
        <v>0.35602826547645611</v>
      </c>
      <c r="R209" s="81">
        <f>P209/'סכום נכסי הקרן'!$C$42</f>
        <v>8.5288899530624324E-3</v>
      </c>
    </row>
    <row r="210" spans="2:18">
      <c r="B210" s="90" t="s">
        <v>37</v>
      </c>
      <c r="C210" s="71"/>
      <c r="D210" s="71"/>
      <c r="E210" s="71"/>
      <c r="F210" s="71"/>
      <c r="G210" s="71"/>
      <c r="H210" s="71"/>
      <c r="I210" s="80">
        <v>4.8520116583842929</v>
      </c>
      <c r="J210" s="71"/>
      <c r="K210" s="71"/>
      <c r="L210" s="71"/>
      <c r="M210" s="92">
        <v>6.9338876603908944E-2</v>
      </c>
      <c r="N210" s="80"/>
      <c r="O210" s="82"/>
      <c r="P210" s="80">
        <v>516160.08832592203</v>
      </c>
      <c r="Q210" s="81">
        <f t="shared" si="3"/>
        <v>0.35602826547645611</v>
      </c>
      <c r="R210" s="81">
        <f>P210/'סכום נכסי הקרן'!$C$42</f>
        <v>8.5288899530624324E-3</v>
      </c>
    </row>
    <row r="211" spans="2:18">
      <c r="B211" s="76" t="s">
        <v>3738</v>
      </c>
      <c r="C211" s="86" t="s">
        <v>3261</v>
      </c>
      <c r="D211" s="73">
        <v>9327</v>
      </c>
      <c r="E211" s="73"/>
      <c r="F211" s="73" t="s">
        <v>3293</v>
      </c>
      <c r="G211" s="95">
        <v>44880</v>
      </c>
      <c r="H211" s="73" t="s">
        <v>3256</v>
      </c>
      <c r="I211" s="83">
        <v>1.3100000000321059</v>
      </c>
      <c r="J211" s="86" t="s">
        <v>820</v>
      </c>
      <c r="K211" s="86" t="s">
        <v>139</v>
      </c>
      <c r="L211" s="87">
        <v>5.9416999999999998E-2</v>
      </c>
      <c r="M211" s="87">
        <v>6.2099999999713641E-2</v>
      </c>
      <c r="N211" s="83">
        <v>32590.974043999999</v>
      </c>
      <c r="O211" s="85">
        <v>101.29</v>
      </c>
      <c r="P211" s="83">
        <v>11.524278673000001</v>
      </c>
      <c r="Q211" s="84">
        <f t="shared" si="3"/>
        <v>7.9490240326848824E-6</v>
      </c>
      <c r="R211" s="84">
        <f>P211/'סכום נכסי הקרן'!$C$42</f>
        <v>1.9042406961225172E-7</v>
      </c>
    </row>
    <row r="212" spans="2:18">
      <c r="B212" s="76" t="s">
        <v>3738</v>
      </c>
      <c r="C212" s="86" t="s">
        <v>3261</v>
      </c>
      <c r="D212" s="73">
        <v>9474</v>
      </c>
      <c r="E212" s="73"/>
      <c r="F212" s="73" t="s">
        <v>3293</v>
      </c>
      <c r="G212" s="95">
        <v>44977</v>
      </c>
      <c r="H212" s="73" t="s">
        <v>3256</v>
      </c>
      <c r="I212" s="83">
        <v>1.3099999998087566</v>
      </c>
      <c r="J212" s="86" t="s">
        <v>820</v>
      </c>
      <c r="K212" s="86" t="s">
        <v>139</v>
      </c>
      <c r="L212" s="87">
        <v>6.1409999999999999E-2</v>
      </c>
      <c r="M212" s="87">
        <v>6.289999999291275E-2</v>
      </c>
      <c r="N212" s="83">
        <v>12616.763364000002</v>
      </c>
      <c r="O212" s="85">
        <v>100.91</v>
      </c>
      <c r="P212" s="83">
        <v>4.4445929349999993</v>
      </c>
      <c r="Q212" s="84">
        <f t="shared" si="3"/>
        <v>3.0657169145510846E-6</v>
      </c>
      <c r="R212" s="84">
        <f>P212/'סכום נכסי הקרן'!$C$42</f>
        <v>7.3441253762413423E-8</v>
      </c>
    </row>
    <row r="213" spans="2:18">
      <c r="B213" s="76" t="s">
        <v>3738</v>
      </c>
      <c r="C213" s="86" t="s">
        <v>3261</v>
      </c>
      <c r="D213" s="73">
        <v>8763</v>
      </c>
      <c r="E213" s="73"/>
      <c r="F213" s="73" t="s">
        <v>3293</v>
      </c>
      <c r="G213" s="95">
        <v>44529</v>
      </c>
      <c r="H213" s="73" t="s">
        <v>3256</v>
      </c>
      <c r="I213" s="83">
        <v>3.0100000000010998</v>
      </c>
      <c r="J213" s="86" t="s">
        <v>820</v>
      </c>
      <c r="K213" s="86" t="s">
        <v>3203</v>
      </c>
      <c r="L213" s="87">
        <v>6.2899999999999998E-2</v>
      </c>
      <c r="M213" s="87">
        <v>7.5500000000042769E-2</v>
      </c>
      <c r="N213" s="83">
        <v>1188946.110141</v>
      </c>
      <c r="O213" s="85">
        <v>99.34</v>
      </c>
      <c r="P213" s="83">
        <v>409.25084005499997</v>
      </c>
      <c r="Q213" s="84">
        <f t="shared" si="3"/>
        <v>2.8228619380884969E-4</v>
      </c>
      <c r="R213" s="84">
        <f>P213/'סכום נכסי הקרן'!$C$42</f>
        <v>6.7623503966533943E-6</v>
      </c>
    </row>
    <row r="214" spans="2:18">
      <c r="B214" s="76" t="s">
        <v>3739</v>
      </c>
      <c r="C214" s="86" t="s">
        <v>3257</v>
      </c>
      <c r="D214" s="73">
        <v>6211</v>
      </c>
      <c r="E214" s="73"/>
      <c r="F214" s="73" t="s">
        <v>414</v>
      </c>
      <c r="G214" s="95">
        <v>43186</v>
      </c>
      <c r="H214" s="73" t="s">
        <v>300</v>
      </c>
      <c r="I214" s="83">
        <v>3.78999999999954</v>
      </c>
      <c r="J214" s="86" t="s">
        <v>544</v>
      </c>
      <c r="K214" s="86" t="s">
        <v>133</v>
      </c>
      <c r="L214" s="87">
        <v>4.8000000000000001E-2</v>
      </c>
      <c r="M214" s="87">
        <v>6.5099999999989264E-2</v>
      </c>
      <c r="N214" s="83">
        <v>324679.46675299999</v>
      </c>
      <c r="O214" s="85">
        <v>94.38</v>
      </c>
      <c r="P214" s="83">
        <v>1107.753437069</v>
      </c>
      <c r="Q214" s="84">
        <f t="shared" si="3"/>
        <v>7.6408762261026596E-4</v>
      </c>
      <c r="R214" s="84">
        <f>P214/'סכום נכסי הקרן'!$C$42</f>
        <v>1.8304218736731198E-5</v>
      </c>
    </row>
    <row r="215" spans="2:18">
      <c r="B215" s="76" t="s">
        <v>3739</v>
      </c>
      <c r="C215" s="86" t="s">
        <v>3257</v>
      </c>
      <c r="D215" s="73">
        <v>6831</v>
      </c>
      <c r="E215" s="73"/>
      <c r="F215" s="73" t="s">
        <v>414</v>
      </c>
      <c r="G215" s="95">
        <v>43552</v>
      </c>
      <c r="H215" s="73" t="s">
        <v>300</v>
      </c>
      <c r="I215" s="83">
        <v>3.7800000000018645</v>
      </c>
      <c r="J215" s="86" t="s">
        <v>544</v>
      </c>
      <c r="K215" s="86" t="s">
        <v>133</v>
      </c>
      <c r="L215" s="87">
        <v>4.5999999999999999E-2</v>
      </c>
      <c r="M215" s="87">
        <v>7.1200000000037289E-2</v>
      </c>
      <c r="N215" s="83">
        <v>161926.485376</v>
      </c>
      <c r="O215" s="85">
        <v>91.64</v>
      </c>
      <c r="P215" s="83">
        <v>536.42777379999995</v>
      </c>
      <c r="Q215" s="84">
        <f t="shared" si="3"/>
        <v>3.7000817029234718E-4</v>
      </c>
      <c r="R215" s="84">
        <f>P215/'סכום נכסי הקרן'!$C$42</f>
        <v>8.8637877162202494E-6</v>
      </c>
    </row>
    <row r="216" spans="2:18">
      <c r="B216" s="76" t="s">
        <v>3739</v>
      </c>
      <c r="C216" s="86" t="s">
        <v>3257</v>
      </c>
      <c r="D216" s="73">
        <v>7598</v>
      </c>
      <c r="E216" s="73"/>
      <c r="F216" s="73" t="s">
        <v>414</v>
      </c>
      <c r="G216" s="95">
        <v>43942</v>
      </c>
      <c r="H216" s="73" t="s">
        <v>300</v>
      </c>
      <c r="I216" s="83">
        <v>3.6799999999990995</v>
      </c>
      <c r="J216" s="86" t="s">
        <v>544</v>
      </c>
      <c r="K216" s="86" t="s">
        <v>133</v>
      </c>
      <c r="L216" s="87">
        <v>5.4400000000000004E-2</v>
      </c>
      <c r="M216" s="87">
        <v>8.7199999999982764E-2</v>
      </c>
      <c r="N216" s="83">
        <v>164545.08924299999</v>
      </c>
      <c r="O216" s="85">
        <v>89.6</v>
      </c>
      <c r="P216" s="83">
        <v>532.96812501099998</v>
      </c>
      <c r="Q216" s="84">
        <f t="shared" si="3"/>
        <v>3.6762183166337591E-4</v>
      </c>
      <c r="R216" s="84">
        <f>P216/'סכום נכסי הקרן'!$C$42</f>
        <v>8.8066214136234579E-6</v>
      </c>
    </row>
    <row r="217" spans="2:18">
      <c r="B217" s="76" t="s">
        <v>3740</v>
      </c>
      <c r="C217" s="86" t="s">
        <v>3261</v>
      </c>
      <c r="D217" s="73">
        <v>9459</v>
      </c>
      <c r="E217" s="73"/>
      <c r="F217" s="73" t="s">
        <v>293</v>
      </c>
      <c r="G217" s="95">
        <v>44195</v>
      </c>
      <c r="H217" s="73" t="s">
        <v>3256</v>
      </c>
      <c r="I217" s="83">
        <v>3.2199999999999998</v>
      </c>
      <c r="J217" s="86" t="s">
        <v>820</v>
      </c>
      <c r="K217" s="86" t="s">
        <v>136</v>
      </c>
      <c r="L217" s="87">
        <v>7.1439000000000002E-2</v>
      </c>
      <c r="M217" s="87">
        <v>7.4099999999999999E-2</v>
      </c>
      <c r="N217" s="83">
        <v>5017798.2</v>
      </c>
      <c r="O217" s="85">
        <v>99.93</v>
      </c>
      <c r="P217" s="83">
        <v>22399.81712</v>
      </c>
      <c r="Q217" s="84">
        <f t="shared" si="3"/>
        <v>1.5450570891850408E-2</v>
      </c>
      <c r="R217" s="84">
        <f>P217/'סכום נכסי הקרן'!$C$42</f>
        <v>3.7012853086883934E-4</v>
      </c>
    </row>
    <row r="218" spans="2:18">
      <c r="B218" s="76" t="s">
        <v>3740</v>
      </c>
      <c r="C218" s="86" t="s">
        <v>3261</v>
      </c>
      <c r="D218" s="73">
        <v>9448</v>
      </c>
      <c r="E218" s="73"/>
      <c r="F218" s="73" t="s">
        <v>293</v>
      </c>
      <c r="G218" s="95">
        <v>43788</v>
      </c>
      <c r="H218" s="73" t="s">
        <v>3256</v>
      </c>
      <c r="I218" s="83">
        <v>3.29</v>
      </c>
      <c r="J218" s="86" t="s">
        <v>820</v>
      </c>
      <c r="K218" s="86" t="s">
        <v>135</v>
      </c>
      <c r="L218" s="87">
        <v>5.9389999999999998E-2</v>
      </c>
      <c r="M218" s="87">
        <v>6.2800000000000009E-2</v>
      </c>
      <c r="N218" s="83">
        <v>18955281.73</v>
      </c>
      <c r="O218" s="85">
        <v>99.76</v>
      </c>
      <c r="P218" s="83">
        <v>74357.070420000004</v>
      </c>
      <c r="Q218" s="84">
        <f t="shared" si="3"/>
        <v>5.1288775335971273E-2</v>
      </c>
      <c r="R218" s="84">
        <f>P218/'סכום נכסי הקרן'!$C$42</f>
        <v>1.2286561576296223E-3</v>
      </c>
    </row>
    <row r="219" spans="2:18">
      <c r="B219" s="76" t="s">
        <v>3741</v>
      </c>
      <c r="C219" s="86" t="s">
        <v>3261</v>
      </c>
      <c r="D219" s="73">
        <v>6828</v>
      </c>
      <c r="E219" s="73"/>
      <c r="F219" s="73" t="s">
        <v>2025</v>
      </c>
      <c r="G219" s="95">
        <v>43551</v>
      </c>
      <c r="H219" s="73" t="s">
        <v>714</v>
      </c>
      <c r="I219" s="83">
        <v>4.93</v>
      </c>
      <c r="J219" s="86" t="s">
        <v>774</v>
      </c>
      <c r="K219" s="86" t="s">
        <v>133</v>
      </c>
      <c r="L219" s="87">
        <v>4.8499999999999995E-2</v>
      </c>
      <c r="M219" s="87">
        <v>7.3099999999999984E-2</v>
      </c>
      <c r="N219" s="83">
        <v>18838235.960000001</v>
      </c>
      <c r="O219" s="85">
        <v>89.31</v>
      </c>
      <c r="P219" s="83">
        <v>60820.310700000002</v>
      </c>
      <c r="Q219" s="84">
        <f t="shared" si="3"/>
        <v>4.195161581456331E-2</v>
      </c>
      <c r="R219" s="84">
        <f>P219/'סכום נכסי הקרן'!$C$42</f>
        <v>1.0049783945011669E-3</v>
      </c>
    </row>
    <row r="220" spans="2:18">
      <c r="B220" s="76" t="s">
        <v>3742</v>
      </c>
      <c r="C220" s="86" t="s">
        <v>3261</v>
      </c>
      <c r="D220" s="73">
        <v>7088</v>
      </c>
      <c r="E220" s="73"/>
      <c r="F220" s="73" t="s">
        <v>686</v>
      </c>
      <c r="G220" s="95">
        <v>43684</v>
      </c>
      <c r="H220" s="73" t="s">
        <v>683</v>
      </c>
      <c r="I220" s="83">
        <v>7.3600000000000012</v>
      </c>
      <c r="J220" s="86" t="s">
        <v>774</v>
      </c>
      <c r="K220" s="86" t="s">
        <v>133</v>
      </c>
      <c r="L220" s="87">
        <v>4.36E-2</v>
      </c>
      <c r="M220" s="87">
        <v>3.9299999999999995E-2</v>
      </c>
      <c r="N220" s="83">
        <v>11873204.23</v>
      </c>
      <c r="O220" s="85">
        <v>104.45</v>
      </c>
      <c r="P220" s="83">
        <v>44831.645979999994</v>
      </c>
      <c r="Q220" s="84">
        <f t="shared" si="3"/>
        <v>3.0923222305858283E-2</v>
      </c>
      <c r="R220" s="84">
        <f>P220/'סכום נכסי הקרן'!$C$42</f>
        <v>7.4078601508730999E-4</v>
      </c>
    </row>
    <row r="221" spans="2:18">
      <c r="B221" s="76" t="s">
        <v>3742</v>
      </c>
      <c r="C221" s="86" t="s">
        <v>3261</v>
      </c>
      <c r="D221" s="73" t="s">
        <v>3418</v>
      </c>
      <c r="E221" s="73"/>
      <c r="F221" s="73" t="s">
        <v>686</v>
      </c>
      <c r="G221" s="95">
        <v>43482</v>
      </c>
      <c r="H221" s="73" t="s">
        <v>683</v>
      </c>
      <c r="I221" s="83">
        <v>6.62</v>
      </c>
      <c r="J221" s="86" t="s">
        <v>774</v>
      </c>
      <c r="K221" s="86" t="s">
        <v>133</v>
      </c>
      <c r="L221" s="87">
        <v>5.3899999999999997E-2</v>
      </c>
      <c r="M221" s="87">
        <v>5.6600000000000004E-2</v>
      </c>
      <c r="N221" s="83">
        <v>21640707.719999999</v>
      </c>
      <c r="O221" s="85">
        <v>101.36</v>
      </c>
      <c r="P221" s="83">
        <v>79295.102140000003</v>
      </c>
      <c r="Q221" s="84">
        <f t="shared" si="3"/>
        <v>5.469484819573335E-2</v>
      </c>
      <c r="R221" s="84">
        <f>P221/'סכום נכסי הקרן'!$C$42</f>
        <v>1.3102508606629534E-3</v>
      </c>
    </row>
    <row r="222" spans="2:18">
      <c r="B222" s="76" t="s">
        <v>3743</v>
      </c>
      <c r="C222" s="86" t="s">
        <v>3261</v>
      </c>
      <c r="D222" s="73">
        <v>6496</v>
      </c>
      <c r="E222" s="73"/>
      <c r="F222" s="73" t="s">
        <v>693</v>
      </c>
      <c r="G222" s="95">
        <v>43343</v>
      </c>
      <c r="H222" s="73" t="s">
        <v>294</v>
      </c>
      <c r="I222" s="83">
        <v>8.08</v>
      </c>
      <c r="J222" s="86" t="s">
        <v>774</v>
      </c>
      <c r="K222" s="86" t="s">
        <v>133</v>
      </c>
      <c r="L222" s="87">
        <v>4.4999999999999998E-2</v>
      </c>
      <c r="M222" s="87">
        <v>7.8599999999999989E-2</v>
      </c>
      <c r="N222" s="83">
        <v>1497012.97</v>
      </c>
      <c r="O222" s="85">
        <v>77.14</v>
      </c>
      <c r="P222" s="83">
        <v>4174.5868499999997</v>
      </c>
      <c r="Q222" s="84">
        <f t="shared" si="3"/>
        <v>2.8794766369999486E-3</v>
      </c>
      <c r="R222" s="84">
        <f>P222/'סכום נכסי הקרן'!$C$42</f>
        <v>6.8979746106734099E-5</v>
      </c>
    </row>
    <row r="223" spans="2:18">
      <c r="B223" s="76" t="s">
        <v>3743</v>
      </c>
      <c r="C223" s="86" t="s">
        <v>3261</v>
      </c>
      <c r="D223" s="73" t="s">
        <v>3419</v>
      </c>
      <c r="E223" s="73"/>
      <c r="F223" s="73" t="s">
        <v>693</v>
      </c>
      <c r="G223" s="95">
        <v>43434</v>
      </c>
      <c r="H223" s="73" t="s">
        <v>294</v>
      </c>
      <c r="I223" s="83">
        <v>8.08</v>
      </c>
      <c r="J223" s="86" t="s">
        <v>774</v>
      </c>
      <c r="K223" s="86" t="s">
        <v>133</v>
      </c>
      <c r="L223" s="87">
        <v>4.4999999999999998E-2</v>
      </c>
      <c r="M223" s="87">
        <v>7.8600000000000003E-2</v>
      </c>
      <c r="N223" s="83">
        <v>1368509.61</v>
      </c>
      <c r="O223" s="85">
        <v>77.14</v>
      </c>
      <c r="P223" s="83">
        <v>3816.2409400000001</v>
      </c>
      <c r="Q223" s="84">
        <f t="shared" si="3"/>
        <v>2.6323027937226232E-3</v>
      </c>
      <c r="R223" s="84">
        <f>P223/'סכום נכסי הקרן'!$C$42</f>
        <v>6.3058535031634155E-5</v>
      </c>
    </row>
    <row r="224" spans="2:18">
      <c r="B224" s="76" t="s">
        <v>3743</v>
      </c>
      <c r="C224" s="86" t="s">
        <v>3261</v>
      </c>
      <c r="D224" s="73">
        <v>6785</v>
      </c>
      <c r="E224" s="73"/>
      <c r="F224" s="73" t="s">
        <v>693</v>
      </c>
      <c r="G224" s="95">
        <v>43524</v>
      </c>
      <c r="H224" s="73" t="s">
        <v>294</v>
      </c>
      <c r="I224" s="83">
        <v>8.08</v>
      </c>
      <c r="J224" s="86" t="s">
        <v>774</v>
      </c>
      <c r="K224" s="86" t="s">
        <v>133</v>
      </c>
      <c r="L224" s="87">
        <v>4.4999999999999998E-2</v>
      </c>
      <c r="M224" s="87">
        <v>7.8600000000000017E-2</v>
      </c>
      <c r="N224" s="83">
        <v>1297933.43</v>
      </c>
      <c r="O224" s="85">
        <v>77.14</v>
      </c>
      <c r="P224" s="83">
        <v>3619.43145</v>
      </c>
      <c r="Q224" s="84">
        <f t="shared" si="3"/>
        <v>2.4965508381980003E-3</v>
      </c>
      <c r="R224" s="84">
        <f>P224/'סכום נכסי הקרן'!$C$42</f>
        <v>5.9806508151034986E-5</v>
      </c>
    </row>
    <row r="225" spans="2:18">
      <c r="B225" s="76" t="s">
        <v>3743</v>
      </c>
      <c r="C225" s="86" t="s">
        <v>3261</v>
      </c>
      <c r="D225" s="73">
        <v>7310</v>
      </c>
      <c r="E225" s="73"/>
      <c r="F225" s="73" t="s">
        <v>796</v>
      </c>
      <c r="G225" s="95">
        <v>43811</v>
      </c>
      <c r="H225" s="73" t="s">
        <v>714</v>
      </c>
      <c r="I225" s="83">
        <v>7.580000000000001</v>
      </c>
      <c r="J225" s="86" t="s">
        <v>774</v>
      </c>
      <c r="K225" s="86" t="s">
        <v>133</v>
      </c>
      <c r="L225" s="87">
        <v>4.4800000000000006E-2</v>
      </c>
      <c r="M225" s="87">
        <v>6.1500000000000013E-2</v>
      </c>
      <c r="N225" s="83">
        <v>3551071.2</v>
      </c>
      <c r="O225" s="85">
        <v>89.14</v>
      </c>
      <c r="P225" s="83">
        <v>11443.01144</v>
      </c>
      <c r="Q225" s="84">
        <f t="shared" si="3"/>
        <v>7.8929688810769737E-3</v>
      </c>
      <c r="R225" s="84">
        <f>P225/'סכום נכסי הקרן'!$C$42</f>
        <v>1.8908123179366932E-4</v>
      </c>
    </row>
    <row r="226" spans="2:18">
      <c r="B226" s="76" t="s">
        <v>3743</v>
      </c>
      <c r="C226" s="86" t="s">
        <v>3261</v>
      </c>
      <c r="D226" s="73">
        <v>6484</v>
      </c>
      <c r="E226" s="73"/>
      <c r="F226" s="73" t="s">
        <v>693</v>
      </c>
      <c r="G226" s="95">
        <v>43251</v>
      </c>
      <c r="H226" s="73" t="s">
        <v>294</v>
      </c>
      <c r="I226" s="83">
        <v>8.08</v>
      </c>
      <c r="J226" s="86" t="s">
        <v>774</v>
      </c>
      <c r="K226" s="86" t="s">
        <v>133</v>
      </c>
      <c r="L226" s="87">
        <v>4.4999999999999998E-2</v>
      </c>
      <c r="M226" s="87">
        <v>7.8600000000000003E-2</v>
      </c>
      <c r="N226" s="83">
        <v>7746160.8499999996</v>
      </c>
      <c r="O226" s="85">
        <v>77.14</v>
      </c>
      <c r="P226" s="83">
        <v>21601.02936</v>
      </c>
      <c r="Q226" s="84">
        <f t="shared" si="3"/>
        <v>1.4899596442045507E-2</v>
      </c>
      <c r="R226" s="84">
        <f>P226/'סכום נכסי הקרן'!$C$42</f>
        <v>3.5692957756931298E-4</v>
      </c>
    </row>
    <row r="227" spans="2:18">
      <c r="B227" s="76" t="s">
        <v>3744</v>
      </c>
      <c r="C227" s="86" t="s">
        <v>3261</v>
      </c>
      <c r="D227" s="73">
        <v>4623</v>
      </c>
      <c r="E227" s="73"/>
      <c r="F227" s="73" t="s">
        <v>693</v>
      </c>
      <c r="G227" s="95">
        <v>42354</v>
      </c>
      <c r="H227" s="73" t="s">
        <v>294</v>
      </c>
      <c r="I227" s="83">
        <v>2.4700000000000002</v>
      </c>
      <c r="J227" s="86" t="s">
        <v>774</v>
      </c>
      <c r="K227" s="86" t="s">
        <v>133</v>
      </c>
      <c r="L227" s="87">
        <v>5.0199999999999995E-2</v>
      </c>
      <c r="M227" s="87">
        <v>6.3399999999999998E-2</v>
      </c>
      <c r="N227" s="83">
        <v>4505636.34</v>
      </c>
      <c r="O227" s="85">
        <v>98.28</v>
      </c>
      <c r="P227" s="83">
        <v>16007.72393</v>
      </c>
      <c r="Q227" s="84">
        <f t="shared" si="3"/>
        <v>1.1041539851537645E-2</v>
      </c>
      <c r="R227" s="84">
        <f>P227/'סכום נכסי הקרן'!$C$42</f>
        <v>2.6450730865452992E-4</v>
      </c>
    </row>
    <row r="228" spans="2:18">
      <c r="B228" s="76" t="s">
        <v>3745</v>
      </c>
      <c r="C228" s="86" t="s">
        <v>3261</v>
      </c>
      <c r="D228" s="73" t="s">
        <v>3420</v>
      </c>
      <c r="E228" s="73"/>
      <c r="F228" s="73" t="s">
        <v>693</v>
      </c>
      <c r="G228" s="95">
        <v>43185</v>
      </c>
      <c r="H228" s="73" t="s">
        <v>294</v>
      </c>
      <c r="I228" s="83">
        <v>4.0300000000059288</v>
      </c>
      <c r="J228" s="86" t="s">
        <v>774</v>
      </c>
      <c r="K228" s="86" t="s">
        <v>141</v>
      </c>
      <c r="L228" s="87">
        <v>4.2199999999999994E-2</v>
      </c>
      <c r="M228" s="87">
        <v>7.0300000000110857E-2</v>
      </c>
      <c r="N228" s="83">
        <v>80152.724820000003</v>
      </c>
      <c r="O228" s="85">
        <v>90.74</v>
      </c>
      <c r="P228" s="83">
        <v>193.95064709499999</v>
      </c>
      <c r="Q228" s="84">
        <f t="shared" si="3"/>
        <v>1.3378003072114179E-4</v>
      </c>
      <c r="R228" s="84">
        <f>P228/'סכום נכסי הקרן'!$C$42</f>
        <v>3.2047881322315491E-6</v>
      </c>
    </row>
    <row r="229" spans="2:18">
      <c r="B229" s="76" t="s">
        <v>3746</v>
      </c>
      <c r="C229" s="86" t="s">
        <v>3261</v>
      </c>
      <c r="D229" s="73">
        <v>6812</v>
      </c>
      <c r="E229" s="73"/>
      <c r="F229" s="73" t="s">
        <v>532</v>
      </c>
      <c r="G229" s="95">
        <v>43536</v>
      </c>
      <c r="H229" s="73"/>
      <c r="I229" s="83">
        <v>2.8300000000009709</v>
      </c>
      <c r="J229" s="86" t="s">
        <v>774</v>
      </c>
      <c r="K229" s="86" t="s">
        <v>133</v>
      </c>
      <c r="L229" s="87">
        <v>7.1569999999999995E-2</v>
      </c>
      <c r="M229" s="87">
        <v>6.9600000000035592E-2</v>
      </c>
      <c r="N229" s="83">
        <v>67164.200727000003</v>
      </c>
      <c r="O229" s="85">
        <v>101.82</v>
      </c>
      <c r="P229" s="83">
        <v>247.21752137199999</v>
      </c>
      <c r="Q229" s="84">
        <f t="shared" si="3"/>
        <v>1.7052156360040983E-4</v>
      </c>
      <c r="R229" s="84">
        <f>P229/'סכום נכסי הקרן'!$C$42</f>
        <v>4.0849555824612127E-6</v>
      </c>
    </row>
    <row r="230" spans="2:18">
      <c r="B230" s="76" t="s">
        <v>3746</v>
      </c>
      <c r="C230" s="86" t="s">
        <v>3261</v>
      </c>
      <c r="D230" s="73">
        <v>6872</v>
      </c>
      <c r="E230" s="73"/>
      <c r="F230" s="73" t="s">
        <v>532</v>
      </c>
      <c r="G230" s="95">
        <v>43570</v>
      </c>
      <c r="H230" s="73"/>
      <c r="I230" s="83">
        <v>2.820000000003108</v>
      </c>
      <c r="J230" s="86" t="s">
        <v>774</v>
      </c>
      <c r="K230" s="86" t="s">
        <v>133</v>
      </c>
      <c r="L230" s="87">
        <v>7.1569999999999995E-2</v>
      </c>
      <c r="M230" s="87">
        <v>6.9600000000118289E-2</v>
      </c>
      <c r="N230" s="83">
        <v>54192.751719000007</v>
      </c>
      <c r="O230" s="85">
        <v>101.82</v>
      </c>
      <c r="P230" s="83">
        <v>199.47230240900001</v>
      </c>
      <c r="Q230" s="84">
        <f t="shared" si="3"/>
        <v>1.3758866569402051E-4</v>
      </c>
      <c r="R230" s="84">
        <f>P230/'סכום נכסי הקרן'!$C$42</f>
        <v>3.2960264739727492E-6</v>
      </c>
    </row>
    <row r="231" spans="2:18">
      <c r="B231" s="76" t="s">
        <v>3746</v>
      </c>
      <c r="C231" s="86" t="s">
        <v>3261</v>
      </c>
      <c r="D231" s="73">
        <v>7258</v>
      </c>
      <c r="E231" s="73"/>
      <c r="F231" s="73" t="s">
        <v>532</v>
      </c>
      <c r="G231" s="95">
        <v>43774</v>
      </c>
      <c r="H231" s="73"/>
      <c r="I231" s="83">
        <v>2.8300000000012622</v>
      </c>
      <c r="J231" s="86" t="s">
        <v>774</v>
      </c>
      <c r="K231" s="86" t="s">
        <v>133</v>
      </c>
      <c r="L231" s="87">
        <v>7.1569999999999995E-2</v>
      </c>
      <c r="M231" s="87">
        <v>6.8200000000077934E-2</v>
      </c>
      <c r="N231" s="83">
        <v>49492.037182</v>
      </c>
      <c r="O231" s="85">
        <v>101.82</v>
      </c>
      <c r="P231" s="83">
        <v>182.16994501900004</v>
      </c>
      <c r="Q231" s="84">
        <f t="shared" si="3"/>
        <v>1.256541352459288E-4</v>
      </c>
      <c r="R231" s="84">
        <f>P231/'סכום נכסי הקרן'!$C$42</f>
        <v>3.0101269915341042E-6</v>
      </c>
    </row>
    <row r="232" spans="2:18">
      <c r="B232" s="76" t="s">
        <v>3747</v>
      </c>
      <c r="C232" s="86" t="s">
        <v>3261</v>
      </c>
      <c r="D232" s="73">
        <v>6861</v>
      </c>
      <c r="E232" s="73"/>
      <c r="F232" s="73" t="s">
        <v>532</v>
      </c>
      <c r="G232" s="95">
        <v>43563</v>
      </c>
      <c r="H232" s="73"/>
      <c r="I232" s="83">
        <v>1.0100000000004656</v>
      </c>
      <c r="J232" s="86" t="s">
        <v>742</v>
      </c>
      <c r="K232" s="86" t="s">
        <v>133</v>
      </c>
      <c r="L232" s="87">
        <v>7.3651999999999995E-2</v>
      </c>
      <c r="M232" s="87">
        <v>7.0199999999999999E-2</v>
      </c>
      <c r="N232" s="83">
        <v>362353.586511</v>
      </c>
      <c r="O232" s="85">
        <v>101.63</v>
      </c>
      <c r="P232" s="83">
        <v>1331.259758038</v>
      </c>
      <c r="Q232" s="84">
        <f t="shared" si="3"/>
        <v>9.1825407130974551E-4</v>
      </c>
      <c r="R232" s="84">
        <f>P232/'סכום נכסי הקרן'!$C$42</f>
        <v>2.1997376844986111E-5</v>
      </c>
    </row>
    <row r="233" spans="2:18">
      <c r="B233" s="76" t="s">
        <v>3748</v>
      </c>
      <c r="C233" s="86" t="s">
        <v>3261</v>
      </c>
      <c r="D233" s="73">
        <v>6932</v>
      </c>
      <c r="E233" s="73"/>
      <c r="F233" s="73" t="s">
        <v>532</v>
      </c>
      <c r="G233" s="95">
        <v>43098</v>
      </c>
      <c r="H233" s="73"/>
      <c r="I233" s="83">
        <v>1.9900000000002487</v>
      </c>
      <c r="J233" s="86" t="s">
        <v>774</v>
      </c>
      <c r="K233" s="86" t="s">
        <v>133</v>
      </c>
      <c r="L233" s="87">
        <v>7.6569999999999999E-2</v>
      </c>
      <c r="M233" s="87">
        <v>6.6200000000011597E-2</v>
      </c>
      <c r="N233" s="83">
        <v>98041.700423999981</v>
      </c>
      <c r="O233" s="85">
        <v>102.14</v>
      </c>
      <c r="P233" s="83">
        <v>362.005349309</v>
      </c>
      <c r="Q233" s="84">
        <f t="shared" si="3"/>
        <v>2.4969799006679456E-4</v>
      </c>
      <c r="R233" s="84">
        <f>P233/'סכום נכסי הקרן'!$C$42</f>
        <v>5.9816786623122745E-6</v>
      </c>
    </row>
    <row r="234" spans="2:18">
      <c r="B234" s="76" t="s">
        <v>3748</v>
      </c>
      <c r="C234" s="86" t="s">
        <v>3261</v>
      </c>
      <c r="D234" s="73">
        <v>9335</v>
      </c>
      <c r="E234" s="73"/>
      <c r="F234" s="73" t="s">
        <v>532</v>
      </c>
      <c r="G234" s="95">
        <v>44064</v>
      </c>
      <c r="H234" s="73"/>
      <c r="I234" s="83">
        <v>2.7499999999993476</v>
      </c>
      <c r="J234" s="86" t="s">
        <v>774</v>
      </c>
      <c r="K234" s="86" t="s">
        <v>133</v>
      </c>
      <c r="L234" s="87">
        <v>8.3454E-2</v>
      </c>
      <c r="M234" s="87">
        <v>0.10069999999997331</v>
      </c>
      <c r="N234" s="83">
        <v>328828.92221799999</v>
      </c>
      <c r="O234" s="85">
        <v>96.7</v>
      </c>
      <c r="P234" s="83">
        <v>1149.4889284010001</v>
      </c>
      <c r="Q234" s="84">
        <f t="shared" si="3"/>
        <v>7.928752311910308E-4</v>
      </c>
      <c r="R234" s="84">
        <f>P234/'סכום נכסי הקרן'!$C$42</f>
        <v>1.8993844728276005E-5</v>
      </c>
    </row>
    <row r="235" spans="2:18">
      <c r="B235" s="76" t="s">
        <v>3748</v>
      </c>
      <c r="C235" s="86" t="s">
        <v>3261</v>
      </c>
      <c r="D235" s="73" t="s">
        <v>3421</v>
      </c>
      <c r="E235" s="73"/>
      <c r="F235" s="73" t="s">
        <v>532</v>
      </c>
      <c r="G235" s="95">
        <v>42817</v>
      </c>
      <c r="H235" s="73"/>
      <c r="I235" s="83">
        <v>2.0299999999923655</v>
      </c>
      <c r="J235" s="86" t="s">
        <v>774</v>
      </c>
      <c r="K235" s="86" t="s">
        <v>133</v>
      </c>
      <c r="L235" s="87">
        <v>5.7820000000000003E-2</v>
      </c>
      <c r="M235" s="87">
        <v>7.7299999999829283E-2</v>
      </c>
      <c r="N235" s="83">
        <v>33325.479467999998</v>
      </c>
      <c r="O235" s="85">
        <v>96.77</v>
      </c>
      <c r="P235" s="83">
        <v>116.58037796300002</v>
      </c>
      <c r="Q235" s="84">
        <f t="shared" si="3"/>
        <v>8.0412861616972297E-5</v>
      </c>
      <c r="R235" s="84">
        <f>P235/'סכום נכסי הקרן'!$C$42</f>
        <v>1.9263426925504833E-6</v>
      </c>
    </row>
    <row r="236" spans="2:18">
      <c r="B236" s="76" t="s">
        <v>3748</v>
      </c>
      <c r="C236" s="86" t="s">
        <v>3261</v>
      </c>
      <c r="D236" s="73">
        <v>7291</v>
      </c>
      <c r="E236" s="73"/>
      <c r="F236" s="73" t="s">
        <v>532</v>
      </c>
      <c r="G236" s="95">
        <v>43798</v>
      </c>
      <c r="H236" s="73"/>
      <c r="I236" s="83">
        <v>1.9900000000428517</v>
      </c>
      <c r="J236" s="86" t="s">
        <v>774</v>
      </c>
      <c r="K236" s="86" t="s">
        <v>133</v>
      </c>
      <c r="L236" s="87">
        <v>7.6569999999999999E-2</v>
      </c>
      <c r="M236" s="87">
        <v>7.6500000001190338E-2</v>
      </c>
      <c r="N236" s="83">
        <v>5767.159001</v>
      </c>
      <c r="O236" s="85">
        <v>100.74</v>
      </c>
      <c r="P236" s="83">
        <v>21.002556990000002</v>
      </c>
      <c r="Q236" s="84">
        <f t="shared" si="3"/>
        <v>1.4486792188780305E-5</v>
      </c>
      <c r="R236" s="84">
        <f>P236/'סכום נכסי הקרן'!$C$42</f>
        <v>3.4704058169550686E-7</v>
      </c>
    </row>
    <row r="237" spans="2:18">
      <c r="B237" s="76" t="s">
        <v>3749</v>
      </c>
      <c r="C237" s="86" t="s">
        <v>3261</v>
      </c>
      <c r="D237" s="73" t="s">
        <v>3422</v>
      </c>
      <c r="E237" s="73"/>
      <c r="F237" s="73" t="s">
        <v>532</v>
      </c>
      <c r="G237" s="95">
        <v>43083</v>
      </c>
      <c r="H237" s="73"/>
      <c r="I237" s="83">
        <v>0.87</v>
      </c>
      <c r="J237" s="86" t="s">
        <v>774</v>
      </c>
      <c r="K237" s="86" t="s">
        <v>141</v>
      </c>
      <c r="L237" s="87">
        <v>6.7775000000000002E-2</v>
      </c>
      <c r="M237" s="87">
        <v>6.6300000000000012E-2</v>
      </c>
      <c r="N237" s="83">
        <v>844175.15</v>
      </c>
      <c r="O237" s="85">
        <v>100.26</v>
      </c>
      <c r="P237" s="83">
        <v>2257.0148599999998</v>
      </c>
      <c r="Q237" s="84">
        <f t="shared" si="3"/>
        <v>1.556805928886522E-3</v>
      </c>
      <c r="R237" s="84">
        <f>P237/'סכום נכסי הקרן'!$C$42</f>
        <v>3.7294304226039996E-5</v>
      </c>
    </row>
    <row r="238" spans="2:18">
      <c r="B238" s="76" t="s">
        <v>3749</v>
      </c>
      <c r="C238" s="86" t="s">
        <v>3261</v>
      </c>
      <c r="D238" s="73" t="s">
        <v>3423</v>
      </c>
      <c r="E238" s="73"/>
      <c r="F238" s="73" t="s">
        <v>532</v>
      </c>
      <c r="G238" s="95">
        <v>43083</v>
      </c>
      <c r="H238" s="73"/>
      <c r="I238" s="83">
        <v>5.419999999999999</v>
      </c>
      <c r="J238" s="86" t="s">
        <v>774</v>
      </c>
      <c r="K238" s="86" t="s">
        <v>141</v>
      </c>
      <c r="L238" s="87">
        <v>6.8275000000000002E-2</v>
      </c>
      <c r="M238" s="87">
        <v>7.22E-2</v>
      </c>
      <c r="N238" s="83">
        <v>1481872.29</v>
      </c>
      <c r="O238" s="85">
        <v>98.93</v>
      </c>
      <c r="P238" s="83">
        <v>3909.4253699999999</v>
      </c>
      <c r="Q238" s="84">
        <f t="shared" si="3"/>
        <v>2.6965779899895677E-3</v>
      </c>
      <c r="R238" s="84">
        <f>P238/'סכום נכסי הקרן'!$C$42</f>
        <v>6.4598289396189E-5</v>
      </c>
    </row>
    <row r="239" spans="2:18">
      <c r="B239" s="76" t="s">
        <v>3749</v>
      </c>
      <c r="C239" s="86" t="s">
        <v>3261</v>
      </c>
      <c r="D239" s="73" t="s">
        <v>3424</v>
      </c>
      <c r="E239" s="73"/>
      <c r="F239" s="73" t="s">
        <v>532</v>
      </c>
      <c r="G239" s="95">
        <v>43083</v>
      </c>
      <c r="H239" s="73"/>
      <c r="I239" s="83">
        <v>5.7399999999999993</v>
      </c>
      <c r="J239" s="86" t="s">
        <v>774</v>
      </c>
      <c r="K239" s="86" t="s">
        <v>141</v>
      </c>
      <c r="L239" s="87">
        <v>4.4999999999999998E-2</v>
      </c>
      <c r="M239" s="87">
        <v>6.4199999999999993E-2</v>
      </c>
      <c r="N239" s="83">
        <v>5927489.1399999997</v>
      </c>
      <c r="O239" s="85">
        <v>90.33</v>
      </c>
      <c r="P239" s="83">
        <v>14278.314130000001</v>
      </c>
      <c r="Q239" s="84">
        <f t="shared" si="3"/>
        <v>9.8486565091061053E-3</v>
      </c>
      <c r="R239" s="84">
        <f>P239/'סכום נכסי הקרן'!$C$42</f>
        <v>2.3593100800372473E-4</v>
      </c>
    </row>
    <row r="240" spans="2:18">
      <c r="B240" s="76" t="s">
        <v>3750</v>
      </c>
      <c r="C240" s="86" t="s">
        <v>3261</v>
      </c>
      <c r="D240" s="73">
        <v>9040</v>
      </c>
      <c r="E240" s="73"/>
      <c r="F240" s="73" t="s">
        <v>532</v>
      </c>
      <c r="G240" s="95">
        <v>44665</v>
      </c>
      <c r="H240" s="73"/>
      <c r="I240" s="83">
        <v>4.3000000000006908</v>
      </c>
      <c r="J240" s="86" t="s">
        <v>820</v>
      </c>
      <c r="K240" s="86" t="s">
        <v>135</v>
      </c>
      <c r="L240" s="87">
        <v>5.2839999999999998E-2</v>
      </c>
      <c r="M240" s="87">
        <v>6.7600000000008278E-2</v>
      </c>
      <c r="N240" s="83">
        <v>216003.6</v>
      </c>
      <c r="O240" s="85">
        <v>102.27</v>
      </c>
      <c r="P240" s="83">
        <v>868.65005917799999</v>
      </c>
      <c r="Q240" s="84">
        <f t="shared" si="3"/>
        <v>5.9916289707367672E-4</v>
      </c>
      <c r="R240" s="84">
        <f>P240/'סכום נכסי הקרן'!$C$42</f>
        <v>1.4353339070595211E-5</v>
      </c>
    </row>
    <row r="241" spans="2:18">
      <c r="B241" s="76" t="s">
        <v>3751</v>
      </c>
      <c r="C241" s="86" t="s">
        <v>3261</v>
      </c>
      <c r="D241" s="73">
        <v>9186</v>
      </c>
      <c r="E241" s="73"/>
      <c r="F241" s="73" t="s">
        <v>532</v>
      </c>
      <c r="G241" s="95">
        <v>44778</v>
      </c>
      <c r="H241" s="73"/>
      <c r="I241" s="83">
        <v>3.5600000000005321</v>
      </c>
      <c r="J241" s="86" t="s">
        <v>807</v>
      </c>
      <c r="K241" s="86" t="s">
        <v>135</v>
      </c>
      <c r="L241" s="87">
        <v>5.842E-2</v>
      </c>
      <c r="M241" s="87">
        <v>6.6400000000025092E-2</v>
      </c>
      <c r="N241" s="83">
        <v>129361.477081</v>
      </c>
      <c r="O241" s="85">
        <v>103.37</v>
      </c>
      <c r="P241" s="83">
        <v>525.81754866200004</v>
      </c>
      <c r="Q241" s="84">
        <f t="shared" si="3"/>
        <v>3.6268962680625818E-4</v>
      </c>
      <c r="R241" s="84">
        <f>P241/'סכום נכסי הקרן'!$C$42</f>
        <v>8.6884672204556165E-6</v>
      </c>
    </row>
    <row r="242" spans="2:18">
      <c r="B242" s="76" t="s">
        <v>3751</v>
      </c>
      <c r="C242" s="86" t="s">
        <v>3261</v>
      </c>
      <c r="D242" s="73">
        <v>9187</v>
      </c>
      <c r="E242" s="73"/>
      <c r="F242" s="73" t="s">
        <v>532</v>
      </c>
      <c r="G242" s="95">
        <v>44778</v>
      </c>
      <c r="H242" s="73"/>
      <c r="I242" s="83">
        <v>3.3500000000013679</v>
      </c>
      <c r="J242" s="86" t="s">
        <v>807</v>
      </c>
      <c r="K242" s="86" t="s">
        <v>133</v>
      </c>
      <c r="L242" s="87">
        <v>7.9612000000000002E-2</v>
      </c>
      <c r="M242" s="87">
        <v>0.10440000000002979</v>
      </c>
      <c r="N242" s="83">
        <v>356220.06847000006</v>
      </c>
      <c r="O242" s="85">
        <v>102.18</v>
      </c>
      <c r="P242" s="83">
        <v>1315.8081783320001</v>
      </c>
      <c r="Q242" s="84">
        <f t="shared" si="3"/>
        <v>9.075961393114763E-4</v>
      </c>
      <c r="R242" s="84">
        <f>P242/'סכום נכסי הקרן'!$C$42</f>
        <v>2.174205911334811E-5</v>
      </c>
    </row>
    <row r="243" spans="2:18">
      <c r="B243" s="76" t="s">
        <v>3752</v>
      </c>
      <c r="C243" s="86" t="s">
        <v>3261</v>
      </c>
      <c r="D243" s="73">
        <v>9047</v>
      </c>
      <c r="E243" s="73"/>
      <c r="F243" s="73" t="s">
        <v>532</v>
      </c>
      <c r="G243" s="95">
        <v>44677</v>
      </c>
      <c r="H243" s="73"/>
      <c r="I243" s="83">
        <v>3.2000000000080684</v>
      </c>
      <c r="J243" s="86" t="s">
        <v>820</v>
      </c>
      <c r="K243" s="86" t="s">
        <v>3203</v>
      </c>
      <c r="L243" s="87">
        <v>0.10460000000000001</v>
      </c>
      <c r="M243" s="87">
        <v>0.11500000000016136</v>
      </c>
      <c r="N243" s="83">
        <v>362530.86895999999</v>
      </c>
      <c r="O243" s="85">
        <v>98.67</v>
      </c>
      <c r="P243" s="83">
        <v>123.94623512</v>
      </c>
      <c r="Q243" s="84">
        <f t="shared" si="3"/>
        <v>8.549355926614452E-5</v>
      </c>
      <c r="R243" s="84">
        <f>P243/'סכום נכסי הקרן'!$C$42</f>
        <v>2.0480541276709023E-6</v>
      </c>
    </row>
    <row r="244" spans="2:18">
      <c r="B244" s="76" t="s">
        <v>3752</v>
      </c>
      <c r="C244" s="86" t="s">
        <v>3261</v>
      </c>
      <c r="D244" s="73">
        <v>9048</v>
      </c>
      <c r="E244" s="73"/>
      <c r="F244" s="73" t="s">
        <v>532</v>
      </c>
      <c r="G244" s="95">
        <v>44677</v>
      </c>
      <c r="H244" s="73"/>
      <c r="I244" s="83">
        <v>3.4200000000044382</v>
      </c>
      <c r="J244" s="86" t="s">
        <v>820</v>
      </c>
      <c r="K244" s="86" t="s">
        <v>3203</v>
      </c>
      <c r="L244" s="87">
        <v>6.54E-2</v>
      </c>
      <c r="M244" s="87">
        <v>7.3300000000081703E-2</v>
      </c>
      <c r="N244" s="83">
        <v>1163844.5086050001</v>
      </c>
      <c r="O244" s="85">
        <v>98.33</v>
      </c>
      <c r="P244" s="83">
        <v>396.53746437200004</v>
      </c>
      <c r="Q244" s="84">
        <f t="shared" si="3"/>
        <v>2.7351697434546695E-4</v>
      </c>
      <c r="R244" s="84">
        <f>P244/'סכום נכסי הקרן'!$C$42</f>
        <v>6.5522780090654198E-6</v>
      </c>
    </row>
    <row r="245" spans="2:18">
      <c r="B245" s="76" t="s">
        <v>3752</v>
      </c>
      <c r="C245" s="86" t="s">
        <v>3261</v>
      </c>
      <c r="D245" s="73">
        <v>9074</v>
      </c>
      <c r="E245" s="73"/>
      <c r="F245" s="73" t="s">
        <v>532</v>
      </c>
      <c r="G245" s="95">
        <v>44684</v>
      </c>
      <c r="H245" s="73"/>
      <c r="I245" s="83">
        <v>3.3500000000722845</v>
      </c>
      <c r="J245" s="86" t="s">
        <v>820</v>
      </c>
      <c r="K245" s="86" t="s">
        <v>3203</v>
      </c>
      <c r="L245" s="87">
        <v>6.4699999999999994E-2</v>
      </c>
      <c r="M245" s="87">
        <v>8.1100000001380887E-2</v>
      </c>
      <c r="N245" s="83">
        <v>58875.325236999997</v>
      </c>
      <c r="O245" s="85">
        <v>98.33</v>
      </c>
      <c r="P245" s="83">
        <v>20.059615393000001</v>
      </c>
      <c r="Q245" s="84">
        <f t="shared" si="3"/>
        <v>1.3836385718349124E-5</v>
      </c>
      <c r="R245" s="84">
        <f>P245/'סכום נכסי הקרן'!$C$42</f>
        <v>3.3145966931023974E-7</v>
      </c>
    </row>
    <row r="246" spans="2:18">
      <c r="B246" s="76" t="s">
        <v>3752</v>
      </c>
      <c r="C246" s="86" t="s">
        <v>3261</v>
      </c>
      <c r="D246" s="73">
        <v>9220</v>
      </c>
      <c r="E246" s="73"/>
      <c r="F246" s="73" t="s">
        <v>532</v>
      </c>
      <c r="G246" s="95">
        <v>44811</v>
      </c>
      <c r="H246" s="73"/>
      <c r="I246" s="83">
        <v>3.3900000000134756</v>
      </c>
      <c r="J246" s="86" t="s">
        <v>820</v>
      </c>
      <c r="K246" s="86" t="s">
        <v>3203</v>
      </c>
      <c r="L246" s="87">
        <v>6.5199999999999994E-2</v>
      </c>
      <c r="M246" s="87">
        <v>7.7500000000336883E-2</v>
      </c>
      <c r="N246" s="83">
        <v>87123.878641999996</v>
      </c>
      <c r="O246" s="85">
        <v>98.33</v>
      </c>
      <c r="P246" s="83">
        <v>29.684276239999999</v>
      </c>
      <c r="Q246" s="84">
        <f t="shared" si="3"/>
        <v>2.0475123165621212E-5</v>
      </c>
      <c r="R246" s="84">
        <f>P246/'סכום נכסי הקרן'!$C$42</f>
        <v>4.90494966800693E-7</v>
      </c>
    </row>
    <row r="247" spans="2:18">
      <c r="B247" s="76" t="s">
        <v>3753</v>
      </c>
      <c r="C247" s="86" t="s">
        <v>3261</v>
      </c>
      <c r="D247" s="73" t="s">
        <v>3425</v>
      </c>
      <c r="E247" s="73"/>
      <c r="F247" s="73" t="s">
        <v>532</v>
      </c>
      <c r="G247" s="95">
        <v>42870</v>
      </c>
      <c r="H247" s="73"/>
      <c r="I247" s="83">
        <v>1.1999999999943325</v>
      </c>
      <c r="J247" s="86" t="s">
        <v>774</v>
      </c>
      <c r="K247" s="86" t="s">
        <v>133</v>
      </c>
      <c r="L247" s="87">
        <v>7.5953999999999994E-2</v>
      </c>
      <c r="M247" s="87">
        <v>8.1199999999871542E-2</v>
      </c>
      <c r="N247" s="83">
        <v>29494.661195000001</v>
      </c>
      <c r="O247" s="85">
        <v>99.29</v>
      </c>
      <c r="P247" s="83">
        <v>105.86617370299999</v>
      </c>
      <c r="Q247" s="84">
        <f t="shared" si="3"/>
        <v>7.3022597152665986E-5</v>
      </c>
      <c r="R247" s="84">
        <f>P247/'סכום נכסי הקרן'!$C$42</f>
        <v>1.7493040738449003E-6</v>
      </c>
    </row>
    <row r="248" spans="2:18">
      <c r="B248" s="76" t="s">
        <v>3754</v>
      </c>
      <c r="C248" s="86" t="s">
        <v>3261</v>
      </c>
      <c r="D248" s="73">
        <v>8706</v>
      </c>
      <c r="E248" s="73"/>
      <c r="F248" s="73" t="s">
        <v>532</v>
      </c>
      <c r="G248" s="95">
        <v>44498</v>
      </c>
      <c r="H248" s="73"/>
      <c r="I248" s="83">
        <v>3.36</v>
      </c>
      <c r="J248" s="86" t="s">
        <v>774</v>
      </c>
      <c r="K248" s="86" t="s">
        <v>133</v>
      </c>
      <c r="L248" s="87">
        <v>7.8403E-2</v>
      </c>
      <c r="M248" s="87">
        <v>0.09</v>
      </c>
      <c r="N248" s="83">
        <v>19205080.73</v>
      </c>
      <c r="O248" s="85">
        <v>99.47</v>
      </c>
      <c r="P248" s="83">
        <v>69058.406109999996</v>
      </c>
      <c r="Q248" s="84">
        <f t="shared" si="3"/>
        <v>4.763395136507928E-2</v>
      </c>
      <c r="R248" s="84">
        <f>P248/'סכום נכסי הקרן'!$C$42</f>
        <v>1.1411024590382002E-3</v>
      </c>
    </row>
    <row r="249" spans="2:18">
      <c r="B249" s="76" t="s">
        <v>3755</v>
      </c>
      <c r="C249" s="86" t="s">
        <v>3261</v>
      </c>
      <c r="D249" s="73">
        <v>8702</v>
      </c>
      <c r="E249" s="73"/>
      <c r="F249" s="73" t="s">
        <v>532</v>
      </c>
      <c r="G249" s="95">
        <v>44497</v>
      </c>
      <c r="H249" s="73"/>
      <c r="I249" s="83">
        <v>0.30000000009554312</v>
      </c>
      <c r="J249" s="86" t="s">
        <v>742</v>
      </c>
      <c r="K249" s="86" t="s">
        <v>133</v>
      </c>
      <c r="L249" s="87">
        <v>6.6985000000000003E-2</v>
      </c>
      <c r="M249" s="87">
        <v>4.9000000002866299E-2</v>
      </c>
      <c r="N249" s="83">
        <v>286.88971700000002</v>
      </c>
      <c r="O249" s="85">
        <v>100.92</v>
      </c>
      <c r="P249" s="83">
        <v>1.046647863</v>
      </c>
      <c r="Q249" s="84">
        <f t="shared" si="3"/>
        <v>7.2193924260419291E-7</v>
      </c>
      <c r="R249" s="84">
        <f>P249/'סכום נכסי הקרן'!$C$42</f>
        <v>1.7294526727332506E-8</v>
      </c>
    </row>
    <row r="250" spans="2:18">
      <c r="B250" s="76" t="s">
        <v>3755</v>
      </c>
      <c r="C250" s="86" t="s">
        <v>3261</v>
      </c>
      <c r="D250" s="73">
        <v>9118</v>
      </c>
      <c r="E250" s="73"/>
      <c r="F250" s="73" t="s">
        <v>532</v>
      </c>
      <c r="G250" s="95">
        <v>44733</v>
      </c>
      <c r="H250" s="73"/>
      <c r="I250" s="83">
        <v>0.29999999995201437</v>
      </c>
      <c r="J250" s="86" t="s">
        <v>742</v>
      </c>
      <c r="K250" s="86" t="s">
        <v>133</v>
      </c>
      <c r="L250" s="87">
        <v>6.6985000000000003E-2</v>
      </c>
      <c r="M250" s="87">
        <v>4.9000000000959713E-2</v>
      </c>
      <c r="N250" s="83">
        <v>1142.438504</v>
      </c>
      <c r="O250" s="85">
        <v>100.92</v>
      </c>
      <c r="P250" s="83">
        <v>4.1679104239999996</v>
      </c>
      <c r="Q250" s="84">
        <f t="shared" si="3"/>
        <v>2.8748714836335364E-6</v>
      </c>
      <c r="R250" s="84">
        <f>P250/'סכום נכסי הקרן'!$C$42</f>
        <v>6.8869426645927953E-8</v>
      </c>
    </row>
    <row r="251" spans="2:18">
      <c r="B251" s="76" t="s">
        <v>3755</v>
      </c>
      <c r="C251" s="86" t="s">
        <v>3261</v>
      </c>
      <c r="D251" s="73">
        <v>9233</v>
      </c>
      <c r="E251" s="73"/>
      <c r="F251" s="73" t="s">
        <v>532</v>
      </c>
      <c r="G251" s="95">
        <v>44819</v>
      </c>
      <c r="H251" s="73"/>
      <c r="I251" s="83">
        <v>0.3000000004889356</v>
      </c>
      <c r="J251" s="86" t="s">
        <v>742</v>
      </c>
      <c r="K251" s="86" t="s">
        <v>133</v>
      </c>
      <c r="L251" s="87">
        <v>6.6985000000000003E-2</v>
      </c>
      <c r="M251" s="87">
        <v>4.9000000026891463E-2</v>
      </c>
      <c r="N251" s="83">
        <v>224.245001</v>
      </c>
      <c r="O251" s="85">
        <v>100.92</v>
      </c>
      <c r="P251" s="83">
        <v>0.81810361200000004</v>
      </c>
      <c r="Q251" s="84">
        <f t="shared" si="3"/>
        <v>5.6429781486023496E-7</v>
      </c>
      <c r="R251" s="84">
        <f>P251/'סכום נכסי הקרן'!$C$42</f>
        <v>1.3518123223322593E-8</v>
      </c>
    </row>
    <row r="252" spans="2:18">
      <c r="B252" s="76" t="s">
        <v>3755</v>
      </c>
      <c r="C252" s="86" t="s">
        <v>3261</v>
      </c>
      <c r="D252" s="73">
        <v>9276</v>
      </c>
      <c r="E252" s="73"/>
      <c r="F252" s="73" t="s">
        <v>532</v>
      </c>
      <c r="G252" s="95">
        <v>44854</v>
      </c>
      <c r="H252" s="73"/>
      <c r="I252" s="83">
        <v>0.30000000101890784</v>
      </c>
      <c r="J252" s="86" t="s">
        <v>742</v>
      </c>
      <c r="K252" s="86" t="s">
        <v>133</v>
      </c>
      <c r="L252" s="87">
        <v>6.6985000000000003E-2</v>
      </c>
      <c r="M252" s="87">
        <v>4.8999999979621844E-2</v>
      </c>
      <c r="N252" s="83">
        <v>53.803386000000003</v>
      </c>
      <c r="O252" s="85">
        <v>100.92</v>
      </c>
      <c r="P252" s="83">
        <v>0.19628860599999998</v>
      </c>
      <c r="Q252" s="84">
        <f t="shared" si="3"/>
        <v>1.3539266887842758E-7</v>
      </c>
      <c r="R252" s="84">
        <f>P252/'סכום נכסי הקרן'!$C$42</f>
        <v>3.2434199340049093E-9</v>
      </c>
    </row>
    <row r="253" spans="2:18">
      <c r="B253" s="76" t="s">
        <v>3755</v>
      </c>
      <c r="C253" s="86" t="s">
        <v>3261</v>
      </c>
      <c r="D253" s="73">
        <v>9430</v>
      </c>
      <c r="E253" s="73"/>
      <c r="F253" s="73" t="s">
        <v>532</v>
      </c>
      <c r="G253" s="95">
        <v>44950</v>
      </c>
      <c r="H253" s="73"/>
      <c r="I253" s="83">
        <v>0.30000000009322586</v>
      </c>
      <c r="J253" s="86" t="s">
        <v>742</v>
      </c>
      <c r="K253" s="86" t="s">
        <v>133</v>
      </c>
      <c r="L253" s="87">
        <v>6.6985000000000003E-2</v>
      </c>
      <c r="M253" s="87">
        <v>4.8999999984151596E-2</v>
      </c>
      <c r="N253" s="83">
        <v>294.02073100000001</v>
      </c>
      <c r="O253" s="85">
        <v>100.92</v>
      </c>
      <c r="P253" s="83">
        <v>1.0726635530000002</v>
      </c>
      <c r="Q253" s="84">
        <f t="shared" si="3"/>
        <v>7.398839097633954E-7</v>
      </c>
      <c r="R253" s="84">
        <f>P253/'סכום נכסי הקרן'!$C$42</f>
        <v>1.7724402965502403E-8</v>
      </c>
    </row>
    <row r="254" spans="2:18">
      <c r="B254" s="76" t="s">
        <v>3755</v>
      </c>
      <c r="C254" s="86" t="s">
        <v>3261</v>
      </c>
      <c r="D254" s="73">
        <v>8060</v>
      </c>
      <c r="E254" s="73"/>
      <c r="F254" s="73" t="s">
        <v>532</v>
      </c>
      <c r="G254" s="95">
        <v>44150</v>
      </c>
      <c r="H254" s="73"/>
      <c r="I254" s="83">
        <v>0.30000000000000004</v>
      </c>
      <c r="J254" s="86" t="s">
        <v>742</v>
      </c>
      <c r="K254" s="86" t="s">
        <v>133</v>
      </c>
      <c r="L254" s="87">
        <v>6.6637000000000002E-2</v>
      </c>
      <c r="M254" s="87">
        <v>4.8599999999988611E-2</v>
      </c>
      <c r="N254" s="83">
        <v>384894.343543</v>
      </c>
      <c r="O254" s="85">
        <v>100.92</v>
      </c>
      <c r="P254" s="83">
        <v>1404.1939074100001</v>
      </c>
      <c r="Q254" s="84">
        <f t="shared" si="3"/>
        <v>9.6856136798417899E-4</v>
      </c>
      <c r="R254" s="84">
        <f>P254/'סכום נכסי הקרן'!$C$42</f>
        <v>2.3202521039360985E-5</v>
      </c>
    </row>
    <row r="255" spans="2:18">
      <c r="B255" s="76" t="s">
        <v>3755</v>
      </c>
      <c r="C255" s="86" t="s">
        <v>3261</v>
      </c>
      <c r="D255" s="73">
        <v>8119</v>
      </c>
      <c r="E255" s="73"/>
      <c r="F255" s="73" t="s">
        <v>532</v>
      </c>
      <c r="G255" s="95">
        <v>44169</v>
      </c>
      <c r="H255" s="73"/>
      <c r="I255" s="83">
        <v>0.29999999990988796</v>
      </c>
      <c r="J255" s="86" t="s">
        <v>742</v>
      </c>
      <c r="K255" s="86" t="s">
        <v>133</v>
      </c>
      <c r="L255" s="87">
        <v>6.6985000000000003E-2</v>
      </c>
      <c r="M255" s="87">
        <v>4.899999999729663E-2</v>
      </c>
      <c r="N255" s="83">
        <v>912.54224399999987</v>
      </c>
      <c r="O255" s="85">
        <v>100.92</v>
      </c>
      <c r="P255" s="83">
        <v>3.3291894410000005</v>
      </c>
      <c r="Q255" s="84">
        <f t="shared" si="3"/>
        <v>2.2963525637288923E-6</v>
      </c>
      <c r="R255" s="84">
        <f>P255/'סכום נכסי הקרן'!$C$42</f>
        <v>5.5010627550220942E-8</v>
      </c>
    </row>
    <row r="256" spans="2:18">
      <c r="B256" s="76" t="s">
        <v>3755</v>
      </c>
      <c r="C256" s="86" t="s">
        <v>3261</v>
      </c>
      <c r="D256" s="73">
        <v>8418</v>
      </c>
      <c r="E256" s="73"/>
      <c r="F256" s="73" t="s">
        <v>532</v>
      </c>
      <c r="G256" s="95">
        <v>44326</v>
      </c>
      <c r="H256" s="73"/>
      <c r="I256" s="83">
        <v>0.2999999997160811</v>
      </c>
      <c r="J256" s="86" t="s">
        <v>742</v>
      </c>
      <c r="K256" s="86" t="s">
        <v>133</v>
      </c>
      <c r="L256" s="87">
        <v>6.6985000000000003E-2</v>
      </c>
      <c r="M256" s="87">
        <v>4.8999999991482433E-2</v>
      </c>
      <c r="N256" s="83">
        <v>193.085748</v>
      </c>
      <c r="O256" s="85">
        <v>100.92</v>
      </c>
      <c r="P256" s="83">
        <v>0.70442653399999999</v>
      </c>
      <c r="Q256" s="84">
        <f t="shared" ref="Q256:Q308" si="4">IFERROR(P256/$P$10,0)</f>
        <v>4.8588754289202299E-7</v>
      </c>
      <c r="R256" s="84">
        <f>P256/'סכום נכסי הקרן'!$C$42</f>
        <v>1.1639753875564165E-8</v>
      </c>
    </row>
    <row r="257" spans="2:18">
      <c r="B257" s="76" t="s">
        <v>3756</v>
      </c>
      <c r="C257" s="86" t="s">
        <v>3261</v>
      </c>
      <c r="D257" s="73">
        <v>8718</v>
      </c>
      <c r="E257" s="73"/>
      <c r="F257" s="73" t="s">
        <v>532</v>
      </c>
      <c r="G257" s="95">
        <v>44508</v>
      </c>
      <c r="H257" s="73"/>
      <c r="I257" s="83">
        <v>3.3200000000004071</v>
      </c>
      <c r="J257" s="86" t="s">
        <v>774</v>
      </c>
      <c r="K257" s="86" t="s">
        <v>133</v>
      </c>
      <c r="L257" s="87">
        <v>8.4090999999999999E-2</v>
      </c>
      <c r="M257" s="87">
        <v>9.0400000000021699E-2</v>
      </c>
      <c r="N257" s="83">
        <v>328244.10180200002</v>
      </c>
      <c r="O257" s="85">
        <v>99.46</v>
      </c>
      <c r="P257" s="83">
        <v>1180.194759711</v>
      </c>
      <c r="Q257" s="84">
        <f t="shared" si="4"/>
        <v>8.1405498551254075E-4</v>
      </c>
      <c r="R257" s="84">
        <f>P257/'סכום נכסי הקרן'!$C$42</f>
        <v>1.9501219595266736E-5</v>
      </c>
    </row>
    <row r="258" spans="2:18">
      <c r="B258" s="76" t="s">
        <v>3757</v>
      </c>
      <c r="C258" s="86" t="s">
        <v>3261</v>
      </c>
      <c r="D258" s="73">
        <v>9382</v>
      </c>
      <c r="E258" s="73"/>
      <c r="F258" s="73" t="s">
        <v>532</v>
      </c>
      <c r="G258" s="95">
        <v>44341</v>
      </c>
      <c r="H258" s="73"/>
      <c r="I258" s="83">
        <v>0.95000000000045426</v>
      </c>
      <c r="J258" s="86" t="s">
        <v>820</v>
      </c>
      <c r="K258" s="86" t="s">
        <v>133</v>
      </c>
      <c r="L258" s="87">
        <v>7.2613999999999998E-2</v>
      </c>
      <c r="M258" s="87">
        <v>8.3400000000037236E-2</v>
      </c>
      <c r="N258" s="83">
        <v>122195.82216900001</v>
      </c>
      <c r="O258" s="85">
        <v>99.67</v>
      </c>
      <c r="P258" s="83">
        <v>440.28015170399999</v>
      </c>
      <c r="Q258" s="84">
        <f t="shared" si="4"/>
        <v>3.0368907298370409E-4</v>
      </c>
      <c r="R258" s="84">
        <f>P258/'סכום נכסי הקרן'!$C$42</f>
        <v>7.2750703654365921E-6</v>
      </c>
    </row>
    <row r="259" spans="2:18">
      <c r="B259" s="76" t="s">
        <v>3757</v>
      </c>
      <c r="C259" s="86" t="s">
        <v>3261</v>
      </c>
      <c r="D259" s="73">
        <v>9410</v>
      </c>
      <c r="E259" s="73"/>
      <c r="F259" s="73" t="s">
        <v>532</v>
      </c>
      <c r="G259" s="95">
        <v>44946</v>
      </c>
      <c r="H259" s="73"/>
      <c r="I259" s="83">
        <v>0.94999999947066893</v>
      </c>
      <c r="J259" s="86" t="s">
        <v>820</v>
      </c>
      <c r="K259" s="86" t="s">
        <v>133</v>
      </c>
      <c r="L259" s="87">
        <v>7.2613999999999998E-2</v>
      </c>
      <c r="M259" s="87">
        <v>8.3399999970846073E-2</v>
      </c>
      <c r="N259" s="83">
        <v>340.81073900000001</v>
      </c>
      <c r="O259" s="85">
        <v>99.67</v>
      </c>
      <c r="P259" s="83">
        <v>1.2279650870000001</v>
      </c>
      <c r="Q259" s="84">
        <f t="shared" si="4"/>
        <v>8.4700520221973826E-7</v>
      </c>
      <c r="R259" s="84">
        <f>P259/'סכום נכסי הקרן'!$C$42</f>
        <v>2.0290563586955593E-8</v>
      </c>
    </row>
    <row r="260" spans="2:18">
      <c r="B260" s="76" t="s">
        <v>3757</v>
      </c>
      <c r="C260" s="86" t="s">
        <v>3261</v>
      </c>
      <c r="D260" s="73">
        <v>9460</v>
      </c>
      <c r="E260" s="73"/>
      <c r="F260" s="73" t="s">
        <v>532</v>
      </c>
      <c r="G260" s="95">
        <v>44978</v>
      </c>
      <c r="H260" s="73"/>
      <c r="I260" s="83">
        <v>0.95000000005963114</v>
      </c>
      <c r="J260" s="86" t="s">
        <v>820</v>
      </c>
      <c r="K260" s="86" t="s">
        <v>133</v>
      </c>
      <c r="L260" s="87">
        <v>7.2613999999999998E-2</v>
      </c>
      <c r="M260" s="87">
        <v>8.3399999999522953E-2</v>
      </c>
      <c r="N260" s="83">
        <v>465.43073299999998</v>
      </c>
      <c r="O260" s="85">
        <v>99.67</v>
      </c>
      <c r="P260" s="83">
        <v>1.676979762</v>
      </c>
      <c r="Q260" s="84">
        <f t="shared" si="4"/>
        <v>1.156719028471221E-6</v>
      </c>
      <c r="R260" s="84">
        <f>P260/'סכום נכסי הקרן'!$C$42</f>
        <v>2.7709960857298102E-8</v>
      </c>
    </row>
    <row r="261" spans="2:18">
      <c r="B261" s="76" t="s">
        <v>3757</v>
      </c>
      <c r="C261" s="86" t="s">
        <v>3261</v>
      </c>
      <c r="D261" s="73">
        <v>9511</v>
      </c>
      <c r="E261" s="73"/>
      <c r="F261" s="73" t="s">
        <v>532</v>
      </c>
      <c r="G261" s="95">
        <v>45005</v>
      </c>
      <c r="H261" s="73"/>
      <c r="I261" s="83">
        <v>0.94999999936845481</v>
      </c>
      <c r="J261" s="86" t="s">
        <v>820</v>
      </c>
      <c r="K261" s="86" t="s">
        <v>133</v>
      </c>
      <c r="L261" s="87">
        <v>7.2568999999999995E-2</v>
      </c>
      <c r="M261" s="87">
        <v>8.309999997714955E-2</v>
      </c>
      <c r="N261" s="83">
        <v>241.68063900000001</v>
      </c>
      <c r="O261" s="85">
        <v>99.68</v>
      </c>
      <c r="P261" s="83">
        <v>0.87087972899999988</v>
      </c>
      <c r="Q261" s="84">
        <f t="shared" si="4"/>
        <v>6.007008413999931E-7</v>
      </c>
      <c r="R261" s="84">
        <f>P261/'סכום נכסי הקרן'!$C$42</f>
        <v>1.4390181532795609E-8</v>
      </c>
    </row>
    <row r="262" spans="2:18">
      <c r="B262" s="76" t="s">
        <v>3758</v>
      </c>
      <c r="C262" s="86" t="s">
        <v>3261</v>
      </c>
      <c r="D262" s="73">
        <v>8806</v>
      </c>
      <c r="E262" s="73"/>
      <c r="F262" s="73" t="s">
        <v>532</v>
      </c>
      <c r="G262" s="95">
        <v>44137</v>
      </c>
      <c r="H262" s="73"/>
      <c r="I262" s="83">
        <v>0.46000000000030861</v>
      </c>
      <c r="J262" s="86" t="s">
        <v>742</v>
      </c>
      <c r="K262" s="86" t="s">
        <v>133</v>
      </c>
      <c r="L262" s="87">
        <v>6.7805000000000004E-2</v>
      </c>
      <c r="M262" s="87">
        <v>5.2100000000004629E-2</v>
      </c>
      <c r="N262" s="83">
        <v>441770.71405200002</v>
      </c>
      <c r="O262" s="85">
        <v>101.45</v>
      </c>
      <c r="P262" s="83">
        <v>1620.1577222249998</v>
      </c>
      <c r="Q262" s="84">
        <f t="shared" si="4"/>
        <v>1.1175252730463471E-3</v>
      </c>
      <c r="R262" s="84">
        <f>P262/'סכום נכסי הקרן'!$C$42</f>
        <v>2.677104881215853E-5</v>
      </c>
    </row>
    <row r="263" spans="2:18">
      <c r="B263" s="76" t="s">
        <v>3758</v>
      </c>
      <c r="C263" s="86" t="s">
        <v>3261</v>
      </c>
      <c r="D263" s="73">
        <v>9044</v>
      </c>
      <c r="E263" s="73"/>
      <c r="F263" s="73" t="s">
        <v>532</v>
      </c>
      <c r="G263" s="95">
        <v>44679</v>
      </c>
      <c r="H263" s="73"/>
      <c r="I263" s="83">
        <v>0.46000000000716768</v>
      </c>
      <c r="J263" s="86" t="s">
        <v>742</v>
      </c>
      <c r="K263" s="86" t="s">
        <v>133</v>
      </c>
      <c r="L263" s="87">
        <v>6.7805000000000004E-2</v>
      </c>
      <c r="M263" s="87">
        <v>5.2100000000609242E-2</v>
      </c>
      <c r="N263" s="83">
        <v>3804.197169</v>
      </c>
      <c r="O263" s="85">
        <v>101.45</v>
      </c>
      <c r="P263" s="83">
        <v>13.951579814999999</v>
      </c>
      <c r="Q263" s="84">
        <f t="shared" si="4"/>
        <v>9.6232871826663677E-6</v>
      </c>
      <c r="R263" s="84">
        <f>P263/'סכום נכסי הקרן'!$C$42</f>
        <v>2.3053213839030231E-7</v>
      </c>
    </row>
    <row r="264" spans="2:18">
      <c r="B264" s="76" t="s">
        <v>3758</v>
      </c>
      <c r="C264" s="86" t="s">
        <v>3261</v>
      </c>
      <c r="D264" s="73">
        <v>9224</v>
      </c>
      <c r="E264" s="73"/>
      <c r="F264" s="73" t="s">
        <v>532</v>
      </c>
      <c r="G264" s="95">
        <v>44810</v>
      </c>
      <c r="H264" s="73"/>
      <c r="I264" s="83">
        <v>0.46000000000396096</v>
      </c>
      <c r="J264" s="86" t="s">
        <v>742</v>
      </c>
      <c r="K264" s="86" t="s">
        <v>133</v>
      </c>
      <c r="L264" s="87">
        <v>6.7805000000000004E-2</v>
      </c>
      <c r="M264" s="87">
        <v>5.2100000000336676E-2</v>
      </c>
      <c r="N264" s="83">
        <v>6883.986304</v>
      </c>
      <c r="O264" s="85">
        <v>101.45</v>
      </c>
      <c r="P264" s="83">
        <v>25.246452815000001</v>
      </c>
      <c r="Q264" s="84">
        <f t="shared" si="4"/>
        <v>1.7414075610359885E-5</v>
      </c>
      <c r="R264" s="84">
        <f>P264/'סכום נכסי הקרן'!$C$42</f>
        <v>4.1716557059397205E-7</v>
      </c>
    </row>
    <row r="265" spans="2:18">
      <c r="B265" s="76" t="s">
        <v>3759</v>
      </c>
      <c r="C265" s="86" t="s">
        <v>3261</v>
      </c>
      <c r="D265" s="73" t="s">
        <v>3426</v>
      </c>
      <c r="E265" s="73"/>
      <c r="F265" s="73" t="s">
        <v>532</v>
      </c>
      <c r="G265" s="95">
        <v>42921</v>
      </c>
      <c r="H265" s="73"/>
      <c r="I265" s="83">
        <v>1.1399999999977717</v>
      </c>
      <c r="J265" s="86" t="s">
        <v>774</v>
      </c>
      <c r="K265" s="86" t="s">
        <v>133</v>
      </c>
      <c r="L265" s="87">
        <v>7.8939999999999996E-2</v>
      </c>
      <c r="M265" s="87">
        <v>0.57129999999839987</v>
      </c>
      <c r="N265" s="83">
        <v>49319.202765000009</v>
      </c>
      <c r="O265" s="85">
        <v>65.441845000000001</v>
      </c>
      <c r="P265" s="83">
        <v>116.67556115900001</v>
      </c>
      <c r="Q265" s="84">
        <f t="shared" si="4"/>
        <v>8.0478515488592415E-5</v>
      </c>
      <c r="R265" s="84">
        <f>P265/'סכום נכסי הקרן'!$C$42</f>
        <v>1.9279154739848201E-6</v>
      </c>
    </row>
    <row r="266" spans="2:18">
      <c r="B266" s="76" t="s">
        <v>3759</v>
      </c>
      <c r="C266" s="86" t="s">
        <v>3261</v>
      </c>
      <c r="D266" s="73">
        <v>6497</v>
      </c>
      <c r="E266" s="73"/>
      <c r="F266" s="73" t="s">
        <v>532</v>
      </c>
      <c r="G266" s="95">
        <v>43342</v>
      </c>
      <c r="H266" s="73"/>
      <c r="I266" s="83">
        <v>2.0899999999905172</v>
      </c>
      <c r="J266" s="86" t="s">
        <v>774</v>
      </c>
      <c r="K266" s="86" t="s">
        <v>133</v>
      </c>
      <c r="L266" s="87">
        <v>7.8939999999999996E-2</v>
      </c>
      <c r="M266" s="87">
        <v>0.57130000000000003</v>
      </c>
      <c r="N266" s="83">
        <v>9360.9169949999996</v>
      </c>
      <c r="O266" s="85">
        <v>65.441845000000001</v>
      </c>
      <c r="P266" s="83">
        <v>22.145331768999998</v>
      </c>
      <c r="Q266" s="84">
        <f t="shared" si="4"/>
        <v>1.5275036246388847E-5</v>
      </c>
      <c r="R266" s="84">
        <f>P266/'סכום נכסי הקרן'!$C$42</f>
        <v>3.6592348363168267E-7</v>
      </c>
    </row>
    <row r="267" spans="2:18">
      <c r="B267" s="76" t="s">
        <v>3760</v>
      </c>
      <c r="C267" s="86" t="s">
        <v>3261</v>
      </c>
      <c r="D267" s="73">
        <v>9405</v>
      </c>
      <c r="E267" s="73"/>
      <c r="F267" s="73" t="s">
        <v>532</v>
      </c>
      <c r="G267" s="95">
        <v>43866</v>
      </c>
      <c r="H267" s="73"/>
      <c r="I267" s="83">
        <v>1.5099999999999119</v>
      </c>
      <c r="J267" s="86" t="s">
        <v>742</v>
      </c>
      <c r="K267" s="86" t="s">
        <v>133</v>
      </c>
      <c r="L267" s="87">
        <v>7.2346000000000008E-2</v>
      </c>
      <c r="M267" s="87">
        <v>7.9000000000001472E-2</v>
      </c>
      <c r="N267" s="83">
        <v>376316.53891599999</v>
      </c>
      <c r="O267" s="85">
        <v>100.18</v>
      </c>
      <c r="P267" s="83">
        <v>1362.8330048120001</v>
      </c>
      <c r="Q267" s="84">
        <f t="shared" si="4"/>
        <v>9.4003213694993397E-4</v>
      </c>
      <c r="R267" s="84">
        <f>P267/'סכום נכסי הקרן'!$C$42</f>
        <v>2.2519084650930019E-5</v>
      </c>
    </row>
    <row r="268" spans="2:18">
      <c r="B268" s="76" t="s">
        <v>3760</v>
      </c>
      <c r="C268" s="86" t="s">
        <v>3261</v>
      </c>
      <c r="D268" s="73">
        <v>9439</v>
      </c>
      <c r="E268" s="73"/>
      <c r="F268" s="73" t="s">
        <v>532</v>
      </c>
      <c r="G268" s="95">
        <v>44953</v>
      </c>
      <c r="H268" s="73"/>
      <c r="I268" s="83">
        <v>1.5100000002120624</v>
      </c>
      <c r="J268" s="86" t="s">
        <v>742</v>
      </c>
      <c r="K268" s="86" t="s">
        <v>133</v>
      </c>
      <c r="L268" s="87">
        <v>7.1706000000000006E-2</v>
      </c>
      <c r="M268" s="87">
        <v>7.8300000006106374E-2</v>
      </c>
      <c r="N268" s="83">
        <v>1080.750771</v>
      </c>
      <c r="O268" s="85">
        <v>100.18</v>
      </c>
      <c r="P268" s="83">
        <v>3.913946567</v>
      </c>
      <c r="Q268" s="84">
        <f t="shared" si="4"/>
        <v>2.6996965455737626E-6</v>
      </c>
      <c r="R268" s="84">
        <f>P268/'סכום נכסי הקרן'!$C$42</f>
        <v>6.4672996434840866E-8</v>
      </c>
    </row>
    <row r="269" spans="2:18">
      <c r="B269" s="76" t="s">
        <v>3760</v>
      </c>
      <c r="C269" s="86" t="s">
        <v>3261</v>
      </c>
      <c r="D269" s="73">
        <v>9447</v>
      </c>
      <c r="E269" s="73"/>
      <c r="F269" s="73" t="s">
        <v>532</v>
      </c>
      <c r="G269" s="95">
        <v>44959</v>
      </c>
      <c r="H269" s="73"/>
      <c r="I269" s="83">
        <v>1.5100000000999916</v>
      </c>
      <c r="J269" s="86" t="s">
        <v>742</v>
      </c>
      <c r="K269" s="86" t="s">
        <v>133</v>
      </c>
      <c r="L269" s="87">
        <v>7.1905999999999998E-2</v>
      </c>
      <c r="M269" s="87">
        <v>7.849999999409138E-2</v>
      </c>
      <c r="N269" s="83">
        <v>607.53146600000002</v>
      </c>
      <c r="O269" s="85">
        <v>100.18</v>
      </c>
      <c r="P269" s="83">
        <v>2.2001795780000002</v>
      </c>
      <c r="Q269" s="84">
        <f t="shared" si="4"/>
        <v>1.517603039461356E-6</v>
      </c>
      <c r="R269" s="84">
        <f>P269/'סכום נכסי הקרן'!$C$42</f>
        <v>3.6355173369949504E-8</v>
      </c>
    </row>
    <row r="270" spans="2:18">
      <c r="B270" s="76" t="s">
        <v>3760</v>
      </c>
      <c r="C270" s="86" t="s">
        <v>3261</v>
      </c>
      <c r="D270" s="73">
        <v>9467</v>
      </c>
      <c r="E270" s="73"/>
      <c r="F270" s="73" t="s">
        <v>532</v>
      </c>
      <c r="G270" s="95">
        <v>44966</v>
      </c>
      <c r="H270" s="73"/>
      <c r="I270" s="83">
        <v>1.5100000002427936</v>
      </c>
      <c r="J270" s="86" t="s">
        <v>742</v>
      </c>
      <c r="K270" s="86" t="s">
        <v>133</v>
      </c>
      <c r="L270" s="87">
        <v>7.1706000000000006E-2</v>
      </c>
      <c r="M270" s="87">
        <v>7.7800000004248887E-2</v>
      </c>
      <c r="N270" s="83">
        <v>910.29070900000011</v>
      </c>
      <c r="O270" s="85">
        <v>100.13</v>
      </c>
      <c r="P270" s="83">
        <v>3.2949789200000001</v>
      </c>
      <c r="Q270" s="84">
        <f t="shared" si="4"/>
        <v>2.2727554032196803E-6</v>
      </c>
      <c r="R270" s="84">
        <f>P270/'סכום נכסי הקרן'!$C$42</f>
        <v>5.4445342136944864E-8</v>
      </c>
    </row>
    <row r="271" spans="2:18">
      <c r="B271" s="76" t="s">
        <v>3760</v>
      </c>
      <c r="C271" s="86" t="s">
        <v>3261</v>
      </c>
      <c r="D271" s="73">
        <v>9491</v>
      </c>
      <c r="E271" s="73"/>
      <c r="F271" s="73" t="s">
        <v>532</v>
      </c>
      <c r="G271" s="95">
        <v>44986</v>
      </c>
      <c r="H271" s="73"/>
      <c r="I271" s="83">
        <v>1.5100000000288669</v>
      </c>
      <c r="J271" s="86" t="s">
        <v>742</v>
      </c>
      <c r="K271" s="86" t="s">
        <v>133</v>
      </c>
      <c r="L271" s="87">
        <v>7.1706000000000006E-2</v>
      </c>
      <c r="M271" s="87">
        <v>7.769999999999222E-2</v>
      </c>
      <c r="N271" s="83">
        <v>3541.0321629999999</v>
      </c>
      <c r="O271" s="85">
        <v>100.13</v>
      </c>
      <c r="P271" s="83">
        <v>12.817472612999998</v>
      </c>
      <c r="Q271" s="84">
        <f t="shared" si="4"/>
        <v>8.8410217012301909E-6</v>
      </c>
      <c r="R271" s="84">
        <f>P271/'סכום נכסי הקרן'!$C$42</f>
        <v>2.117924571565106E-7</v>
      </c>
    </row>
    <row r="272" spans="2:18">
      <c r="B272" s="76" t="s">
        <v>3760</v>
      </c>
      <c r="C272" s="86" t="s">
        <v>3261</v>
      </c>
      <c r="D272" s="73">
        <v>9510</v>
      </c>
      <c r="E272" s="73"/>
      <c r="F272" s="73" t="s">
        <v>532</v>
      </c>
      <c r="G272" s="95">
        <v>44994</v>
      </c>
      <c r="H272" s="73"/>
      <c r="I272" s="83">
        <v>1.5199999999999998</v>
      </c>
      <c r="J272" s="86" t="s">
        <v>742</v>
      </c>
      <c r="K272" s="86" t="s">
        <v>133</v>
      </c>
      <c r="L272" s="87">
        <v>7.1706000000000006E-2</v>
      </c>
      <c r="M272" s="87">
        <v>7.6499999999999999E-2</v>
      </c>
      <c r="N272" s="83">
        <v>691.1610619999999</v>
      </c>
      <c r="O272" s="85">
        <v>100.14</v>
      </c>
      <c r="P272" s="83">
        <v>2.5020453000000002</v>
      </c>
      <c r="Q272" s="84">
        <f t="shared" si="4"/>
        <v>1.7258189241087485E-6</v>
      </c>
      <c r="R272" s="84">
        <f>P272/'סכום נכסי הקרן'!$C$42</f>
        <v>4.1343121066351119E-8</v>
      </c>
    </row>
    <row r="273" spans="2:18">
      <c r="B273" s="76" t="s">
        <v>3761</v>
      </c>
      <c r="C273" s="86" t="s">
        <v>3261</v>
      </c>
      <c r="D273" s="73">
        <v>8061</v>
      </c>
      <c r="E273" s="73"/>
      <c r="F273" s="73" t="s">
        <v>532</v>
      </c>
      <c r="G273" s="95">
        <v>44136</v>
      </c>
      <c r="H273" s="73"/>
      <c r="I273" s="83">
        <v>3.9999999999866524E-2</v>
      </c>
      <c r="J273" s="86" t="s">
        <v>742</v>
      </c>
      <c r="K273" s="86" t="s">
        <v>133</v>
      </c>
      <c r="L273" s="87">
        <v>6.6089999999999996E-2</v>
      </c>
      <c r="M273" s="87">
        <v>0.12779999999997399</v>
      </c>
      <c r="N273" s="83">
        <v>247851.275891</v>
      </c>
      <c r="O273" s="85">
        <v>100.35</v>
      </c>
      <c r="P273" s="83">
        <v>899.03801570300004</v>
      </c>
      <c r="Q273" s="84">
        <f t="shared" si="4"/>
        <v>6.201233930470465E-4</v>
      </c>
      <c r="R273" s="84">
        <f>P273/'סכום נכסי הקרן'!$C$42</f>
        <v>1.4855461460454456E-5</v>
      </c>
    </row>
    <row r="274" spans="2:18">
      <c r="B274" s="76" t="s">
        <v>3761</v>
      </c>
      <c r="C274" s="86" t="s">
        <v>3261</v>
      </c>
      <c r="D274" s="73">
        <v>9119</v>
      </c>
      <c r="E274" s="73"/>
      <c r="F274" s="73" t="s">
        <v>532</v>
      </c>
      <c r="G274" s="95">
        <v>44734</v>
      </c>
      <c r="H274" s="73"/>
      <c r="I274" s="83">
        <v>3.9999999912813285E-2</v>
      </c>
      <c r="J274" s="86" t="s">
        <v>742</v>
      </c>
      <c r="K274" s="86" t="s">
        <v>133</v>
      </c>
      <c r="L274" s="87">
        <v>6.6089999999999996E-2</v>
      </c>
      <c r="M274" s="87">
        <v>0.12780000002659195</v>
      </c>
      <c r="N274" s="83">
        <v>505.92108300000001</v>
      </c>
      <c r="O274" s="85">
        <v>100.35</v>
      </c>
      <c r="P274" s="83">
        <v>1.8351420039999999</v>
      </c>
      <c r="Q274" s="84">
        <f t="shared" si="4"/>
        <v>1.2658135322050533E-6</v>
      </c>
      <c r="R274" s="84">
        <f>P274/'סכום נכסי הקרן'!$C$42</f>
        <v>3.0323391045445186E-8</v>
      </c>
    </row>
    <row r="275" spans="2:18">
      <c r="B275" s="76" t="s">
        <v>3761</v>
      </c>
      <c r="C275" s="86" t="s">
        <v>3261</v>
      </c>
      <c r="D275" s="73">
        <v>9446</v>
      </c>
      <c r="E275" s="73"/>
      <c r="F275" s="73" t="s">
        <v>532</v>
      </c>
      <c r="G275" s="95">
        <v>44958</v>
      </c>
      <c r="H275" s="73"/>
      <c r="I275" s="83">
        <v>4.0000000051689688E-2</v>
      </c>
      <c r="J275" s="86" t="s">
        <v>742</v>
      </c>
      <c r="K275" s="86" t="s">
        <v>133</v>
      </c>
      <c r="L275" s="87">
        <v>6.6089999999999996E-2</v>
      </c>
      <c r="M275" s="87">
        <v>0.12779999999392644</v>
      </c>
      <c r="N275" s="83">
        <v>1280.0306370000001</v>
      </c>
      <c r="O275" s="85">
        <v>100.35</v>
      </c>
      <c r="P275" s="83">
        <v>4.6430918190000003</v>
      </c>
      <c r="Q275" s="84">
        <f t="shared" si="4"/>
        <v>3.2026341519894589E-6</v>
      </c>
      <c r="R275" s="84">
        <f>P275/'סכום נכסי הקרן'!$C$42</f>
        <v>7.672119573338718E-8</v>
      </c>
    </row>
    <row r="276" spans="2:18">
      <c r="B276" s="76" t="s">
        <v>3761</v>
      </c>
      <c r="C276" s="86" t="s">
        <v>3261</v>
      </c>
      <c r="D276" s="73">
        <v>8073</v>
      </c>
      <c r="E276" s="73"/>
      <c r="F276" s="73" t="s">
        <v>532</v>
      </c>
      <c r="G276" s="95">
        <v>44153</v>
      </c>
      <c r="H276" s="73"/>
      <c r="I276" s="83">
        <v>3.9999999931480124E-2</v>
      </c>
      <c r="J276" s="86" t="s">
        <v>742</v>
      </c>
      <c r="K276" s="86" t="s">
        <v>133</v>
      </c>
      <c r="L276" s="87">
        <v>6.6089999999999996E-2</v>
      </c>
      <c r="M276" s="87">
        <v>0.12779999998806615</v>
      </c>
      <c r="N276" s="83">
        <v>965.62331400000005</v>
      </c>
      <c r="O276" s="85">
        <v>100.35</v>
      </c>
      <c r="P276" s="83">
        <v>3.5026330309999993</v>
      </c>
      <c r="Q276" s="84">
        <f t="shared" si="4"/>
        <v>2.4159875798844182E-6</v>
      </c>
      <c r="R276" s="84">
        <f>P276/'סכום נכסי הקרן'!$C$42</f>
        <v>5.7876562607253089E-8</v>
      </c>
    </row>
    <row r="277" spans="2:18">
      <c r="B277" s="76" t="s">
        <v>3761</v>
      </c>
      <c r="C277" s="86" t="s">
        <v>3261</v>
      </c>
      <c r="D277" s="73">
        <v>8531</v>
      </c>
      <c r="E277" s="73"/>
      <c r="F277" s="73" t="s">
        <v>532</v>
      </c>
      <c r="G277" s="95">
        <v>44392</v>
      </c>
      <c r="H277" s="73"/>
      <c r="I277" s="83">
        <v>4.0000000000000008E-2</v>
      </c>
      <c r="J277" s="86" t="s">
        <v>742</v>
      </c>
      <c r="K277" s="86" t="s">
        <v>133</v>
      </c>
      <c r="L277" s="87">
        <v>6.6089999999999996E-2</v>
      </c>
      <c r="M277" s="87">
        <v>0.12780000000215444</v>
      </c>
      <c r="N277" s="83">
        <v>1919.4196970000003</v>
      </c>
      <c r="O277" s="85">
        <v>100.35</v>
      </c>
      <c r="P277" s="83">
        <v>6.9623659749999991</v>
      </c>
      <c r="Q277" s="84">
        <f t="shared" si="4"/>
        <v>4.8023842558829193E-6</v>
      </c>
      <c r="R277" s="84">
        <f>P277/'סכום נכסי הקרן'!$C$42</f>
        <v>1.1504425575854629E-7</v>
      </c>
    </row>
    <row r="278" spans="2:18">
      <c r="B278" s="76" t="s">
        <v>3761</v>
      </c>
      <c r="C278" s="86" t="s">
        <v>3261</v>
      </c>
      <c r="D278" s="73">
        <v>9005</v>
      </c>
      <c r="E278" s="73"/>
      <c r="F278" s="73" t="s">
        <v>532</v>
      </c>
      <c r="G278" s="95">
        <v>44649</v>
      </c>
      <c r="H278" s="73"/>
      <c r="I278" s="83">
        <v>4.0000000094690284E-2</v>
      </c>
      <c r="J278" s="86" t="s">
        <v>742</v>
      </c>
      <c r="K278" s="86" t="s">
        <v>133</v>
      </c>
      <c r="L278" s="87">
        <v>6.6089999999999996E-2</v>
      </c>
      <c r="M278" s="87">
        <v>0.12780000000985636</v>
      </c>
      <c r="N278" s="83">
        <v>1281.0331530000001</v>
      </c>
      <c r="O278" s="85">
        <v>100.35</v>
      </c>
      <c r="P278" s="83">
        <v>4.6467282389999998</v>
      </c>
      <c r="Q278" s="84">
        <f t="shared" si="4"/>
        <v>3.2051424209052963E-6</v>
      </c>
      <c r="R278" s="84">
        <f>P278/'סכום נכסי הקרן'!$C$42</f>
        <v>7.6781282955752043E-8</v>
      </c>
    </row>
    <row r="279" spans="2:18">
      <c r="B279" s="76" t="s">
        <v>3761</v>
      </c>
      <c r="C279" s="86" t="s">
        <v>3261</v>
      </c>
      <c r="D279" s="73">
        <v>9075</v>
      </c>
      <c r="E279" s="73"/>
      <c r="F279" s="73" t="s">
        <v>532</v>
      </c>
      <c r="G279" s="95">
        <v>44699</v>
      </c>
      <c r="H279" s="73"/>
      <c r="I279" s="83">
        <v>3.9999999886329428E-2</v>
      </c>
      <c r="J279" s="86" t="s">
        <v>742</v>
      </c>
      <c r="K279" s="86" t="s">
        <v>133</v>
      </c>
      <c r="L279" s="87">
        <v>6.6089999999999996E-2</v>
      </c>
      <c r="M279" s="87">
        <v>0.12780000000883529</v>
      </c>
      <c r="N279" s="83">
        <v>1067.1309659999999</v>
      </c>
      <c r="O279" s="85">
        <v>100.35</v>
      </c>
      <c r="P279" s="83">
        <v>3.8708347110000005</v>
      </c>
      <c r="Q279" s="84">
        <f t="shared" si="4"/>
        <v>2.6699595712119275E-6</v>
      </c>
      <c r="R279" s="84">
        <f>P279/'סכום נכסי הקרן'!$C$42</f>
        <v>6.3960627765095728E-8</v>
      </c>
    </row>
    <row r="280" spans="2:18">
      <c r="B280" s="76" t="s">
        <v>3762</v>
      </c>
      <c r="C280" s="86" t="s">
        <v>3261</v>
      </c>
      <c r="D280" s="73">
        <v>6588</v>
      </c>
      <c r="E280" s="73"/>
      <c r="F280" s="73" t="s">
        <v>532</v>
      </c>
      <c r="G280" s="95">
        <v>43397</v>
      </c>
      <c r="H280" s="73"/>
      <c r="I280" s="83">
        <v>0.26999999999954988</v>
      </c>
      <c r="J280" s="86" t="s">
        <v>742</v>
      </c>
      <c r="K280" s="86" t="s">
        <v>133</v>
      </c>
      <c r="L280" s="87">
        <v>6.5189999999999998E-2</v>
      </c>
      <c r="M280" s="87">
        <v>5.1200000000001841E-2</v>
      </c>
      <c r="N280" s="83">
        <v>237603.96</v>
      </c>
      <c r="O280" s="85">
        <v>100.87</v>
      </c>
      <c r="P280" s="83">
        <v>866.41109295700005</v>
      </c>
      <c r="Q280" s="84">
        <f t="shared" si="4"/>
        <v>5.9761854043287484E-4</v>
      </c>
      <c r="R280" s="84">
        <f>P280/'סכום נכסי הקרן'!$C$42</f>
        <v>1.4316342997207463E-5</v>
      </c>
    </row>
    <row r="281" spans="2:18">
      <c r="B281" s="76" t="s">
        <v>3763</v>
      </c>
      <c r="C281" s="86" t="s">
        <v>3261</v>
      </c>
      <c r="D281" s="73">
        <v>6524</v>
      </c>
      <c r="E281" s="73"/>
      <c r="F281" s="73" t="s">
        <v>532</v>
      </c>
      <c r="G281" s="95">
        <v>43357</v>
      </c>
      <c r="H281" s="73"/>
      <c r="I281" s="83">
        <v>4.8000000000000007</v>
      </c>
      <c r="J281" s="86" t="s">
        <v>774</v>
      </c>
      <c r="K281" s="86" t="s">
        <v>136</v>
      </c>
      <c r="L281" s="87">
        <v>7.9644000000000006E-2</v>
      </c>
      <c r="M281" s="87">
        <v>8.3299999999999999E-2</v>
      </c>
      <c r="N281" s="83">
        <v>2340779.2999999998</v>
      </c>
      <c r="O281" s="85">
        <v>95.45</v>
      </c>
      <c r="P281" s="83">
        <v>9980.9480999999996</v>
      </c>
      <c r="Q281" s="84">
        <f t="shared" si="4"/>
        <v>6.8844913045847953E-3</v>
      </c>
      <c r="R281" s="84">
        <f>P281/'סכום נכסי הקרן'!$C$42</f>
        <v>1.6492249187305568E-4</v>
      </c>
    </row>
    <row r="282" spans="2:18">
      <c r="B282" s="76" t="s">
        <v>3763</v>
      </c>
      <c r="C282" s="86" t="s">
        <v>3261</v>
      </c>
      <c r="D282" s="73" t="s">
        <v>3427</v>
      </c>
      <c r="E282" s="73"/>
      <c r="F282" s="73" t="s">
        <v>532</v>
      </c>
      <c r="G282" s="95">
        <v>42891</v>
      </c>
      <c r="H282" s="73"/>
      <c r="I282" s="83">
        <v>4.7700000000000005</v>
      </c>
      <c r="J282" s="86" t="s">
        <v>774</v>
      </c>
      <c r="K282" s="86" t="s">
        <v>136</v>
      </c>
      <c r="L282" s="87">
        <v>7.9644000000000006E-2</v>
      </c>
      <c r="M282" s="87">
        <v>9.2100000000000015E-2</v>
      </c>
      <c r="N282" s="83">
        <v>6744665.5899999999</v>
      </c>
      <c r="O282" s="85">
        <v>95.45</v>
      </c>
      <c r="P282" s="83">
        <v>28758.86565</v>
      </c>
      <c r="Q282" s="84">
        <f t="shared" si="4"/>
        <v>1.9836808939738635E-2</v>
      </c>
      <c r="R282" s="84">
        <f>P282/'סכום נכסי הקרן'!$C$42</f>
        <v>4.7520373204229218E-4</v>
      </c>
    </row>
    <row r="283" spans="2:18">
      <c r="B283" s="76" t="s">
        <v>3764</v>
      </c>
      <c r="C283" s="86" t="s">
        <v>3261</v>
      </c>
      <c r="D283" s="73" t="s">
        <v>3428</v>
      </c>
      <c r="E283" s="73"/>
      <c r="F283" s="73" t="s">
        <v>532</v>
      </c>
      <c r="G283" s="95">
        <v>44144</v>
      </c>
      <c r="H283" s="73"/>
      <c r="I283" s="83">
        <v>0.27000000000045471</v>
      </c>
      <c r="J283" s="86" t="s">
        <v>742</v>
      </c>
      <c r="K283" s="86" t="s">
        <v>133</v>
      </c>
      <c r="L283" s="87">
        <v>7.6490000000000002E-2</v>
      </c>
      <c r="M283" s="87">
        <v>8.0600000000032604E-2</v>
      </c>
      <c r="N283" s="83">
        <v>290545.813876</v>
      </c>
      <c r="O283" s="85">
        <v>100.5</v>
      </c>
      <c r="P283" s="83">
        <v>1055.574767976</v>
      </c>
      <c r="Q283" s="84">
        <f t="shared" si="4"/>
        <v>7.2809669368683369E-4</v>
      </c>
      <c r="R283" s="84">
        <f>P283/'סכום נכסי הקרן'!$C$42</f>
        <v>1.7442032495181943E-5</v>
      </c>
    </row>
    <row r="284" spans="2:18">
      <c r="B284" s="76" t="s">
        <v>3765</v>
      </c>
      <c r="C284" s="86" t="s">
        <v>3261</v>
      </c>
      <c r="D284" s="73">
        <v>6826</v>
      </c>
      <c r="E284" s="73"/>
      <c r="F284" s="73" t="s">
        <v>532</v>
      </c>
      <c r="G284" s="95">
        <v>43550</v>
      </c>
      <c r="H284" s="73"/>
      <c r="I284" s="83">
        <v>2.3399999999998649</v>
      </c>
      <c r="J284" s="86" t="s">
        <v>774</v>
      </c>
      <c r="K284" s="86" t="s">
        <v>133</v>
      </c>
      <c r="L284" s="87">
        <v>7.9070000000000001E-2</v>
      </c>
      <c r="M284" s="87">
        <v>8.3100000000004753E-2</v>
      </c>
      <c r="N284" s="83">
        <v>122535.60849</v>
      </c>
      <c r="O284" s="85">
        <v>100.02</v>
      </c>
      <c r="P284" s="83">
        <v>443.05483540900002</v>
      </c>
      <c r="Q284" s="84">
        <f t="shared" si="4"/>
        <v>3.056029478629899E-4</v>
      </c>
      <c r="R284" s="84">
        <f>P284/'סכום נכסי הקרן'!$C$42</f>
        <v>7.3209184899036623E-6</v>
      </c>
    </row>
    <row r="285" spans="2:18">
      <c r="B285" s="76" t="s">
        <v>3766</v>
      </c>
      <c r="C285" s="86" t="s">
        <v>3261</v>
      </c>
      <c r="D285" s="73">
        <v>6528</v>
      </c>
      <c r="E285" s="73"/>
      <c r="F285" s="73" t="s">
        <v>532</v>
      </c>
      <c r="G285" s="95">
        <v>43373</v>
      </c>
      <c r="H285" s="73"/>
      <c r="I285" s="83">
        <v>4.5699999999982452</v>
      </c>
      <c r="J285" s="86" t="s">
        <v>774</v>
      </c>
      <c r="K285" s="86" t="s">
        <v>136</v>
      </c>
      <c r="L285" s="87">
        <v>3.032E-2</v>
      </c>
      <c r="M285" s="87">
        <v>6.7699999999969909E-2</v>
      </c>
      <c r="N285" s="83">
        <v>210733.963517</v>
      </c>
      <c r="O285" s="85">
        <v>84.73</v>
      </c>
      <c r="P285" s="83">
        <v>797.64036282000006</v>
      </c>
      <c r="Q285" s="84">
        <f t="shared" si="4"/>
        <v>5.5018301738490676E-4</v>
      </c>
      <c r="R285" s="84">
        <f>P285/'סכום נכסי הקרן'!$C$42</f>
        <v>1.3179994018283959E-5</v>
      </c>
    </row>
    <row r="286" spans="2:18">
      <c r="B286" s="76" t="s">
        <v>3767</v>
      </c>
      <c r="C286" s="86" t="s">
        <v>3261</v>
      </c>
      <c r="D286" s="73">
        <v>8860</v>
      </c>
      <c r="E286" s="73"/>
      <c r="F286" s="73" t="s">
        <v>532</v>
      </c>
      <c r="G286" s="95">
        <v>44585</v>
      </c>
      <c r="H286" s="73"/>
      <c r="I286" s="83">
        <v>2.7900000000036642</v>
      </c>
      <c r="J286" s="86" t="s">
        <v>820</v>
      </c>
      <c r="K286" s="86" t="s">
        <v>135</v>
      </c>
      <c r="L286" s="87">
        <v>4.607E-2</v>
      </c>
      <c r="M286" s="87">
        <v>6.5300000000256458E-2</v>
      </c>
      <c r="N286" s="83">
        <v>12436.570914</v>
      </c>
      <c r="O286" s="85">
        <v>100.46</v>
      </c>
      <c r="P286" s="83">
        <v>49.128038758000002</v>
      </c>
      <c r="Q286" s="84">
        <f t="shared" si="4"/>
        <v>3.3886716196906767E-5</v>
      </c>
      <c r="R286" s="84">
        <f>P286/'סכום נכסי הקרן'!$C$42</f>
        <v>8.1177844946467758E-7</v>
      </c>
    </row>
    <row r="287" spans="2:18">
      <c r="B287" s="76" t="s">
        <v>3767</v>
      </c>
      <c r="C287" s="86" t="s">
        <v>3261</v>
      </c>
      <c r="D287" s="73">
        <v>8977</v>
      </c>
      <c r="E287" s="73"/>
      <c r="F287" s="73" t="s">
        <v>532</v>
      </c>
      <c r="G287" s="95">
        <v>44553</v>
      </c>
      <c r="H287" s="73"/>
      <c r="I287" s="83">
        <v>2.7899999997888183</v>
      </c>
      <c r="J287" s="86" t="s">
        <v>820</v>
      </c>
      <c r="K287" s="86" t="s">
        <v>135</v>
      </c>
      <c r="L287" s="87">
        <v>4.607E-2</v>
      </c>
      <c r="M287" s="87">
        <v>6.509999999645269E-2</v>
      </c>
      <c r="N287" s="83">
        <v>1832.7578000000001</v>
      </c>
      <c r="O287" s="85">
        <v>100.53</v>
      </c>
      <c r="P287" s="83">
        <v>7.2449662070000009</v>
      </c>
      <c r="Q287" s="84">
        <f t="shared" si="4"/>
        <v>4.9973115133323047E-6</v>
      </c>
      <c r="R287" s="84">
        <f>P287/'סכום נכסי הקרן'!$C$42</f>
        <v>1.1971386569924361E-7</v>
      </c>
    </row>
    <row r="288" spans="2:18">
      <c r="B288" s="76" t="s">
        <v>3767</v>
      </c>
      <c r="C288" s="86" t="s">
        <v>3261</v>
      </c>
      <c r="D288" s="73">
        <v>8978</v>
      </c>
      <c r="E288" s="73"/>
      <c r="F288" s="73" t="s">
        <v>532</v>
      </c>
      <c r="G288" s="95">
        <v>44553</v>
      </c>
      <c r="H288" s="73"/>
      <c r="I288" s="83">
        <v>2.7900000000118426</v>
      </c>
      <c r="J288" s="86" t="s">
        <v>820</v>
      </c>
      <c r="K288" s="86" t="s">
        <v>135</v>
      </c>
      <c r="L288" s="87">
        <v>4.607E-2</v>
      </c>
      <c r="M288" s="87">
        <v>6.6100000000527515E-2</v>
      </c>
      <c r="N288" s="83">
        <v>2356.4029289999999</v>
      </c>
      <c r="O288" s="85">
        <v>100.25</v>
      </c>
      <c r="P288" s="83">
        <v>9.2890122909999988</v>
      </c>
      <c r="Q288" s="84">
        <f t="shared" si="4"/>
        <v>6.4072194048950901E-6</v>
      </c>
      <c r="R288" s="84">
        <f>P288/'סכום נכסי הקרן'!$C$42</f>
        <v>1.5348913136530202E-7</v>
      </c>
    </row>
    <row r="289" spans="2:18">
      <c r="B289" s="76" t="s">
        <v>3767</v>
      </c>
      <c r="C289" s="86" t="s">
        <v>3261</v>
      </c>
      <c r="D289" s="73">
        <v>8979</v>
      </c>
      <c r="E289" s="73"/>
      <c r="F289" s="73" t="s">
        <v>532</v>
      </c>
      <c r="G289" s="95">
        <v>44553</v>
      </c>
      <c r="H289" s="73"/>
      <c r="I289" s="83">
        <v>2.7899999999818301</v>
      </c>
      <c r="J289" s="86" t="s">
        <v>820</v>
      </c>
      <c r="K289" s="86" t="s">
        <v>135</v>
      </c>
      <c r="L289" s="87">
        <v>4.607E-2</v>
      </c>
      <c r="M289" s="87">
        <v>6.499999999942499E-2</v>
      </c>
      <c r="N289" s="83">
        <v>10996.546713</v>
      </c>
      <c r="O289" s="85">
        <v>100.55</v>
      </c>
      <c r="P289" s="83">
        <v>43.478444901000003</v>
      </c>
      <c r="Q289" s="84">
        <f t="shared" si="4"/>
        <v>2.9989833917461574E-5</v>
      </c>
      <c r="R289" s="84">
        <f>P289/'סכום נכסי הקרן'!$C$42</f>
        <v>7.1842608577819103E-7</v>
      </c>
    </row>
    <row r="290" spans="2:18">
      <c r="B290" s="76" t="s">
        <v>3767</v>
      </c>
      <c r="C290" s="86" t="s">
        <v>3261</v>
      </c>
      <c r="D290" s="73">
        <v>8918</v>
      </c>
      <c r="E290" s="73"/>
      <c r="F290" s="73" t="s">
        <v>532</v>
      </c>
      <c r="G290" s="95">
        <v>44553</v>
      </c>
      <c r="H290" s="73"/>
      <c r="I290" s="83">
        <v>2.7899999998808247</v>
      </c>
      <c r="J290" s="86" t="s">
        <v>820</v>
      </c>
      <c r="K290" s="86" t="s">
        <v>135</v>
      </c>
      <c r="L290" s="87">
        <v>4.607E-2</v>
      </c>
      <c r="M290" s="87">
        <v>6.5099999998292898E-2</v>
      </c>
      <c r="N290" s="83">
        <v>1570.9352570000001</v>
      </c>
      <c r="O290" s="85">
        <v>100.52</v>
      </c>
      <c r="P290" s="83">
        <v>6.209353406</v>
      </c>
      <c r="Q290" s="84">
        <f t="shared" si="4"/>
        <v>4.2829838510733246E-6</v>
      </c>
      <c r="R290" s="84">
        <f>P290/'סכום נכסי הקרן'!$C$42</f>
        <v>1.0260167935729128E-7</v>
      </c>
    </row>
    <row r="291" spans="2:18">
      <c r="B291" s="76" t="s">
        <v>3767</v>
      </c>
      <c r="C291" s="86" t="s">
        <v>3261</v>
      </c>
      <c r="D291" s="73">
        <v>9037</v>
      </c>
      <c r="E291" s="73"/>
      <c r="F291" s="73" t="s">
        <v>532</v>
      </c>
      <c r="G291" s="95">
        <v>44671</v>
      </c>
      <c r="H291" s="73"/>
      <c r="I291" s="83">
        <v>2.7899999998401461</v>
      </c>
      <c r="J291" s="86" t="s">
        <v>820</v>
      </c>
      <c r="K291" s="86" t="s">
        <v>135</v>
      </c>
      <c r="L291" s="87">
        <v>4.607E-2</v>
      </c>
      <c r="M291" s="87">
        <v>6.5299999999123379E-2</v>
      </c>
      <c r="N291" s="83">
        <v>981.83455700000002</v>
      </c>
      <c r="O291" s="85">
        <v>100.46</v>
      </c>
      <c r="P291" s="83">
        <v>3.8785292779999998</v>
      </c>
      <c r="Q291" s="84">
        <f t="shared" si="4"/>
        <v>2.6752670008341735E-6</v>
      </c>
      <c r="R291" s="84">
        <f>P291/'סכום נכסי הקרן'!$C$42</f>
        <v>6.4087770712920895E-8</v>
      </c>
    </row>
    <row r="292" spans="2:18">
      <c r="B292" s="76" t="s">
        <v>3767</v>
      </c>
      <c r="C292" s="86" t="s">
        <v>3261</v>
      </c>
      <c r="D292" s="73">
        <v>9130</v>
      </c>
      <c r="E292" s="73"/>
      <c r="F292" s="73" t="s">
        <v>532</v>
      </c>
      <c r="G292" s="95">
        <v>44742</v>
      </c>
      <c r="H292" s="73"/>
      <c r="I292" s="83">
        <v>2.7900000000507061</v>
      </c>
      <c r="J292" s="86" t="s">
        <v>820</v>
      </c>
      <c r="K292" s="86" t="s">
        <v>135</v>
      </c>
      <c r="L292" s="87">
        <v>4.607E-2</v>
      </c>
      <c r="M292" s="87">
        <v>6.5300000001400862E-2</v>
      </c>
      <c r="N292" s="83">
        <v>5891.0072570000011</v>
      </c>
      <c r="O292" s="85">
        <v>100.46</v>
      </c>
      <c r="P292" s="83">
        <v>23.271176358000005</v>
      </c>
      <c r="Q292" s="84">
        <f t="shared" si="4"/>
        <v>1.6051602480941695E-5</v>
      </c>
      <c r="R292" s="84">
        <f>P292/'סכום נכסי הקרן'!$C$42</f>
        <v>3.8452663567889922E-7</v>
      </c>
    </row>
    <row r="293" spans="2:18">
      <c r="B293" s="76" t="s">
        <v>3767</v>
      </c>
      <c r="C293" s="86" t="s">
        <v>3261</v>
      </c>
      <c r="D293" s="73">
        <v>9313</v>
      </c>
      <c r="E293" s="73"/>
      <c r="F293" s="73" t="s">
        <v>532</v>
      </c>
      <c r="G293" s="95">
        <v>44886</v>
      </c>
      <c r="H293" s="73"/>
      <c r="I293" s="83">
        <v>2.8099999999706502</v>
      </c>
      <c r="J293" s="86" t="s">
        <v>820</v>
      </c>
      <c r="K293" s="86" t="s">
        <v>135</v>
      </c>
      <c r="L293" s="87">
        <v>4.6409000000000006E-2</v>
      </c>
      <c r="M293" s="87">
        <v>6.3699999999176318E-2</v>
      </c>
      <c r="N293" s="83">
        <v>2683.6810859999996</v>
      </c>
      <c r="O293" s="85">
        <v>100.09</v>
      </c>
      <c r="P293" s="83">
        <v>10.562268451</v>
      </c>
      <c r="Q293" s="84">
        <f t="shared" si="4"/>
        <v>7.2854647252999757E-6</v>
      </c>
      <c r="R293" s="84">
        <f>P293/'סכום נכסי הקרן'!$C$42</f>
        <v>1.7452807241539307E-7</v>
      </c>
    </row>
    <row r="294" spans="2:18">
      <c r="B294" s="76" t="s">
        <v>3767</v>
      </c>
      <c r="C294" s="86" t="s">
        <v>3261</v>
      </c>
      <c r="D294" s="73">
        <v>9496</v>
      </c>
      <c r="E294" s="73"/>
      <c r="F294" s="73" t="s">
        <v>532</v>
      </c>
      <c r="G294" s="95">
        <v>44985</v>
      </c>
      <c r="H294" s="73"/>
      <c r="I294" s="83">
        <v>2.8299999999852399</v>
      </c>
      <c r="J294" s="86" t="s">
        <v>820</v>
      </c>
      <c r="K294" s="86" t="s">
        <v>135</v>
      </c>
      <c r="L294" s="87">
        <v>5.7419999999999999E-2</v>
      </c>
      <c r="M294" s="87">
        <v>6.6799999999360399E-2</v>
      </c>
      <c r="N294" s="83">
        <v>4189.1607290000002</v>
      </c>
      <c r="O294" s="85">
        <v>98.71</v>
      </c>
      <c r="P294" s="83">
        <v>16.260121227999999</v>
      </c>
      <c r="Q294" s="84">
        <f t="shared" si="4"/>
        <v>1.1215634234753775E-5</v>
      </c>
      <c r="R294" s="84">
        <f>P294/'סכום נכסי הקרן'!$C$42</f>
        <v>2.6867785346762099E-7</v>
      </c>
    </row>
    <row r="295" spans="2:18">
      <c r="B295" s="76" t="s">
        <v>3767</v>
      </c>
      <c r="C295" s="86" t="s">
        <v>3261</v>
      </c>
      <c r="D295" s="73">
        <v>8829</v>
      </c>
      <c r="E295" s="73"/>
      <c r="F295" s="73" t="s">
        <v>532</v>
      </c>
      <c r="G295" s="95">
        <v>44553</v>
      </c>
      <c r="H295" s="73"/>
      <c r="I295" s="83">
        <v>2.7900000000014065</v>
      </c>
      <c r="J295" s="86" t="s">
        <v>820</v>
      </c>
      <c r="K295" s="86" t="s">
        <v>135</v>
      </c>
      <c r="L295" s="87">
        <v>4.6029999999999995E-2</v>
      </c>
      <c r="M295" s="87">
        <v>6.520000000004432E-2</v>
      </c>
      <c r="N295" s="83">
        <v>118801.980259</v>
      </c>
      <c r="O295" s="85">
        <v>100.46</v>
      </c>
      <c r="P295" s="83">
        <v>469.30203834600002</v>
      </c>
      <c r="Q295" s="84">
        <f t="shared" si="4"/>
        <v>3.2370730414047112E-4</v>
      </c>
      <c r="R295" s="84">
        <f>P295/'סכום נכסי הקרן'!$C$42</f>
        <v>7.7546201853435804E-6</v>
      </c>
    </row>
    <row r="296" spans="2:18">
      <c r="B296" s="76" t="s">
        <v>3768</v>
      </c>
      <c r="C296" s="86" t="s">
        <v>3261</v>
      </c>
      <c r="D296" s="73">
        <v>7770</v>
      </c>
      <c r="E296" s="73"/>
      <c r="F296" s="73" t="s">
        <v>532</v>
      </c>
      <c r="G296" s="95">
        <v>44004</v>
      </c>
      <c r="H296" s="73"/>
      <c r="I296" s="83">
        <v>2.0500000000008249</v>
      </c>
      <c r="J296" s="86" t="s">
        <v>820</v>
      </c>
      <c r="K296" s="86" t="s">
        <v>137</v>
      </c>
      <c r="L296" s="87">
        <v>6.8784999999999999E-2</v>
      </c>
      <c r="M296" s="87">
        <v>7.4700000000021458E-2</v>
      </c>
      <c r="N296" s="83">
        <v>493916.26149800001</v>
      </c>
      <c r="O296" s="85">
        <v>101.54</v>
      </c>
      <c r="P296" s="83">
        <v>1211.62838962</v>
      </c>
      <c r="Q296" s="84">
        <f t="shared" si="4"/>
        <v>8.3573674856870248E-4</v>
      </c>
      <c r="R296" s="84">
        <f>P296/'סכום נכסי הקרן'!$C$42</f>
        <v>2.0020620409825393E-5</v>
      </c>
    </row>
    <row r="297" spans="2:18">
      <c r="B297" s="76" t="s">
        <v>3768</v>
      </c>
      <c r="C297" s="86" t="s">
        <v>3261</v>
      </c>
      <c r="D297" s="73">
        <v>8789</v>
      </c>
      <c r="E297" s="73"/>
      <c r="F297" s="73" t="s">
        <v>532</v>
      </c>
      <c r="G297" s="95">
        <v>44004</v>
      </c>
      <c r="H297" s="73"/>
      <c r="I297" s="83">
        <v>2.0499999999964076</v>
      </c>
      <c r="J297" s="86" t="s">
        <v>820</v>
      </c>
      <c r="K297" s="86" t="s">
        <v>137</v>
      </c>
      <c r="L297" s="87">
        <v>6.8784999999999999E-2</v>
      </c>
      <c r="M297" s="87">
        <v>7.6099999999820381E-2</v>
      </c>
      <c r="N297" s="83">
        <v>56892.82778</v>
      </c>
      <c r="O297" s="85">
        <v>101.27</v>
      </c>
      <c r="P297" s="83">
        <v>139.19296535000001</v>
      </c>
      <c r="Q297" s="84">
        <f t="shared" si="4"/>
        <v>9.6010193621931338E-5</v>
      </c>
      <c r="R297" s="84">
        <f>P297/'סכום נכסי הקרן'!$C$42</f>
        <v>2.2999869818701791E-6</v>
      </c>
    </row>
    <row r="298" spans="2:18">
      <c r="B298" s="76" t="s">
        <v>3768</v>
      </c>
      <c r="C298" s="86" t="s">
        <v>3261</v>
      </c>
      <c r="D298" s="73">
        <v>8980</v>
      </c>
      <c r="E298" s="73"/>
      <c r="F298" s="73" t="s">
        <v>532</v>
      </c>
      <c r="G298" s="95">
        <v>44627</v>
      </c>
      <c r="H298" s="73"/>
      <c r="I298" s="83">
        <v>2.0499999999946956</v>
      </c>
      <c r="J298" s="86" t="s">
        <v>820</v>
      </c>
      <c r="K298" s="86" t="s">
        <v>137</v>
      </c>
      <c r="L298" s="87">
        <v>6.8784999999999999E-2</v>
      </c>
      <c r="M298" s="87">
        <v>7.7399999999837335E-2</v>
      </c>
      <c r="N298" s="83">
        <v>57926.766294000001</v>
      </c>
      <c r="O298" s="85">
        <v>101.03</v>
      </c>
      <c r="P298" s="83">
        <v>141.38671199499998</v>
      </c>
      <c r="Q298" s="84">
        <f t="shared" si="4"/>
        <v>9.7523359460551868E-5</v>
      </c>
      <c r="R298" s="84">
        <f>P298/'סכום נכסי הקרן'!$C$42</f>
        <v>2.336235859191919E-6</v>
      </c>
    </row>
    <row r="299" spans="2:18">
      <c r="B299" s="76" t="s">
        <v>3768</v>
      </c>
      <c r="C299" s="86" t="s">
        <v>3261</v>
      </c>
      <c r="D299" s="73">
        <v>9027</v>
      </c>
      <c r="E299" s="73"/>
      <c r="F299" s="73" t="s">
        <v>532</v>
      </c>
      <c r="G299" s="95">
        <v>44658</v>
      </c>
      <c r="H299" s="73"/>
      <c r="I299" s="83">
        <v>2.0499999999952285</v>
      </c>
      <c r="J299" s="86" t="s">
        <v>820</v>
      </c>
      <c r="K299" s="86" t="s">
        <v>137</v>
      </c>
      <c r="L299" s="87">
        <v>6.8784999999999999E-2</v>
      </c>
      <c r="M299" s="87">
        <v>7.7399999999389277E-2</v>
      </c>
      <c r="N299" s="83">
        <v>8586.7749110000004</v>
      </c>
      <c r="O299" s="85">
        <v>101.03</v>
      </c>
      <c r="P299" s="83">
        <v>20.958461021999998</v>
      </c>
      <c r="Q299" s="84">
        <f t="shared" si="4"/>
        <v>1.4456376410116625E-5</v>
      </c>
      <c r="R299" s="84">
        <f>P299/'סכום נכסי הקרן'!$C$42</f>
        <v>3.4631195182475187E-7</v>
      </c>
    </row>
    <row r="300" spans="2:18">
      <c r="B300" s="76" t="s">
        <v>3768</v>
      </c>
      <c r="C300" s="86" t="s">
        <v>3261</v>
      </c>
      <c r="D300" s="73">
        <v>9126</v>
      </c>
      <c r="E300" s="73"/>
      <c r="F300" s="73" t="s">
        <v>532</v>
      </c>
      <c r="G300" s="95">
        <v>44741</v>
      </c>
      <c r="H300" s="73"/>
      <c r="I300" s="83">
        <v>2.0500000000021346</v>
      </c>
      <c r="J300" s="86" t="s">
        <v>820</v>
      </c>
      <c r="K300" s="86" t="s">
        <v>137</v>
      </c>
      <c r="L300" s="87">
        <v>6.8784999999999999E-2</v>
      </c>
      <c r="M300" s="87">
        <v>7.7400000000155816E-2</v>
      </c>
      <c r="N300" s="83">
        <v>76781.819684000002</v>
      </c>
      <c r="O300" s="85">
        <v>101.03</v>
      </c>
      <c r="P300" s="83">
        <v>187.40782059200001</v>
      </c>
      <c r="Q300" s="84">
        <f t="shared" si="4"/>
        <v>1.2926702937938444E-4</v>
      </c>
      <c r="R300" s="84">
        <f>P300/'סכום נכסי הקרן'!$C$42</f>
        <v>3.0966762334463195E-6</v>
      </c>
    </row>
    <row r="301" spans="2:18">
      <c r="B301" s="76" t="s">
        <v>3768</v>
      </c>
      <c r="C301" s="86" t="s">
        <v>3261</v>
      </c>
      <c r="D301" s="73">
        <v>9261</v>
      </c>
      <c r="E301" s="73"/>
      <c r="F301" s="73" t="s">
        <v>532</v>
      </c>
      <c r="G301" s="95">
        <v>44833</v>
      </c>
      <c r="H301" s="73"/>
      <c r="I301" s="83">
        <v>2.04</v>
      </c>
      <c r="J301" s="86" t="s">
        <v>820</v>
      </c>
      <c r="K301" s="86" t="s">
        <v>137</v>
      </c>
      <c r="L301" s="87">
        <v>6.8784999999999999E-2</v>
      </c>
      <c r="M301" s="87">
        <v>7.8100000000071959E-2</v>
      </c>
      <c r="N301" s="83">
        <v>56939.327090999999</v>
      </c>
      <c r="O301" s="85">
        <v>101.03</v>
      </c>
      <c r="P301" s="83">
        <v>138.97658369999999</v>
      </c>
      <c r="Q301" s="84">
        <f t="shared" si="4"/>
        <v>9.5860941509509591E-5</v>
      </c>
      <c r="R301" s="84">
        <f>P301/'סכום נכסי הקרן'!$C$42</f>
        <v>2.2964115499015861E-6</v>
      </c>
    </row>
    <row r="302" spans="2:18">
      <c r="B302" s="76" t="s">
        <v>3768</v>
      </c>
      <c r="C302" s="86" t="s">
        <v>3261</v>
      </c>
      <c r="D302" s="73">
        <v>9285</v>
      </c>
      <c r="E302" s="73"/>
      <c r="F302" s="73" t="s">
        <v>532</v>
      </c>
      <c r="G302" s="95">
        <v>44861</v>
      </c>
      <c r="H302" s="73"/>
      <c r="I302" s="83">
        <v>2.0499999999959062</v>
      </c>
      <c r="J302" s="86" t="s">
        <v>820</v>
      </c>
      <c r="K302" s="86" t="s">
        <v>137</v>
      </c>
      <c r="L302" s="87">
        <v>6.8334999999999993E-2</v>
      </c>
      <c r="M302" s="87">
        <v>7.6199999999721615E-2</v>
      </c>
      <c r="N302" s="83">
        <v>25018.794568000001</v>
      </c>
      <c r="O302" s="85">
        <v>101.03</v>
      </c>
      <c r="P302" s="83">
        <v>61.065467084999995</v>
      </c>
      <c r="Q302" s="84">
        <f t="shared" si="4"/>
        <v>4.2120715682019375E-5</v>
      </c>
      <c r="R302" s="84">
        <f>P302/'סכום נכסי הקרן'!$C$42</f>
        <v>1.0090292924226569E-6</v>
      </c>
    </row>
    <row r="303" spans="2:18">
      <c r="B303" s="76" t="s">
        <v>3768</v>
      </c>
      <c r="C303" s="86" t="s">
        <v>3261</v>
      </c>
      <c r="D303" s="73">
        <v>9374</v>
      </c>
      <c r="E303" s="73"/>
      <c r="F303" s="73" t="s">
        <v>532</v>
      </c>
      <c r="G303" s="95">
        <v>44910</v>
      </c>
      <c r="H303" s="73"/>
      <c r="I303" s="83">
        <v>2.0499999999964382</v>
      </c>
      <c r="J303" s="86" t="s">
        <v>820</v>
      </c>
      <c r="K303" s="86" t="s">
        <v>137</v>
      </c>
      <c r="L303" s="87">
        <v>6.8334999999999993E-2</v>
      </c>
      <c r="M303" s="87">
        <v>7.5000000000118736E-2</v>
      </c>
      <c r="N303" s="83">
        <v>17254.341259000001</v>
      </c>
      <c r="O303" s="85">
        <v>101.03</v>
      </c>
      <c r="P303" s="83">
        <v>42.114117303</v>
      </c>
      <c r="Q303" s="84">
        <f t="shared" si="4"/>
        <v>2.9048770865041125E-5</v>
      </c>
      <c r="R303" s="84">
        <f>P303/'סכום נכסי הקרן'!$C$42</f>
        <v>6.9588230487291399E-7</v>
      </c>
    </row>
    <row r="304" spans="2:18">
      <c r="B304" s="76" t="s">
        <v>3769</v>
      </c>
      <c r="C304" s="86" t="s">
        <v>3261</v>
      </c>
      <c r="D304" s="73">
        <v>7382</v>
      </c>
      <c r="E304" s="73"/>
      <c r="F304" s="73" t="s">
        <v>532</v>
      </c>
      <c r="G304" s="95">
        <v>43860</v>
      </c>
      <c r="H304" s="73"/>
      <c r="I304" s="83">
        <v>2.9499999999987114</v>
      </c>
      <c r="J304" s="86" t="s">
        <v>774</v>
      </c>
      <c r="K304" s="86" t="s">
        <v>133</v>
      </c>
      <c r="L304" s="87">
        <v>7.5902999999999998E-2</v>
      </c>
      <c r="M304" s="87">
        <v>8.3599999999973404E-2</v>
      </c>
      <c r="N304" s="83">
        <v>204570.84157700001</v>
      </c>
      <c r="O304" s="85">
        <v>99.67</v>
      </c>
      <c r="P304" s="83">
        <v>737.08319506099997</v>
      </c>
      <c r="Q304" s="84">
        <f t="shared" si="4"/>
        <v>5.0841290790331164E-4</v>
      </c>
      <c r="R304" s="84">
        <f>P304/'סכום נכסי הקרן'!$C$42</f>
        <v>1.217936372669984E-5</v>
      </c>
    </row>
    <row r="305" spans="2:18">
      <c r="B305" s="76" t="s">
        <v>3770</v>
      </c>
      <c r="C305" s="86" t="s">
        <v>3261</v>
      </c>
      <c r="D305" s="73">
        <v>9158</v>
      </c>
      <c r="E305" s="73"/>
      <c r="F305" s="73" t="s">
        <v>532</v>
      </c>
      <c r="G305" s="95">
        <v>44179</v>
      </c>
      <c r="H305" s="73"/>
      <c r="I305" s="83">
        <v>2.8899999999999997</v>
      </c>
      <c r="J305" s="86" t="s">
        <v>774</v>
      </c>
      <c r="K305" s="86" t="s">
        <v>133</v>
      </c>
      <c r="L305" s="87">
        <v>7.4652999999999997E-2</v>
      </c>
      <c r="M305" s="87">
        <v>7.8299999999999995E-2</v>
      </c>
      <c r="N305" s="83">
        <v>5652900.4199999999</v>
      </c>
      <c r="O305" s="85">
        <v>100.08</v>
      </c>
      <c r="P305" s="83">
        <v>20451.582589999998</v>
      </c>
      <c r="Q305" s="84">
        <f t="shared" si="4"/>
        <v>1.4106750290170608E-2</v>
      </c>
      <c r="R305" s="84">
        <f>P305/'סכום נכסי הקרן'!$C$42</f>
        <v>3.3793642945507366E-4</v>
      </c>
    </row>
    <row r="306" spans="2:18">
      <c r="B306" s="76" t="s">
        <v>3771</v>
      </c>
      <c r="C306" s="86" t="s">
        <v>3261</v>
      </c>
      <c r="D306" s="73">
        <v>7823</v>
      </c>
      <c r="E306" s="73"/>
      <c r="F306" s="73" t="s">
        <v>532</v>
      </c>
      <c r="G306" s="95">
        <v>44027</v>
      </c>
      <c r="H306" s="73"/>
      <c r="I306" s="83">
        <v>3.8199999999967789</v>
      </c>
      <c r="J306" s="86" t="s">
        <v>820</v>
      </c>
      <c r="K306" s="86" t="s">
        <v>135</v>
      </c>
      <c r="L306" s="87">
        <v>2.35E-2</v>
      </c>
      <c r="M306" s="87">
        <v>2.4499999999982106E-2</v>
      </c>
      <c r="N306" s="83">
        <v>141554.35917099999</v>
      </c>
      <c r="O306" s="85">
        <v>100.4</v>
      </c>
      <c r="P306" s="83">
        <v>558.84650664000003</v>
      </c>
      <c r="Q306" s="84">
        <f t="shared" si="4"/>
        <v>3.8547178855290003E-4</v>
      </c>
      <c r="R306" s="84">
        <f>P306/'סכום נכסי הקרן'!$C$42</f>
        <v>9.2342288053397413E-6</v>
      </c>
    </row>
    <row r="307" spans="2:18">
      <c r="B307" s="76" t="s">
        <v>3771</v>
      </c>
      <c r="C307" s="86" t="s">
        <v>3261</v>
      </c>
      <c r="D307" s="73">
        <v>7993</v>
      </c>
      <c r="E307" s="73"/>
      <c r="F307" s="73" t="s">
        <v>532</v>
      </c>
      <c r="G307" s="95">
        <v>44119</v>
      </c>
      <c r="H307" s="73"/>
      <c r="I307" s="83">
        <v>3.8200000000010021</v>
      </c>
      <c r="J307" s="86" t="s">
        <v>820</v>
      </c>
      <c r="K307" s="86" t="s">
        <v>135</v>
      </c>
      <c r="L307" s="87">
        <v>2.35E-2</v>
      </c>
      <c r="M307" s="87">
        <v>2.4500000000001791E-2</v>
      </c>
      <c r="N307" s="83">
        <v>141554.35925800001</v>
      </c>
      <c r="O307" s="85">
        <v>100.4</v>
      </c>
      <c r="P307" s="83">
        <v>558.84650694200002</v>
      </c>
      <c r="Q307" s="84">
        <f t="shared" si="4"/>
        <v>3.854717887612085E-4</v>
      </c>
      <c r="R307" s="84">
        <f>P307/'סכום נכסי הקרן'!$C$42</f>
        <v>9.2342288103299072E-6</v>
      </c>
    </row>
    <row r="308" spans="2:18">
      <c r="B308" s="76" t="s">
        <v>3771</v>
      </c>
      <c r="C308" s="86" t="s">
        <v>3261</v>
      </c>
      <c r="D308" s="73">
        <v>8187</v>
      </c>
      <c r="E308" s="73"/>
      <c r="F308" s="73" t="s">
        <v>532</v>
      </c>
      <c r="G308" s="95">
        <v>44211</v>
      </c>
      <c r="H308" s="73"/>
      <c r="I308" s="83">
        <v>3.82000000000229</v>
      </c>
      <c r="J308" s="86" t="s">
        <v>820</v>
      </c>
      <c r="K308" s="86" t="s">
        <v>135</v>
      </c>
      <c r="L308" s="87">
        <v>2.35E-2</v>
      </c>
      <c r="M308" s="87">
        <v>2.4500000000014309E-2</v>
      </c>
      <c r="N308" s="83">
        <v>141554.35917099999</v>
      </c>
      <c r="O308" s="85">
        <v>100.4</v>
      </c>
      <c r="P308" s="83">
        <v>558.84650659600004</v>
      </c>
      <c r="Q308" s="84">
        <f t="shared" si="4"/>
        <v>3.8547178852255045E-4</v>
      </c>
      <c r="R308" s="84">
        <f>P308/'סכום נכסי הקרן'!$C$42</f>
        <v>9.2342288046126974E-6</v>
      </c>
    </row>
    <row r="309" spans="2:18">
      <c r="B309" s="134"/>
      <c r="C309" s="134"/>
      <c r="D309" s="134"/>
      <c r="E309" s="134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2:18">
      <c r="B310" s="134"/>
      <c r="C310" s="134"/>
      <c r="D310" s="134"/>
      <c r="E310" s="134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2:18">
      <c r="B311" s="134"/>
      <c r="C311" s="134"/>
      <c r="D311" s="134"/>
      <c r="E311" s="134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2:18">
      <c r="B312" s="142" t="s">
        <v>224</v>
      </c>
      <c r="C312" s="134"/>
      <c r="D312" s="134"/>
      <c r="E312" s="134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2:18">
      <c r="B313" s="142" t="s">
        <v>113</v>
      </c>
      <c r="C313" s="134"/>
      <c r="D313" s="134"/>
      <c r="E313" s="134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2:18">
      <c r="B314" s="142" t="s">
        <v>207</v>
      </c>
      <c r="C314" s="134"/>
      <c r="D314" s="134"/>
      <c r="E314" s="134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2:18">
      <c r="B315" s="142" t="s">
        <v>215</v>
      </c>
      <c r="C315" s="134"/>
      <c r="D315" s="134"/>
      <c r="E315" s="134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2:18">
      <c r="B316" s="134"/>
      <c r="C316" s="134"/>
      <c r="D316" s="134"/>
      <c r="E316" s="134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2:18">
      <c r="B317" s="134"/>
      <c r="C317" s="134"/>
      <c r="D317" s="134"/>
      <c r="E317" s="134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2:18">
      <c r="B318" s="134"/>
      <c r="C318" s="134"/>
      <c r="D318" s="134"/>
      <c r="E318" s="134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2:18">
      <c r="B319" s="134"/>
      <c r="C319" s="134"/>
      <c r="D319" s="134"/>
      <c r="E319" s="134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2:18">
      <c r="B320" s="134"/>
      <c r="C320" s="134"/>
      <c r="D320" s="134"/>
      <c r="E320" s="134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2:18">
      <c r="B321" s="134"/>
      <c r="C321" s="134"/>
      <c r="D321" s="134"/>
      <c r="E321" s="134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2:18">
      <c r="B322" s="134"/>
      <c r="C322" s="134"/>
      <c r="D322" s="134"/>
      <c r="E322" s="134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2:18">
      <c r="B323" s="134"/>
      <c r="C323" s="134"/>
      <c r="D323" s="134"/>
      <c r="E323" s="134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2:18">
      <c r="B324" s="134"/>
      <c r="C324" s="134"/>
      <c r="D324" s="134"/>
      <c r="E324" s="134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2:18">
      <c r="B325" s="134"/>
      <c r="C325" s="134"/>
      <c r="D325" s="134"/>
      <c r="E325" s="134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2:18">
      <c r="B326" s="134"/>
      <c r="C326" s="134"/>
      <c r="D326" s="134"/>
      <c r="E326" s="134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2:18">
      <c r="B327" s="134"/>
      <c r="C327" s="134"/>
      <c r="D327" s="134"/>
      <c r="E327" s="134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2:18">
      <c r="B328" s="134"/>
      <c r="C328" s="134"/>
      <c r="D328" s="134"/>
      <c r="E328" s="134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2:18">
      <c r="B329" s="134"/>
      <c r="C329" s="134"/>
      <c r="D329" s="134"/>
      <c r="E329" s="134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2:18">
      <c r="B330" s="134"/>
      <c r="C330" s="134"/>
      <c r="D330" s="134"/>
      <c r="E330" s="134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2:18">
      <c r="B331" s="134"/>
      <c r="C331" s="134"/>
      <c r="D331" s="134"/>
      <c r="E331" s="134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2:18">
      <c r="B332" s="134"/>
      <c r="C332" s="134"/>
      <c r="D332" s="134"/>
      <c r="E332" s="134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2:18">
      <c r="B333" s="134"/>
      <c r="C333" s="134"/>
      <c r="D333" s="134"/>
      <c r="E333" s="134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2:18">
      <c r="B334" s="134"/>
      <c r="C334" s="134"/>
      <c r="D334" s="134"/>
      <c r="E334" s="134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2:18">
      <c r="B335" s="134"/>
      <c r="C335" s="134"/>
      <c r="D335" s="134"/>
      <c r="E335" s="134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2:18">
      <c r="B336" s="134"/>
      <c r="C336" s="134"/>
      <c r="D336" s="134"/>
      <c r="E336" s="134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2:18">
      <c r="B337" s="134"/>
      <c r="C337" s="134"/>
      <c r="D337" s="134"/>
      <c r="E337" s="134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2:18">
      <c r="B338" s="134"/>
      <c r="C338" s="134"/>
      <c r="D338" s="134"/>
      <c r="E338" s="134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2:18">
      <c r="B339" s="134"/>
      <c r="C339" s="134"/>
      <c r="D339" s="134"/>
      <c r="E339" s="134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2:18">
      <c r="B340" s="134"/>
      <c r="C340" s="134"/>
      <c r="D340" s="134"/>
      <c r="E340" s="134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2:18">
      <c r="B341" s="134"/>
      <c r="C341" s="134"/>
      <c r="D341" s="134"/>
      <c r="E341" s="134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2:18">
      <c r="B342" s="134"/>
      <c r="C342" s="134"/>
      <c r="D342" s="134"/>
      <c r="E342" s="134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2:18">
      <c r="B343" s="134"/>
      <c r="C343" s="134"/>
      <c r="D343" s="134"/>
      <c r="E343" s="134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2:18">
      <c r="B344" s="134"/>
      <c r="C344" s="134"/>
      <c r="D344" s="134"/>
      <c r="E344" s="134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2:18">
      <c r="B345" s="134"/>
      <c r="C345" s="134"/>
      <c r="D345" s="134"/>
      <c r="E345" s="134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2:18">
      <c r="B346" s="134"/>
      <c r="C346" s="134"/>
      <c r="D346" s="134"/>
      <c r="E346" s="134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2:18">
      <c r="B347" s="134"/>
      <c r="C347" s="134"/>
      <c r="D347" s="134"/>
      <c r="E347" s="134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2:18">
      <c r="B348" s="134"/>
      <c r="C348" s="134"/>
      <c r="D348" s="134"/>
      <c r="E348" s="134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2:18">
      <c r="B349" s="134"/>
      <c r="C349" s="134"/>
      <c r="D349" s="134"/>
      <c r="E349" s="134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2:18">
      <c r="B350" s="134"/>
      <c r="C350" s="134"/>
      <c r="D350" s="134"/>
      <c r="E350" s="134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2:18">
      <c r="B351" s="134"/>
      <c r="C351" s="134"/>
      <c r="D351" s="134"/>
      <c r="E351" s="134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2:18">
      <c r="B352" s="134"/>
      <c r="C352" s="134"/>
      <c r="D352" s="134"/>
      <c r="E352" s="134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2:18">
      <c r="B353" s="134"/>
      <c r="C353" s="134"/>
      <c r="D353" s="134"/>
      <c r="E353" s="134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2:18">
      <c r="B354" s="134"/>
      <c r="C354" s="134"/>
      <c r="D354" s="134"/>
      <c r="E354" s="134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2:18">
      <c r="B355" s="134"/>
      <c r="C355" s="134"/>
      <c r="D355" s="134"/>
      <c r="E355" s="134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2:18">
      <c r="B356" s="134"/>
      <c r="C356" s="134"/>
      <c r="D356" s="134"/>
      <c r="E356" s="134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2:18">
      <c r="B357" s="134"/>
      <c r="C357" s="134"/>
      <c r="D357" s="134"/>
      <c r="E357" s="134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2:18">
      <c r="B358" s="134"/>
      <c r="C358" s="134"/>
      <c r="D358" s="134"/>
      <c r="E358" s="134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2:18">
      <c r="B359" s="134"/>
      <c r="C359" s="134"/>
      <c r="D359" s="134"/>
      <c r="E359" s="134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2:18">
      <c r="B360" s="134"/>
      <c r="C360" s="134"/>
      <c r="D360" s="134"/>
      <c r="E360" s="134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2:18">
      <c r="B361" s="134"/>
      <c r="C361" s="134"/>
      <c r="D361" s="134"/>
      <c r="E361" s="134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2:18">
      <c r="B362" s="134"/>
      <c r="C362" s="134"/>
      <c r="D362" s="134"/>
      <c r="E362" s="134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2:18">
      <c r="B363" s="134"/>
      <c r="C363" s="134"/>
      <c r="D363" s="134"/>
      <c r="E363" s="134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2:18">
      <c r="B364" s="134"/>
      <c r="C364" s="134"/>
      <c r="D364" s="134"/>
      <c r="E364" s="134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2:18">
      <c r="B365" s="134"/>
      <c r="C365" s="134"/>
      <c r="D365" s="134"/>
      <c r="E365" s="134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2:18">
      <c r="B366" s="134"/>
      <c r="C366" s="134"/>
      <c r="D366" s="134"/>
      <c r="E366" s="134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2:18">
      <c r="B367" s="134"/>
      <c r="C367" s="134"/>
      <c r="D367" s="134"/>
      <c r="E367" s="134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2:18">
      <c r="B368" s="134"/>
      <c r="C368" s="134"/>
      <c r="D368" s="134"/>
      <c r="E368" s="134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2:18">
      <c r="B369" s="134"/>
      <c r="C369" s="134"/>
      <c r="D369" s="134"/>
      <c r="E369" s="134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2:18">
      <c r="B370" s="134"/>
      <c r="C370" s="134"/>
      <c r="D370" s="134"/>
      <c r="E370" s="134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2:18">
      <c r="B371" s="134"/>
      <c r="C371" s="134"/>
      <c r="D371" s="134"/>
      <c r="E371" s="134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2:18">
      <c r="B372" s="134"/>
      <c r="C372" s="134"/>
      <c r="D372" s="134"/>
      <c r="E372" s="134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2:18">
      <c r="B373" s="134"/>
      <c r="C373" s="134"/>
      <c r="D373" s="134"/>
      <c r="E373" s="134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2:18">
      <c r="B374" s="134"/>
      <c r="C374" s="134"/>
      <c r="D374" s="134"/>
      <c r="E374" s="134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2:18">
      <c r="B375" s="134"/>
      <c r="C375" s="134"/>
      <c r="D375" s="134"/>
      <c r="E375" s="134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2:18">
      <c r="B376" s="134"/>
      <c r="C376" s="134"/>
      <c r="D376" s="134"/>
      <c r="E376" s="134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2:18">
      <c r="B377" s="134"/>
      <c r="C377" s="134"/>
      <c r="D377" s="134"/>
      <c r="E377" s="134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2:18">
      <c r="B378" s="134"/>
      <c r="C378" s="134"/>
      <c r="D378" s="134"/>
      <c r="E378" s="134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2:18">
      <c r="B379" s="134"/>
      <c r="C379" s="134"/>
      <c r="D379" s="134"/>
      <c r="E379" s="134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2:18">
      <c r="B380" s="134"/>
      <c r="C380" s="134"/>
      <c r="D380" s="134"/>
      <c r="E380" s="134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2:18">
      <c r="B381" s="134"/>
      <c r="C381" s="134"/>
      <c r="D381" s="134"/>
      <c r="E381" s="134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2:18">
      <c r="B382" s="134"/>
      <c r="C382" s="134"/>
      <c r="D382" s="134"/>
      <c r="E382" s="134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2:18">
      <c r="B383" s="134"/>
      <c r="C383" s="134"/>
      <c r="D383" s="134"/>
      <c r="E383" s="134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2:18">
      <c r="B384" s="134"/>
      <c r="C384" s="134"/>
      <c r="D384" s="134"/>
      <c r="E384" s="134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2:18">
      <c r="B385" s="134"/>
      <c r="C385" s="134"/>
      <c r="D385" s="134"/>
      <c r="E385" s="134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2:18">
      <c r="B386" s="134"/>
      <c r="C386" s="134"/>
      <c r="D386" s="134"/>
      <c r="E386" s="134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2:18">
      <c r="B387" s="134"/>
      <c r="C387" s="134"/>
      <c r="D387" s="134"/>
      <c r="E387" s="134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2:18">
      <c r="B388" s="134"/>
      <c r="C388" s="134"/>
      <c r="D388" s="134"/>
      <c r="E388" s="134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2:18">
      <c r="B389" s="134"/>
      <c r="C389" s="134"/>
      <c r="D389" s="134"/>
      <c r="E389" s="134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2:18">
      <c r="B390" s="134"/>
      <c r="C390" s="134"/>
      <c r="D390" s="134"/>
      <c r="E390" s="134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2:18">
      <c r="B391" s="134"/>
      <c r="C391" s="134"/>
      <c r="D391" s="134"/>
      <c r="E391" s="134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2:18">
      <c r="B392" s="134"/>
      <c r="C392" s="134"/>
      <c r="D392" s="134"/>
      <c r="E392" s="134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2:18">
      <c r="B393" s="134"/>
      <c r="C393" s="134"/>
      <c r="D393" s="134"/>
      <c r="E393" s="134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2:18">
      <c r="B394" s="134"/>
      <c r="C394" s="134"/>
      <c r="D394" s="134"/>
      <c r="E394" s="134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2:18">
      <c r="B395" s="134"/>
      <c r="C395" s="134"/>
      <c r="D395" s="134"/>
      <c r="E395" s="134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2:18">
      <c r="B396" s="134"/>
      <c r="C396" s="134"/>
      <c r="D396" s="134"/>
      <c r="E396" s="134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2:18">
      <c r="B397" s="134"/>
      <c r="C397" s="134"/>
      <c r="D397" s="134"/>
      <c r="E397" s="134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2:18">
      <c r="B398" s="134"/>
      <c r="C398" s="134"/>
      <c r="D398" s="134"/>
      <c r="E398" s="134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2:18">
      <c r="B399" s="134"/>
      <c r="C399" s="134"/>
      <c r="D399" s="134"/>
      <c r="E399" s="134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2:18">
      <c r="B400" s="134"/>
      <c r="C400" s="134"/>
      <c r="D400" s="134"/>
      <c r="E400" s="134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2:18">
      <c r="B401" s="134"/>
      <c r="C401" s="134"/>
      <c r="D401" s="134"/>
      <c r="E401" s="134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2:18">
      <c r="B402" s="134"/>
      <c r="C402" s="134"/>
      <c r="D402" s="134"/>
      <c r="E402" s="134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2:18">
      <c r="B403" s="134"/>
      <c r="C403" s="134"/>
      <c r="D403" s="134"/>
      <c r="E403" s="134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2:18">
      <c r="B404" s="134"/>
      <c r="C404" s="134"/>
      <c r="D404" s="134"/>
      <c r="E404" s="134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2:18">
      <c r="B405" s="134"/>
      <c r="C405" s="134"/>
      <c r="D405" s="134"/>
      <c r="E405" s="134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2:18">
      <c r="B406" s="134"/>
      <c r="C406" s="134"/>
      <c r="D406" s="134"/>
      <c r="E406" s="134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2:18">
      <c r="B407" s="134"/>
      <c r="C407" s="134"/>
      <c r="D407" s="134"/>
      <c r="E407" s="134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2:18">
      <c r="B408" s="134"/>
      <c r="C408" s="134"/>
      <c r="D408" s="134"/>
      <c r="E408" s="134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2:18">
      <c r="B409" s="134"/>
      <c r="C409" s="134"/>
      <c r="D409" s="134"/>
      <c r="E409" s="134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2:18">
      <c r="B410" s="134"/>
      <c r="C410" s="134"/>
      <c r="D410" s="134"/>
      <c r="E410" s="134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2:18">
      <c r="B411" s="134"/>
      <c r="C411" s="134"/>
      <c r="D411" s="134"/>
      <c r="E411" s="134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2:18">
      <c r="B412" s="134"/>
      <c r="C412" s="134"/>
      <c r="D412" s="134"/>
      <c r="E412" s="134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2:18">
      <c r="B413" s="134"/>
      <c r="C413" s="134"/>
      <c r="D413" s="134"/>
      <c r="E413" s="134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2:18">
      <c r="B414" s="134"/>
      <c r="C414" s="134"/>
      <c r="D414" s="134"/>
      <c r="E414" s="134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2:18">
      <c r="B415" s="134"/>
      <c r="C415" s="134"/>
      <c r="D415" s="134"/>
      <c r="E415" s="134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2:18">
      <c r="B416" s="134"/>
      <c r="C416" s="134"/>
      <c r="D416" s="134"/>
      <c r="E416" s="134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2:18">
      <c r="B417" s="134"/>
      <c r="C417" s="134"/>
      <c r="D417" s="134"/>
      <c r="E417" s="134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2:18">
      <c r="B418" s="134"/>
      <c r="C418" s="134"/>
      <c r="D418" s="134"/>
      <c r="E418" s="134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2:18">
      <c r="B419" s="134"/>
      <c r="C419" s="134"/>
      <c r="D419" s="134"/>
      <c r="E419" s="134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2:18">
      <c r="B420" s="134"/>
      <c r="C420" s="134"/>
      <c r="D420" s="134"/>
      <c r="E420" s="134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2:18">
      <c r="B421" s="134"/>
      <c r="C421" s="134"/>
      <c r="D421" s="134"/>
      <c r="E421" s="134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2:18">
      <c r="B422" s="134"/>
      <c r="C422" s="134"/>
      <c r="D422" s="134"/>
      <c r="E422" s="134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2:18">
      <c r="B423" s="134"/>
      <c r="C423" s="134"/>
      <c r="D423" s="134"/>
      <c r="E423" s="134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2:18">
      <c r="B424" s="134"/>
      <c r="C424" s="134"/>
      <c r="D424" s="134"/>
      <c r="E424" s="134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2:18">
      <c r="B425" s="134"/>
      <c r="C425" s="134"/>
      <c r="D425" s="134"/>
      <c r="E425" s="134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2:18">
      <c r="B426" s="134"/>
      <c r="C426" s="134"/>
      <c r="D426" s="134"/>
      <c r="E426" s="134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2:18">
      <c r="B427" s="134"/>
      <c r="C427" s="134"/>
      <c r="D427" s="134"/>
      <c r="E427" s="134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2:18">
      <c r="B428" s="134"/>
      <c r="C428" s="134"/>
      <c r="D428" s="134"/>
      <c r="E428" s="134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2:18">
      <c r="B429" s="134"/>
      <c r="C429" s="134"/>
      <c r="D429" s="134"/>
      <c r="E429" s="134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2:18">
      <c r="B430" s="134"/>
      <c r="C430" s="134"/>
      <c r="D430" s="134"/>
      <c r="E430" s="134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2:18">
      <c r="B431" s="134"/>
      <c r="C431" s="134"/>
      <c r="D431" s="134"/>
      <c r="E431" s="134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2:18">
      <c r="B432" s="134"/>
      <c r="C432" s="134"/>
      <c r="D432" s="134"/>
      <c r="E432" s="134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2:18">
      <c r="B433" s="134"/>
      <c r="C433" s="134"/>
      <c r="D433" s="134"/>
      <c r="E433" s="134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2:18">
      <c r="B434" s="134"/>
      <c r="C434" s="134"/>
      <c r="D434" s="134"/>
      <c r="E434" s="134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2:18">
      <c r="B435" s="134"/>
      <c r="C435" s="134"/>
      <c r="D435" s="134"/>
      <c r="E435" s="134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2:18">
      <c r="B436" s="134"/>
      <c r="C436" s="134"/>
      <c r="D436" s="134"/>
      <c r="E436" s="134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2:18">
      <c r="B437" s="134"/>
      <c r="C437" s="134"/>
      <c r="D437" s="134"/>
      <c r="E437" s="134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2:18">
      <c r="B438" s="134"/>
      <c r="C438" s="134"/>
      <c r="D438" s="134"/>
      <c r="E438" s="134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2:18">
      <c r="B439" s="134"/>
      <c r="C439" s="134"/>
      <c r="D439" s="134"/>
      <c r="E439" s="134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2:18">
      <c r="B440" s="134"/>
      <c r="C440" s="134"/>
      <c r="D440" s="134"/>
      <c r="E440" s="134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2:18">
      <c r="B441" s="134"/>
      <c r="C441" s="134"/>
      <c r="D441" s="134"/>
      <c r="E441" s="134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2:18">
      <c r="B442" s="134"/>
      <c r="C442" s="134"/>
      <c r="D442" s="134"/>
      <c r="E442" s="134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2:18">
      <c r="B443" s="134"/>
      <c r="C443" s="134"/>
      <c r="D443" s="134"/>
      <c r="E443" s="134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2:18">
      <c r="B444" s="134"/>
      <c r="C444" s="134"/>
      <c r="D444" s="134"/>
      <c r="E444" s="134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2:18">
      <c r="B445" s="134"/>
      <c r="C445" s="134"/>
      <c r="D445" s="134"/>
      <c r="E445" s="134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2:18">
      <c r="B446" s="134"/>
      <c r="C446" s="134"/>
      <c r="D446" s="134"/>
      <c r="E446" s="134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2:18">
      <c r="B447" s="134"/>
      <c r="C447" s="134"/>
      <c r="D447" s="134"/>
      <c r="E447" s="134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2:18">
      <c r="B448" s="134"/>
      <c r="C448" s="134"/>
      <c r="D448" s="134"/>
      <c r="E448" s="134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2:18">
      <c r="B449" s="134"/>
      <c r="C449" s="134"/>
      <c r="D449" s="134"/>
      <c r="E449" s="134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2:18">
      <c r="B450" s="134"/>
      <c r="C450" s="134"/>
      <c r="D450" s="134"/>
      <c r="E450" s="134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2:18">
      <c r="B451" s="134"/>
      <c r="C451" s="134"/>
      <c r="D451" s="134"/>
      <c r="E451" s="134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2:18">
      <c r="B452" s="134"/>
      <c r="C452" s="134"/>
      <c r="D452" s="134"/>
      <c r="E452" s="134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2:18">
      <c r="B453" s="134"/>
      <c r="C453" s="134"/>
      <c r="D453" s="134"/>
      <c r="E453" s="134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2:18">
      <c r="B454" s="134"/>
      <c r="C454" s="134"/>
      <c r="D454" s="134"/>
      <c r="E454" s="134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2:18">
      <c r="B455" s="134"/>
      <c r="C455" s="134"/>
      <c r="D455" s="134"/>
      <c r="E455" s="134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2:18">
      <c r="B456" s="134"/>
      <c r="C456" s="134"/>
      <c r="D456" s="134"/>
      <c r="E456" s="134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2:18">
      <c r="B457" s="134"/>
      <c r="C457" s="134"/>
      <c r="D457" s="134"/>
      <c r="E457" s="134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2:18">
      <c r="B458" s="134"/>
      <c r="C458" s="134"/>
      <c r="D458" s="134"/>
      <c r="E458" s="134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2:18">
      <c r="B459" s="134"/>
      <c r="C459" s="134"/>
      <c r="D459" s="134"/>
      <c r="E459" s="134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2:18">
      <c r="B460" s="134"/>
      <c r="C460" s="134"/>
      <c r="D460" s="134"/>
      <c r="E460" s="134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2:18">
      <c r="B461" s="134"/>
      <c r="C461" s="134"/>
      <c r="D461" s="134"/>
      <c r="E461" s="134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2:18">
      <c r="B462" s="134"/>
      <c r="C462" s="134"/>
      <c r="D462" s="134"/>
      <c r="E462" s="134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2:18">
      <c r="B463" s="134"/>
      <c r="C463" s="134"/>
      <c r="D463" s="134"/>
      <c r="E463" s="134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2:18">
      <c r="B464" s="134"/>
      <c r="C464" s="134"/>
      <c r="D464" s="134"/>
      <c r="E464" s="134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2:18">
      <c r="B465" s="134"/>
      <c r="C465" s="134"/>
      <c r="D465" s="134"/>
      <c r="E465" s="134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2:18">
      <c r="B466" s="134"/>
      <c r="C466" s="134"/>
      <c r="D466" s="134"/>
      <c r="E466" s="134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2:18">
      <c r="B467" s="134"/>
      <c r="C467" s="134"/>
      <c r="D467" s="134"/>
      <c r="E467" s="134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2:18">
      <c r="B468" s="134"/>
      <c r="C468" s="134"/>
      <c r="D468" s="134"/>
      <c r="E468" s="134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2:18">
      <c r="B469" s="134"/>
      <c r="C469" s="134"/>
      <c r="D469" s="134"/>
      <c r="E469" s="134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2:18">
      <c r="B470" s="134"/>
      <c r="C470" s="134"/>
      <c r="D470" s="134"/>
      <c r="E470" s="134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2:18">
      <c r="B471" s="134"/>
      <c r="C471" s="134"/>
      <c r="D471" s="134"/>
      <c r="E471" s="134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2:18">
      <c r="B472" s="134"/>
      <c r="C472" s="134"/>
      <c r="D472" s="134"/>
      <c r="E472" s="134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2:18">
      <c r="B473" s="134"/>
      <c r="C473" s="134"/>
      <c r="D473" s="134"/>
      <c r="E473" s="134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2:18">
      <c r="B474" s="134"/>
      <c r="C474" s="134"/>
      <c r="D474" s="134"/>
      <c r="E474" s="134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2:18">
      <c r="B475" s="134"/>
      <c r="C475" s="134"/>
      <c r="D475" s="134"/>
      <c r="E475" s="134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2:18">
      <c r="B476" s="134"/>
      <c r="C476" s="134"/>
      <c r="D476" s="134"/>
      <c r="E476" s="134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2:18">
      <c r="B477" s="134"/>
      <c r="C477" s="134"/>
      <c r="D477" s="134"/>
      <c r="E477" s="134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2:18">
      <c r="B478" s="134"/>
      <c r="C478" s="134"/>
      <c r="D478" s="134"/>
      <c r="E478" s="134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2:18">
      <c r="B479" s="134"/>
      <c r="C479" s="134"/>
      <c r="D479" s="134"/>
      <c r="E479" s="134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2:18">
      <c r="B480" s="134"/>
      <c r="C480" s="134"/>
      <c r="D480" s="134"/>
      <c r="E480" s="134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2:18">
      <c r="B481" s="134"/>
      <c r="C481" s="134"/>
      <c r="D481" s="134"/>
      <c r="E481" s="134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2:18">
      <c r="B482" s="134"/>
      <c r="C482" s="134"/>
      <c r="D482" s="134"/>
      <c r="E482" s="134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2:18">
      <c r="B483" s="134"/>
      <c r="C483" s="134"/>
      <c r="D483" s="134"/>
      <c r="E483" s="134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2:18">
      <c r="B484" s="134"/>
      <c r="C484" s="134"/>
      <c r="D484" s="134"/>
      <c r="E484" s="134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2:18">
      <c r="B485" s="134"/>
      <c r="C485" s="134"/>
      <c r="D485" s="134"/>
      <c r="E485" s="134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2:18">
      <c r="B486" s="134"/>
      <c r="C486" s="134"/>
      <c r="D486" s="134"/>
      <c r="E486" s="134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2:18">
      <c r="B487" s="134"/>
      <c r="C487" s="134"/>
      <c r="D487" s="134"/>
      <c r="E487" s="134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2:18">
      <c r="B488" s="134"/>
      <c r="C488" s="134"/>
      <c r="D488" s="134"/>
      <c r="E488" s="134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2:18">
      <c r="B489" s="134"/>
      <c r="C489" s="134"/>
      <c r="D489" s="134"/>
      <c r="E489" s="134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2:18">
      <c r="B490" s="134"/>
      <c r="C490" s="134"/>
      <c r="D490" s="134"/>
      <c r="E490" s="134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2:18">
      <c r="B491" s="134"/>
      <c r="C491" s="134"/>
      <c r="D491" s="134"/>
      <c r="E491" s="134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2:18">
      <c r="B492" s="134"/>
      <c r="C492" s="134"/>
      <c r="D492" s="134"/>
      <c r="E492" s="134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2:18">
      <c r="B493" s="134"/>
      <c r="C493" s="134"/>
      <c r="D493" s="134"/>
      <c r="E493" s="134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2:18">
      <c r="B494" s="134"/>
      <c r="C494" s="134"/>
      <c r="D494" s="134"/>
      <c r="E494" s="134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2:18">
      <c r="B495" s="134"/>
      <c r="C495" s="134"/>
      <c r="D495" s="134"/>
      <c r="E495" s="134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2:18">
      <c r="B496" s="134"/>
      <c r="C496" s="134"/>
      <c r="D496" s="134"/>
      <c r="E496" s="134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2:18">
      <c r="B497" s="134"/>
      <c r="C497" s="134"/>
      <c r="D497" s="134"/>
      <c r="E497" s="134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2:18">
      <c r="B498" s="134"/>
      <c r="C498" s="134"/>
      <c r="D498" s="134"/>
      <c r="E498" s="134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2:18">
      <c r="B499" s="134"/>
      <c r="C499" s="134"/>
      <c r="D499" s="134"/>
      <c r="E499" s="134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2:18">
      <c r="B500" s="134"/>
      <c r="C500" s="134"/>
      <c r="D500" s="134"/>
      <c r="E500" s="134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2:18">
      <c r="B501" s="134"/>
      <c r="C501" s="134"/>
      <c r="D501" s="134"/>
      <c r="E501" s="134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2:18">
      <c r="B502" s="134"/>
      <c r="C502" s="134"/>
      <c r="D502" s="134"/>
      <c r="E502" s="134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2:18">
      <c r="B503" s="134"/>
      <c r="C503" s="134"/>
      <c r="D503" s="134"/>
      <c r="E503" s="134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2:18">
      <c r="B504" s="134"/>
      <c r="C504" s="134"/>
      <c r="D504" s="134"/>
      <c r="E504" s="134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2:18">
      <c r="B505" s="134"/>
      <c r="C505" s="134"/>
      <c r="D505" s="134"/>
      <c r="E505" s="134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2:18">
      <c r="B506" s="134"/>
      <c r="C506" s="134"/>
      <c r="D506" s="134"/>
      <c r="E506" s="134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2:18">
      <c r="B507" s="134"/>
      <c r="C507" s="134"/>
      <c r="D507" s="134"/>
      <c r="E507" s="134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2:18">
      <c r="B508" s="134"/>
      <c r="C508" s="134"/>
      <c r="D508" s="134"/>
      <c r="E508" s="134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2:18">
      <c r="B509" s="134"/>
      <c r="C509" s="134"/>
      <c r="D509" s="134"/>
      <c r="E509" s="134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2:18">
      <c r="B510" s="134"/>
      <c r="C510" s="134"/>
      <c r="D510" s="134"/>
      <c r="E510" s="134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2:18">
      <c r="B511" s="134"/>
      <c r="C511" s="134"/>
      <c r="D511" s="134"/>
      <c r="E511" s="134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2:18">
      <c r="B512" s="134"/>
      <c r="C512" s="134"/>
      <c r="D512" s="134"/>
      <c r="E512" s="134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2:18">
      <c r="B513" s="134"/>
      <c r="C513" s="134"/>
      <c r="D513" s="134"/>
      <c r="E513" s="134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2:18">
      <c r="B514" s="134"/>
      <c r="C514" s="134"/>
      <c r="D514" s="134"/>
      <c r="E514" s="134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2:18">
      <c r="B515" s="134"/>
      <c r="C515" s="134"/>
      <c r="D515" s="134"/>
      <c r="E515" s="134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2:18">
      <c r="B516" s="134"/>
      <c r="C516" s="134"/>
      <c r="D516" s="134"/>
      <c r="E516" s="134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2:18">
      <c r="B517" s="134"/>
      <c r="C517" s="134"/>
      <c r="D517" s="134"/>
      <c r="E517" s="134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2:18">
      <c r="B518" s="134"/>
      <c r="C518" s="134"/>
      <c r="D518" s="134"/>
      <c r="E518" s="134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2:18">
      <c r="B519" s="134"/>
      <c r="C519" s="134"/>
      <c r="D519" s="134"/>
      <c r="E519" s="134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2:18">
      <c r="B520" s="134"/>
      <c r="C520" s="134"/>
      <c r="D520" s="134"/>
      <c r="E520" s="134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2:18">
      <c r="B521" s="134"/>
      <c r="C521" s="134"/>
      <c r="D521" s="134"/>
      <c r="E521" s="134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2:18">
      <c r="B522" s="134"/>
      <c r="C522" s="134"/>
      <c r="D522" s="134"/>
      <c r="E522" s="134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2:18">
      <c r="B523" s="134"/>
      <c r="C523" s="134"/>
      <c r="D523" s="134"/>
      <c r="E523" s="134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2:18">
      <c r="B524" s="134"/>
      <c r="C524" s="134"/>
      <c r="D524" s="134"/>
      <c r="E524" s="134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2:18">
      <c r="B525" s="134"/>
      <c r="C525" s="134"/>
      <c r="D525" s="134"/>
      <c r="E525" s="134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2:18">
      <c r="B526" s="134"/>
      <c r="C526" s="134"/>
      <c r="D526" s="134"/>
      <c r="E526" s="134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2:18">
      <c r="B527" s="134"/>
      <c r="C527" s="134"/>
      <c r="D527" s="134"/>
      <c r="E527" s="134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2:18">
      <c r="B528" s="134"/>
      <c r="C528" s="134"/>
      <c r="D528" s="134"/>
      <c r="E528" s="134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2:18">
      <c r="B529" s="134"/>
      <c r="C529" s="134"/>
      <c r="D529" s="134"/>
      <c r="E529" s="134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2:18">
      <c r="B530" s="134"/>
      <c r="C530" s="134"/>
      <c r="D530" s="134"/>
      <c r="E530" s="134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2:18">
      <c r="B531" s="134"/>
      <c r="C531" s="134"/>
      <c r="D531" s="134"/>
      <c r="E531" s="134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2:18">
      <c r="B532" s="134"/>
      <c r="C532" s="134"/>
      <c r="D532" s="134"/>
      <c r="E532" s="134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2:18">
      <c r="B533" s="134"/>
      <c r="C533" s="134"/>
      <c r="D533" s="134"/>
      <c r="E533" s="134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2:18">
      <c r="B534" s="134"/>
      <c r="C534" s="134"/>
      <c r="D534" s="134"/>
      <c r="E534" s="134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2:18">
      <c r="B535" s="134"/>
      <c r="C535" s="134"/>
      <c r="D535" s="134"/>
      <c r="E535" s="134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2:18">
      <c r="B536" s="134"/>
      <c r="C536" s="134"/>
      <c r="D536" s="134"/>
      <c r="E536" s="134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2:18">
      <c r="B537" s="134"/>
      <c r="C537" s="134"/>
      <c r="D537" s="134"/>
      <c r="E537" s="134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2:18">
      <c r="B538" s="134"/>
      <c r="C538" s="134"/>
      <c r="D538" s="134"/>
      <c r="E538" s="134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2:18">
      <c r="B539" s="134"/>
      <c r="C539" s="134"/>
      <c r="D539" s="134"/>
      <c r="E539" s="134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2:18">
      <c r="B540" s="134"/>
      <c r="C540" s="134"/>
      <c r="D540" s="134"/>
      <c r="E540" s="134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2:18">
      <c r="B541" s="134"/>
      <c r="C541" s="134"/>
      <c r="D541" s="134"/>
      <c r="E541" s="134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2:18">
      <c r="B542" s="134"/>
      <c r="C542" s="134"/>
      <c r="D542" s="134"/>
      <c r="E542" s="134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2:18">
      <c r="B543" s="134"/>
      <c r="C543" s="134"/>
      <c r="D543" s="134"/>
      <c r="E543" s="134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2:18">
      <c r="B544" s="134"/>
      <c r="C544" s="134"/>
      <c r="D544" s="134"/>
      <c r="E544" s="134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2:18">
      <c r="B545" s="134"/>
      <c r="C545" s="134"/>
      <c r="D545" s="134"/>
      <c r="E545" s="134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2:18">
      <c r="B546" s="134"/>
      <c r="C546" s="134"/>
      <c r="D546" s="134"/>
      <c r="E546" s="134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2:18">
      <c r="B547" s="134"/>
      <c r="C547" s="134"/>
      <c r="D547" s="134"/>
      <c r="E547" s="134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2:18">
      <c r="B548" s="134"/>
      <c r="C548" s="134"/>
      <c r="D548" s="134"/>
      <c r="E548" s="134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2:18">
      <c r="B549" s="134"/>
      <c r="C549" s="134"/>
      <c r="D549" s="134"/>
      <c r="E549" s="134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2:18">
      <c r="B550" s="134"/>
      <c r="C550" s="134"/>
      <c r="D550" s="134"/>
      <c r="E550" s="134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2:18">
      <c r="B551" s="134"/>
      <c r="C551" s="134"/>
      <c r="D551" s="134"/>
      <c r="E551" s="134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2:18">
      <c r="B552" s="134"/>
      <c r="C552" s="134"/>
      <c r="D552" s="134"/>
      <c r="E552" s="134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2:18">
      <c r="B553" s="134"/>
      <c r="C553" s="134"/>
      <c r="D553" s="134"/>
      <c r="E553" s="134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2:18">
      <c r="B554" s="134"/>
      <c r="C554" s="134"/>
      <c r="D554" s="134"/>
      <c r="E554" s="134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2:18">
      <c r="B555" s="134"/>
      <c r="C555" s="134"/>
      <c r="D555" s="134"/>
      <c r="E555" s="134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2:18">
      <c r="B556" s="134"/>
      <c r="C556" s="134"/>
      <c r="D556" s="134"/>
      <c r="E556" s="134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2:18">
      <c r="B557" s="134"/>
      <c r="C557" s="134"/>
      <c r="D557" s="134"/>
      <c r="E557" s="134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2:18">
      <c r="B558" s="134"/>
      <c r="C558" s="134"/>
      <c r="D558" s="134"/>
      <c r="E558" s="134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2:18">
      <c r="B559" s="134"/>
      <c r="C559" s="134"/>
      <c r="D559" s="134"/>
      <c r="E559" s="134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2:18">
      <c r="B560" s="134"/>
      <c r="C560" s="134"/>
      <c r="D560" s="134"/>
      <c r="E560" s="134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2:18">
      <c r="B561" s="134"/>
      <c r="C561" s="134"/>
      <c r="D561" s="134"/>
      <c r="E561" s="134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2:18">
      <c r="B562" s="134"/>
      <c r="C562" s="134"/>
      <c r="D562" s="134"/>
      <c r="E562" s="134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2:18">
      <c r="B563" s="134"/>
      <c r="C563" s="134"/>
      <c r="D563" s="134"/>
      <c r="E563" s="134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2:18">
      <c r="B564" s="134"/>
      <c r="C564" s="134"/>
      <c r="D564" s="134"/>
      <c r="E564" s="134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2:18">
      <c r="B565" s="134"/>
      <c r="C565" s="134"/>
      <c r="D565" s="134"/>
      <c r="E565" s="134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2:18">
      <c r="B566" s="134"/>
      <c r="C566" s="134"/>
      <c r="D566" s="134"/>
      <c r="E566" s="134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2:18">
      <c r="B567" s="134"/>
      <c r="C567" s="134"/>
      <c r="D567" s="134"/>
      <c r="E567" s="134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2:18">
      <c r="B568" s="134"/>
      <c r="C568" s="134"/>
      <c r="D568" s="134"/>
      <c r="E568" s="134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2:18">
      <c r="B569" s="134"/>
      <c r="C569" s="134"/>
      <c r="D569" s="134"/>
      <c r="E569" s="134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2:18">
      <c r="B570" s="134"/>
      <c r="C570" s="134"/>
      <c r="D570" s="134"/>
      <c r="E570" s="134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2:18">
      <c r="B571" s="134"/>
      <c r="C571" s="134"/>
      <c r="D571" s="134"/>
      <c r="E571" s="134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2:18">
      <c r="B572" s="134"/>
      <c r="C572" s="134"/>
      <c r="D572" s="134"/>
      <c r="E572" s="134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2:18">
      <c r="B573" s="134"/>
      <c r="C573" s="134"/>
      <c r="D573" s="134"/>
      <c r="E573" s="134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2:18">
      <c r="B574" s="134"/>
      <c r="C574" s="134"/>
      <c r="D574" s="134"/>
      <c r="E574" s="134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2:18">
      <c r="B575" s="134"/>
      <c r="C575" s="134"/>
      <c r="D575" s="134"/>
      <c r="E575" s="134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2:18">
      <c r="B576" s="134"/>
      <c r="C576" s="134"/>
      <c r="D576" s="134"/>
      <c r="E576" s="134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2:18">
      <c r="B577" s="134"/>
      <c r="C577" s="134"/>
      <c r="D577" s="134"/>
      <c r="E577" s="134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2:18">
      <c r="B578" s="134"/>
      <c r="C578" s="134"/>
      <c r="D578" s="134"/>
      <c r="E578" s="134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2:18">
      <c r="B579" s="134"/>
      <c r="C579" s="134"/>
      <c r="D579" s="134"/>
      <c r="E579" s="134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2:18">
      <c r="B580" s="134"/>
      <c r="C580" s="134"/>
      <c r="D580" s="134"/>
      <c r="E580" s="134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2:18">
      <c r="B581" s="134"/>
      <c r="C581" s="134"/>
      <c r="D581" s="134"/>
      <c r="E581" s="134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2:18">
      <c r="B582" s="134"/>
      <c r="C582" s="134"/>
      <c r="D582" s="134"/>
      <c r="E582" s="134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2:18">
      <c r="B583" s="134"/>
      <c r="C583" s="134"/>
      <c r="D583" s="134"/>
      <c r="E583" s="134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2:18">
      <c r="B584" s="134"/>
      <c r="C584" s="134"/>
      <c r="D584" s="134"/>
      <c r="E584" s="134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2:18">
      <c r="B585" s="134"/>
      <c r="C585" s="134"/>
      <c r="D585" s="134"/>
      <c r="E585" s="134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2:18">
      <c r="B586" s="134"/>
      <c r="C586" s="134"/>
      <c r="D586" s="134"/>
      <c r="E586" s="134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2:18">
      <c r="B587" s="134"/>
      <c r="C587" s="134"/>
      <c r="D587" s="134"/>
      <c r="E587" s="134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2:18">
      <c r="B588" s="134"/>
      <c r="C588" s="134"/>
      <c r="D588" s="134"/>
      <c r="E588" s="134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2:18">
      <c r="B589" s="134"/>
      <c r="C589" s="134"/>
      <c r="D589" s="134"/>
      <c r="E589" s="134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2:18">
      <c r="B590" s="134"/>
      <c r="C590" s="134"/>
      <c r="D590" s="134"/>
      <c r="E590" s="134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2:18">
      <c r="B591" s="134"/>
      <c r="C591" s="134"/>
      <c r="D591" s="134"/>
      <c r="E591" s="134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2:18">
      <c r="B592" s="134"/>
      <c r="C592" s="134"/>
      <c r="D592" s="134"/>
      <c r="E592" s="134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2:18">
      <c r="B593" s="134"/>
      <c r="C593" s="134"/>
      <c r="D593" s="134"/>
      <c r="E593" s="134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2:18">
      <c r="B594" s="134"/>
      <c r="C594" s="134"/>
      <c r="D594" s="134"/>
      <c r="E594" s="134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2:18">
      <c r="B595" s="134"/>
      <c r="C595" s="134"/>
      <c r="D595" s="134"/>
      <c r="E595" s="134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2:18">
      <c r="B596" s="134"/>
      <c r="C596" s="134"/>
      <c r="D596" s="134"/>
      <c r="E596" s="134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2:18">
      <c r="B597" s="134"/>
      <c r="C597" s="134"/>
      <c r="D597" s="134"/>
      <c r="E597" s="134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2:18">
      <c r="B598" s="134"/>
      <c r="C598" s="134"/>
      <c r="D598" s="134"/>
      <c r="E598" s="134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2:18">
      <c r="B599" s="134"/>
      <c r="C599" s="134"/>
      <c r="D599" s="134"/>
      <c r="E599" s="134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2:18">
      <c r="B600" s="134"/>
      <c r="C600" s="134"/>
      <c r="D600" s="134"/>
      <c r="E600" s="134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2:18">
      <c r="B601" s="134"/>
      <c r="C601" s="134"/>
      <c r="D601" s="134"/>
      <c r="E601" s="134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2:18">
      <c r="B602" s="134"/>
      <c r="C602" s="134"/>
      <c r="D602" s="134"/>
      <c r="E602" s="134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2:18">
      <c r="B603" s="134"/>
      <c r="C603" s="134"/>
      <c r="D603" s="134"/>
      <c r="E603" s="134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2:18">
      <c r="B604" s="134"/>
      <c r="C604" s="134"/>
      <c r="D604" s="134"/>
      <c r="E604" s="134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2:18">
      <c r="B605" s="134"/>
      <c r="C605" s="134"/>
      <c r="D605" s="134"/>
      <c r="E605" s="134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2:18">
      <c r="B606" s="134"/>
      <c r="C606" s="134"/>
      <c r="D606" s="134"/>
      <c r="E606" s="134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2:18">
      <c r="B607" s="134"/>
      <c r="C607" s="134"/>
      <c r="D607" s="134"/>
      <c r="E607" s="134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2:18">
      <c r="B608" s="134"/>
      <c r="C608" s="134"/>
      <c r="D608" s="134"/>
      <c r="E608" s="134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2:18">
      <c r="B609" s="134"/>
      <c r="C609" s="134"/>
      <c r="D609" s="134"/>
      <c r="E609" s="134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2:18">
      <c r="B610" s="134"/>
      <c r="C610" s="134"/>
      <c r="D610" s="134"/>
      <c r="E610" s="134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2:18">
      <c r="B611" s="134"/>
      <c r="C611" s="134"/>
      <c r="D611" s="134"/>
      <c r="E611" s="134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2:18">
      <c r="B612" s="134"/>
      <c r="C612" s="134"/>
      <c r="D612" s="134"/>
      <c r="E612" s="134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2:18">
      <c r="B613" s="134"/>
      <c r="C613" s="134"/>
      <c r="D613" s="134"/>
      <c r="E613" s="134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2:18">
      <c r="B614" s="134"/>
      <c r="C614" s="134"/>
      <c r="D614" s="134"/>
      <c r="E614" s="134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2:18">
      <c r="B615" s="134"/>
      <c r="C615" s="134"/>
      <c r="D615" s="134"/>
      <c r="E615" s="134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2:18">
      <c r="B616" s="134"/>
      <c r="C616" s="134"/>
      <c r="D616" s="134"/>
      <c r="E616" s="134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2:18">
      <c r="B617" s="134"/>
      <c r="C617" s="134"/>
      <c r="D617" s="134"/>
      <c r="E617" s="134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2:18">
      <c r="B618" s="134"/>
      <c r="C618" s="134"/>
      <c r="D618" s="134"/>
      <c r="E618" s="134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2:18">
      <c r="B619" s="134"/>
      <c r="C619" s="134"/>
      <c r="D619" s="134"/>
      <c r="E619" s="134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2:18">
      <c r="B620" s="134"/>
      <c r="C620" s="134"/>
      <c r="D620" s="134"/>
      <c r="E620" s="134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2:18">
      <c r="B621" s="134"/>
      <c r="C621" s="134"/>
      <c r="D621" s="134"/>
      <c r="E621" s="134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2:18">
      <c r="B622" s="134"/>
      <c r="C622" s="134"/>
      <c r="D622" s="134"/>
      <c r="E622" s="134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2:18">
      <c r="B623" s="134"/>
      <c r="C623" s="134"/>
      <c r="D623" s="134"/>
      <c r="E623" s="134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2:18">
      <c r="B624" s="134"/>
      <c r="C624" s="134"/>
      <c r="D624" s="134"/>
      <c r="E624" s="134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2:18">
      <c r="B625" s="134"/>
      <c r="C625" s="134"/>
      <c r="D625" s="134"/>
      <c r="E625" s="134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2:18">
      <c r="B626" s="134"/>
      <c r="C626" s="134"/>
      <c r="D626" s="134"/>
      <c r="E626" s="134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2:18">
      <c r="B627" s="134"/>
      <c r="C627" s="134"/>
      <c r="D627" s="134"/>
      <c r="E627" s="134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2:18">
      <c r="B628" s="134"/>
      <c r="C628" s="134"/>
      <c r="D628" s="134"/>
      <c r="E628" s="134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2:18">
      <c r="B629" s="134"/>
      <c r="C629" s="134"/>
      <c r="D629" s="134"/>
      <c r="E629" s="134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2:18">
      <c r="B630" s="134"/>
      <c r="C630" s="134"/>
      <c r="D630" s="134"/>
      <c r="E630" s="134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2:18">
      <c r="B631" s="134"/>
      <c r="C631" s="134"/>
      <c r="D631" s="134"/>
      <c r="E631" s="134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2:18">
      <c r="B632" s="134"/>
      <c r="C632" s="134"/>
      <c r="D632" s="134"/>
      <c r="E632" s="134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2:18">
      <c r="B633" s="134"/>
      <c r="C633" s="134"/>
      <c r="D633" s="134"/>
      <c r="E633" s="134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2:18">
      <c r="B634" s="134"/>
      <c r="C634" s="134"/>
      <c r="D634" s="134"/>
      <c r="E634" s="134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2:18">
      <c r="B635" s="134"/>
      <c r="C635" s="134"/>
      <c r="D635" s="134"/>
      <c r="E635" s="134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2:18">
      <c r="B636" s="134"/>
      <c r="C636" s="134"/>
      <c r="D636" s="134"/>
      <c r="E636" s="134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2:18">
      <c r="B637" s="134"/>
      <c r="C637" s="134"/>
      <c r="D637" s="134"/>
      <c r="E637" s="134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2:18">
      <c r="B638" s="134"/>
      <c r="C638" s="134"/>
      <c r="D638" s="134"/>
      <c r="E638" s="134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2:18">
      <c r="B639" s="134"/>
      <c r="C639" s="134"/>
      <c r="D639" s="134"/>
      <c r="E639" s="134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2:18">
      <c r="B640" s="134"/>
      <c r="C640" s="134"/>
      <c r="D640" s="134"/>
      <c r="E640" s="134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2:18">
      <c r="B641" s="134"/>
      <c r="C641" s="134"/>
      <c r="D641" s="134"/>
      <c r="E641" s="134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2:18">
      <c r="B642" s="134"/>
      <c r="C642" s="134"/>
      <c r="D642" s="134"/>
      <c r="E642" s="134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2:18">
      <c r="B643" s="134"/>
      <c r="C643" s="134"/>
      <c r="D643" s="134"/>
      <c r="E643" s="134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2:18">
      <c r="B644" s="134"/>
      <c r="C644" s="134"/>
      <c r="D644" s="134"/>
      <c r="E644" s="134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2:18">
      <c r="B645" s="134"/>
      <c r="C645" s="134"/>
      <c r="D645" s="134"/>
      <c r="E645" s="134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2:18">
      <c r="B646" s="134"/>
      <c r="C646" s="134"/>
      <c r="D646" s="134"/>
      <c r="E646" s="134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2:18">
      <c r="B647" s="134"/>
      <c r="C647" s="134"/>
      <c r="D647" s="134"/>
      <c r="E647" s="134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2:18">
      <c r="B648" s="134"/>
      <c r="C648" s="134"/>
      <c r="D648" s="134"/>
      <c r="E648" s="134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2:18">
      <c r="B649" s="134"/>
      <c r="C649" s="134"/>
      <c r="D649" s="134"/>
      <c r="E649" s="134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2:18">
      <c r="B650" s="134"/>
      <c r="C650" s="134"/>
      <c r="D650" s="134"/>
      <c r="E650" s="134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2:18">
      <c r="B651" s="134"/>
      <c r="C651" s="134"/>
      <c r="D651" s="134"/>
      <c r="E651" s="134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2:18">
      <c r="B652" s="134"/>
      <c r="C652" s="134"/>
      <c r="D652" s="134"/>
      <c r="E652" s="134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2:18">
      <c r="B653" s="134"/>
      <c r="C653" s="134"/>
      <c r="D653" s="134"/>
      <c r="E653" s="134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2:18">
      <c r="B654" s="134"/>
      <c r="C654" s="134"/>
      <c r="D654" s="134"/>
      <c r="E654" s="134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2:18">
      <c r="B655" s="134"/>
      <c r="C655" s="134"/>
      <c r="D655" s="134"/>
      <c r="E655" s="134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2:18">
      <c r="B656" s="134"/>
      <c r="C656" s="134"/>
      <c r="D656" s="134"/>
      <c r="E656" s="134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2:18">
      <c r="B657" s="134"/>
      <c r="C657" s="134"/>
      <c r="D657" s="134"/>
      <c r="E657" s="134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2:18">
      <c r="B658" s="134"/>
      <c r="C658" s="134"/>
      <c r="D658" s="134"/>
      <c r="E658" s="134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2:18">
      <c r="B659" s="134"/>
      <c r="C659" s="134"/>
      <c r="D659" s="134"/>
      <c r="E659" s="134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2:18">
      <c r="B660" s="134"/>
      <c r="C660" s="134"/>
      <c r="D660" s="134"/>
      <c r="E660" s="134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2:18">
      <c r="B661" s="134"/>
      <c r="C661" s="134"/>
      <c r="D661" s="134"/>
      <c r="E661" s="134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2:18">
      <c r="B662" s="134"/>
      <c r="C662" s="134"/>
      <c r="D662" s="134"/>
      <c r="E662" s="134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2:18">
      <c r="B663" s="134"/>
      <c r="C663" s="134"/>
      <c r="D663" s="134"/>
      <c r="E663" s="134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2:18">
      <c r="B664" s="134"/>
      <c r="C664" s="134"/>
      <c r="D664" s="134"/>
      <c r="E664" s="134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2:18">
      <c r="B665" s="134"/>
      <c r="C665" s="134"/>
      <c r="D665" s="134"/>
      <c r="E665" s="134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2:18">
      <c r="B666" s="134"/>
      <c r="C666" s="134"/>
      <c r="D666" s="134"/>
      <c r="E666" s="134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2:18">
      <c r="B667" s="134"/>
      <c r="C667" s="134"/>
      <c r="D667" s="134"/>
      <c r="E667" s="134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2:18">
      <c r="B668" s="134"/>
      <c r="C668" s="134"/>
      <c r="D668" s="134"/>
      <c r="E668" s="134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2:18">
      <c r="B669" s="134"/>
      <c r="C669" s="134"/>
      <c r="D669" s="134"/>
      <c r="E669" s="134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2:18">
      <c r="B670" s="134"/>
      <c r="C670" s="134"/>
      <c r="D670" s="134"/>
      <c r="E670" s="134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2:18">
      <c r="B671" s="134"/>
      <c r="C671" s="134"/>
      <c r="D671" s="134"/>
      <c r="E671" s="134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2:18">
      <c r="B672" s="134"/>
      <c r="C672" s="134"/>
      <c r="D672" s="134"/>
      <c r="E672" s="134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2:18">
      <c r="B673" s="134"/>
      <c r="C673" s="134"/>
      <c r="D673" s="134"/>
      <c r="E673" s="134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2:18">
      <c r="B674" s="134"/>
      <c r="C674" s="134"/>
      <c r="D674" s="134"/>
      <c r="E674" s="134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2:18">
      <c r="B675" s="134"/>
      <c r="C675" s="134"/>
      <c r="D675" s="134"/>
      <c r="E675" s="134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2:18">
      <c r="B676" s="134"/>
      <c r="C676" s="134"/>
      <c r="D676" s="134"/>
      <c r="E676" s="134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2:18">
      <c r="B677" s="134"/>
      <c r="C677" s="134"/>
      <c r="D677" s="134"/>
      <c r="E677" s="134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2:18">
      <c r="B678" s="134"/>
      <c r="C678" s="134"/>
      <c r="D678" s="134"/>
      <c r="E678" s="134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2:18">
      <c r="B679" s="134"/>
      <c r="C679" s="134"/>
      <c r="D679" s="134"/>
      <c r="E679" s="134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2:18">
      <c r="B680" s="134"/>
      <c r="C680" s="134"/>
      <c r="D680" s="134"/>
      <c r="E680" s="134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2:18">
      <c r="B681" s="134"/>
      <c r="C681" s="134"/>
      <c r="D681" s="134"/>
      <c r="E681" s="134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2:18">
      <c r="B682" s="134"/>
      <c r="C682" s="134"/>
      <c r="D682" s="134"/>
      <c r="E682" s="134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2:18">
      <c r="B683" s="134"/>
      <c r="C683" s="134"/>
      <c r="D683" s="134"/>
      <c r="E683" s="134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2:18">
      <c r="B684" s="134"/>
      <c r="C684" s="134"/>
      <c r="D684" s="134"/>
      <c r="E684" s="134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2:18">
      <c r="B685" s="134"/>
      <c r="C685" s="134"/>
      <c r="D685" s="134"/>
      <c r="E685" s="134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2:18">
      <c r="B686" s="134"/>
      <c r="C686" s="134"/>
      <c r="D686" s="134"/>
      <c r="E686" s="134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2:18">
      <c r="B687" s="134"/>
      <c r="C687" s="134"/>
      <c r="D687" s="134"/>
      <c r="E687" s="134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2:18">
      <c r="B688" s="134"/>
      <c r="C688" s="134"/>
      <c r="D688" s="134"/>
      <c r="E688" s="134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2:18">
      <c r="B689" s="134"/>
      <c r="C689" s="134"/>
      <c r="D689" s="134"/>
      <c r="E689" s="134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2:18">
      <c r="B690" s="134"/>
      <c r="C690" s="134"/>
      <c r="D690" s="134"/>
      <c r="E690" s="134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2:18">
      <c r="B691" s="134"/>
      <c r="C691" s="134"/>
      <c r="D691" s="134"/>
      <c r="E691" s="134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2:18">
      <c r="B692" s="134"/>
      <c r="C692" s="134"/>
      <c r="D692" s="134"/>
      <c r="E692" s="134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2:18">
      <c r="B693" s="134"/>
      <c r="C693" s="134"/>
      <c r="D693" s="134"/>
      <c r="E693" s="134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2:18">
      <c r="B694" s="134"/>
      <c r="C694" s="134"/>
      <c r="D694" s="134"/>
      <c r="E694" s="134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2:18">
      <c r="B695" s="134"/>
      <c r="C695" s="134"/>
      <c r="D695" s="134"/>
      <c r="E695" s="134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2:18">
      <c r="B696" s="134"/>
      <c r="C696" s="134"/>
      <c r="D696" s="134"/>
      <c r="E696" s="134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2:18">
      <c r="B697" s="134"/>
      <c r="C697" s="134"/>
      <c r="D697" s="134"/>
      <c r="E697" s="134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2:18">
      <c r="B698" s="134"/>
      <c r="C698" s="134"/>
      <c r="D698" s="134"/>
      <c r="E698" s="134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2:18">
      <c r="B699" s="134"/>
      <c r="C699" s="134"/>
      <c r="D699" s="134"/>
      <c r="E699" s="134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2:18">
      <c r="B700" s="134"/>
      <c r="C700" s="134"/>
      <c r="D700" s="134"/>
      <c r="E700" s="134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  <row r="701" spans="2:18">
      <c r="B701" s="134"/>
      <c r="C701" s="134"/>
      <c r="D701" s="134"/>
      <c r="E701" s="134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</row>
    <row r="702" spans="2:18">
      <c r="B702" s="134"/>
      <c r="C702" s="134"/>
      <c r="D702" s="134"/>
      <c r="E702" s="134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</row>
    <row r="703" spans="2:18">
      <c r="B703" s="134"/>
      <c r="C703" s="134"/>
      <c r="D703" s="134"/>
      <c r="E703" s="134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</row>
    <row r="704" spans="2:18">
      <c r="B704" s="134"/>
      <c r="C704" s="134"/>
      <c r="D704" s="134"/>
      <c r="E704" s="134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</row>
    <row r="705" spans="2:18">
      <c r="B705" s="134"/>
      <c r="C705" s="134"/>
      <c r="D705" s="134"/>
      <c r="E705" s="134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</row>
    <row r="706" spans="2:18">
      <c r="B706" s="134"/>
      <c r="C706" s="134"/>
      <c r="D706" s="134"/>
      <c r="E706" s="134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</row>
    <row r="707" spans="2:18">
      <c r="B707" s="134"/>
      <c r="C707" s="134"/>
      <c r="D707" s="134"/>
      <c r="E707" s="134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</row>
    <row r="708" spans="2:18">
      <c r="B708" s="134"/>
      <c r="C708" s="134"/>
      <c r="D708" s="134"/>
      <c r="E708" s="134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</row>
    <row r="709" spans="2:18">
      <c r="B709" s="134"/>
      <c r="C709" s="134"/>
      <c r="D709" s="134"/>
      <c r="E709" s="134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</row>
    <row r="710" spans="2:18">
      <c r="B710" s="134"/>
      <c r="C710" s="134"/>
      <c r="D710" s="134"/>
      <c r="E710" s="134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</row>
    <row r="711" spans="2:18">
      <c r="B711" s="134"/>
      <c r="C711" s="134"/>
      <c r="D711" s="134"/>
      <c r="E711" s="134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</row>
    <row r="712" spans="2:18">
      <c r="B712" s="134"/>
      <c r="C712" s="134"/>
      <c r="D712" s="134"/>
      <c r="E712" s="134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</row>
    <row r="713" spans="2:18">
      <c r="B713" s="134"/>
      <c r="C713" s="134"/>
      <c r="D713" s="134"/>
      <c r="E713" s="134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</row>
    <row r="714" spans="2:18">
      <c r="B714" s="134"/>
      <c r="C714" s="134"/>
      <c r="D714" s="134"/>
      <c r="E714" s="134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</row>
    <row r="715" spans="2:18">
      <c r="B715" s="134"/>
      <c r="C715" s="134"/>
      <c r="D715" s="134"/>
      <c r="E715" s="134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</row>
    <row r="716" spans="2:18">
      <c r="B716" s="134"/>
      <c r="C716" s="134"/>
      <c r="D716" s="134"/>
      <c r="E716" s="134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</row>
    <row r="717" spans="2:18">
      <c r="B717" s="134"/>
      <c r="C717" s="134"/>
      <c r="D717" s="134"/>
      <c r="E717" s="134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</row>
    <row r="718" spans="2:18">
      <c r="B718" s="134"/>
      <c r="C718" s="134"/>
      <c r="D718" s="134"/>
      <c r="E718" s="134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</row>
    <row r="719" spans="2:18">
      <c r="B719" s="134"/>
      <c r="C719" s="134"/>
      <c r="D719" s="134"/>
      <c r="E719" s="134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</row>
    <row r="720" spans="2:18">
      <c r="B720" s="134"/>
      <c r="C720" s="134"/>
      <c r="D720" s="134"/>
      <c r="E720" s="134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</row>
    <row r="721" spans="2:18">
      <c r="B721" s="134"/>
      <c r="C721" s="134"/>
      <c r="D721" s="134"/>
      <c r="E721" s="134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</row>
    <row r="722" spans="2:18">
      <c r="B722" s="134"/>
      <c r="C722" s="134"/>
      <c r="D722" s="134"/>
      <c r="E722" s="134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</row>
    <row r="723" spans="2:18">
      <c r="B723" s="134"/>
      <c r="C723" s="134"/>
      <c r="D723" s="134"/>
      <c r="E723" s="134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</row>
    <row r="724" spans="2:18">
      <c r="B724" s="134"/>
      <c r="C724" s="134"/>
      <c r="D724" s="134"/>
      <c r="E724" s="134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</row>
    <row r="725" spans="2:18">
      <c r="B725" s="134"/>
      <c r="C725" s="134"/>
      <c r="D725" s="134"/>
      <c r="E725" s="134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</row>
    <row r="726" spans="2:18">
      <c r="B726" s="134"/>
      <c r="C726" s="134"/>
      <c r="D726" s="134"/>
      <c r="E726" s="134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</row>
    <row r="727" spans="2:18">
      <c r="B727" s="134"/>
      <c r="C727" s="134"/>
      <c r="D727" s="134"/>
      <c r="E727" s="134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</row>
    <row r="728" spans="2:18">
      <c r="B728" s="134"/>
      <c r="C728" s="134"/>
      <c r="D728" s="134"/>
      <c r="E728" s="134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</row>
    <row r="729" spans="2:18">
      <c r="B729" s="134"/>
      <c r="C729" s="134"/>
      <c r="D729" s="134"/>
      <c r="E729" s="134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</row>
    <row r="730" spans="2:18">
      <c r="B730" s="134"/>
      <c r="C730" s="134"/>
      <c r="D730" s="134"/>
      <c r="E730" s="134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</row>
    <row r="731" spans="2:18">
      <c r="B731" s="134"/>
      <c r="C731" s="134"/>
      <c r="D731" s="134"/>
      <c r="E731" s="134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</row>
    <row r="732" spans="2:18">
      <c r="B732" s="134"/>
      <c r="C732" s="134"/>
      <c r="D732" s="134"/>
      <c r="E732" s="134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</row>
    <row r="733" spans="2:18">
      <c r="B733" s="134"/>
      <c r="C733" s="134"/>
      <c r="D733" s="134"/>
      <c r="E733" s="134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</row>
    <row r="734" spans="2:18">
      <c r="B734" s="134"/>
      <c r="C734" s="134"/>
      <c r="D734" s="134"/>
      <c r="E734" s="134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</row>
    <row r="735" spans="2:18">
      <c r="B735" s="134"/>
      <c r="C735" s="134"/>
      <c r="D735" s="134"/>
      <c r="E735" s="134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</row>
    <row r="736" spans="2:18">
      <c r="B736" s="134"/>
      <c r="C736" s="134"/>
      <c r="D736" s="134"/>
      <c r="E736" s="134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</row>
    <row r="737" spans="2:18">
      <c r="B737" s="134"/>
      <c r="C737" s="134"/>
      <c r="D737" s="134"/>
      <c r="E737" s="134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</row>
    <row r="738" spans="2:18">
      <c r="B738" s="134"/>
      <c r="C738" s="134"/>
      <c r="D738" s="134"/>
      <c r="E738" s="134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</row>
    <row r="739" spans="2:18">
      <c r="B739" s="134"/>
      <c r="C739" s="134"/>
      <c r="D739" s="134"/>
      <c r="E739" s="134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</row>
    <row r="740" spans="2:18">
      <c r="B740" s="134"/>
      <c r="C740" s="134"/>
      <c r="D740" s="134"/>
      <c r="E740" s="134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</row>
    <row r="741" spans="2:18">
      <c r="B741" s="134"/>
      <c r="C741" s="134"/>
      <c r="D741" s="134"/>
      <c r="E741" s="134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</row>
    <row r="742" spans="2:18">
      <c r="B742" s="134"/>
      <c r="C742" s="134"/>
      <c r="D742" s="134"/>
      <c r="E742" s="134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</row>
    <row r="743" spans="2:18">
      <c r="B743" s="134"/>
      <c r="C743" s="134"/>
      <c r="D743" s="134"/>
      <c r="E743" s="134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</row>
    <row r="744" spans="2:18">
      <c r="B744" s="134"/>
      <c r="C744" s="134"/>
      <c r="D744" s="134"/>
      <c r="E744" s="134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</row>
    <row r="745" spans="2:18">
      <c r="B745" s="134"/>
      <c r="C745" s="134"/>
      <c r="D745" s="134"/>
      <c r="E745" s="134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</row>
    <row r="746" spans="2:18">
      <c r="B746" s="134"/>
      <c r="C746" s="134"/>
      <c r="D746" s="134"/>
      <c r="E746" s="134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</row>
    <row r="747" spans="2:18">
      <c r="B747" s="134"/>
      <c r="C747" s="134"/>
      <c r="D747" s="134"/>
      <c r="E747" s="134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</row>
    <row r="748" spans="2:18">
      <c r="B748" s="134"/>
      <c r="C748" s="134"/>
      <c r="D748" s="134"/>
      <c r="E748" s="134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</row>
    <row r="749" spans="2:18">
      <c r="B749" s="134"/>
      <c r="C749" s="134"/>
      <c r="D749" s="134"/>
      <c r="E749" s="134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</row>
    <row r="750" spans="2:18">
      <c r="B750" s="134"/>
      <c r="C750" s="134"/>
      <c r="D750" s="134"/>
      <c r="E750" s="134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</row>
    <row r="751" spans="2:18">
      <c r="B751" s="134"/>
      <c r="C751" s="134"/>
      <c r="D751" s="134"/>
      <c r="E751" s="134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</row>
    <row r="752" spans="2:18">
      <c r="B752" s="134"/>
      <c r="C752" s="134"/>
      <c r="D752" s="134"/>
      <c r="E752" s="134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</row>
    <row r="753" spans="2:18">
      <c r="B753" s="134"/>
      <c r="C753" s="134"/>
      <c r="D753" s="134"/>
      <c r="E753" s="134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</row>
    <row r="754" spans="2:18">
      <c r="B754" s="134"/>
      <c r="C754" s="134"/>
      <c r="D754" s="134"/>
      <c r="E754" s="134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</row>
    <row r="755" spans="2:18">
      <c r="B755" s="134"/>
      <c r="C755" s="134"/>
      <c r="D755" s="134"/>
      <c r="E755" s="134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</row>
    <row r="756" spans="2:18">
      <c r="B756" s="134"/>
      <c r="C756" s="134"/>
      <c r="D756" s="134"/>
      <c r="E756" s="134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</row>
    <row r="757" spans="2:18">
      <c r="B757" s="134"/>
      <c r="C757" s="134"/>
      <c r="D757" s="134"/>
      <c r="E757" s="134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</row>
    <row r="758" spans="2:18">
      <c r="B758" s="134"/>
      <c r="C758" s="134"/>
      <c r="D758" s="134"/>
      <c r="E758" s="134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</row>
    <row r="759" spans="2:18">
      <c r="B759" s="134"/>
      <c r="C759" s="134"/>
      <c r="D759" s="134"/>
      <c r="E759" s="134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</row>
    <row r="760" spans="2:18">
      <c r="B760" s="134"/>
      <c r="C760" s="134"/>
      <c r="D760" s="134"/>
      <c r="E760" s="134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</row>
    <row r="761" spans="2:18">
      <c r="B761" s="134"/>
      <c r="C761" s="134"/>
      <c r="D761" s="134"/>
      <c r="E761" s="134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</row>
    <row r="762" spans="2:18">
      <c r="B762" s="134"/>
      <c r="C762" s="134"/>
      <c r="D762" s="134"/>
      <c r="E762" s="134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</row>
    <row r="763" spans="2:18">
      <c r="B763" s="134"/>
      <c r="C763" s="134"/>
      <c r="D763" s="134"/>
      <c r="E763" s="134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</row>
    <row r="764" spans="2:18">
      <c r="B764" s="134"/>
      <c r="C764" s="134"/>
      <c r="D764" s="134"/>
      <c r="E764" s="134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</row>
    <row r="765" spans="2:18">
      <c r="B765" s="134"/>
      <c r="C765" s="134"/>
      <c r="D765" s="134"/>
      <c r="E765" s="134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</row>
    <row r="766" spans="2:18">
      <c r="B766" s="134"/>
      <c r="C766" s="134"/>
      <c r="D766" s="134"/>
      <c r="E766" s="134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</row>
    <row r="767" spans="2:18">
      <c r="B767" s="134"/>
      <c r="C767" s="134"/>
      <c r="D767" s="134"/>
      <c r="E767" s="134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</row>
    <row r="768" spans="2:18">
      <c r="B768" s="134"/>
      <c r="C768" s="134"/>
      <c r="D768" s="134"/>
      <c r="E768" s="134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</row>
    <row r="769" spans="2:18">
      <c r="B769" s="134"/>
      <c r="C769" s="134"/>
      <c r="D769" s="134"/>
      <c r="E769" s="134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</row>
    <row r="770" spans="2:18">
      <c r="B770" s="134"/>
      <c r="C770" s="134"/>
      <c r="D770" s="134"/>
      <c r="E770" s="134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</row>
    <row r="771" spans="2:18">
      <c r="B771" s="134"/>
      <c r="C771" s="134"/>
      <c r="D771" s="134"/>
      <c r="E771" s="134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</row>
    <row r="772" spans="2:18">
      <c r="B772" s="134"/>
      <c r="C772" s="134"/>
      <c r="D772" s="134"/>
      <c r="E772" s="134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</row>
    <row r="773" spans="2:18">
      <c r="B773" s="134"/>
      <c r="C773" s="134"/>
      <c r="D773" s="134"/>
      <c r="E773" s="134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</row>
    <row r="774" spans="2:18">
      <c r="B774" s="134"/>
      <c r="C774" s="134"/>
      <c r="D774" s="134"/>
      <c r="E774" s="134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</row>
    <row r="775" spans="2:18">
      <c r="B775" s="134"/>
      <c r="C775" s="134"/>
      <c r="D775" s="134"/>
      <c r="E775" s="134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</row>
    <row r="776" spans="2:18">
      <c r="B776" s="134"/>
      <c r="C776" s="134"/>
      <c r="D776" s="134"/>
      <c r="E776" s="134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</row>
    <row r="777" spans="2:18">
      <c r="B777" s="134"/>
      <c r="C777" s="134"/>
      <c r="D777" s="134"/>
      <c r="E777" s="134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</row>
    <row r="778" spans="2:18">
      <c r="B778" s="134"/>
      <c r="C778" s="134"/>
      <c r="D778" s="134"/>
      <c r="E778" s="134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</row>
    <row r="779" spans="2:18">
      <c r="B779" s="134"/>
      <c r="C779" s="134"/>
      <c r="D779" s="134"/>
      <c r="E779" s="134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</row>
    <row r="780" spans="2:18">
      <c r="B780" s="134"/>
      <c r="C780" s="134"/>
      <c r="D780" s="134"/>
      <c r="E780" s="134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</row>
    <row r="781" spans="2:18">
      <c r="B781" s="134"/>
      <c r="C781" s="134"/>
      <c r="D781" s="134"/>
      <c r="E781" s="134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</row>
    <row r="782" spans="2:18">
      <c r="B782" s="134"/>
      <c r="C782" s="134"/>
      <c r="D782" s="134"/>
      <c r="E782" s="134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</row>
    <row r="783" spans="2:18">
      <c r="B783" s="134"/>
      <c r="C783" s="134"/>
      <c r="D783" s="134"/>
      <c r="E783" s="134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</row>
    <row r="784" spans="2:18">
      <c r="B784" s="134"/>
      <c r="C784" s="134"/>
      <c r="D784" s="134"/>
      <c r="E784" s="134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</row>
    <row r="785" spans="2:18">
      <c r="B785" s="134"/>
      <c r="C785" s="134"/>
      <c r="D785" s="134"/>
      <c r="E785" s="134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</row>
    <row r="786" spans="2:18">
      <c r="B786" s="134"/>
      <c r="C786" s="134"/>
      <c r="D786" s="134"/>
      <c r="E786" s="134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</row>
    <row r="787" spans="2:18">
      <c r="B787" s="134"/>
      <c r="C787" s="134"/>
      <c r="D787" s="134"/>
      <c r="E787" s="134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</row>
    <row r="788" spans="2:18">
      <c r="B788" s="134"/>
      <c r="C788" s="134"/>
      <c r="D788" s="134"/>
      <c r="E788" s="134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</row>
    <row r="789" spans="2:18">
      <c r="B789" s="134"/>
      <c r="C789" s="134"/>
      <c r="D789" s="134"/>
      <c r="E789" s="134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</row>
    <row r="790" spans="2:18">
      <c r="B790" s="134"/>
      <c r="C790" s="134"/>
      <c r="D790" s="134"/>
      <c r="E790" s="134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</row>
    <row r="791" spans="2:18">
      <c r="B791" s="134"/>
      <c r="C791" s="134"/>
      <c r="D791" s="134"/>
      <c r="E791" s="134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</row>
    <row r="792" spans="2:18">
      <c r="B792" s="134"/>
      <c r="C792" s="134"/>
      <c r="D792" s="134"/>
      <c r="E792" s="134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</row>
    <row r="793" spans="2:18">
      <c r="B793" s="134"/>
      <c r="C793" s="134"/>
      <c r="D793" s="134"/>
      <c r="E793" s="134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</row>
    <row r="794" spans="2:18">
      <c r="B794" s="134"/>
      <c r="C794" s="134"/>
      <c r="D794" s="134"/>
      <c r="E794" s="134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</row>
    <row r="795" spans="2:18">
      <c r="B795" s="134"/>
      <c r="C795" s="134"/>
      <c r="D795" s="134"/>
      <c r="E795" s="134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</row>
    <row r="796" spans="2:18">
      <c r="B796" s="134"/>
      <c r="C796" s="134"/>
      <c r="D796" s="134"/>
      <c r="E796" s="134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</row>
    <row r="797" spans="2:18">
      <c r="B797" s="134"/>
      <c r="C797" s="134"/>
      <c r="D797" s="134"/>
      <c r="E797" s="134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</row>
    <row r="798" spans="2:18">
      <c r="B798" s="134"/>
      <c r="C798" s="134"/>
      <c r="D798" s="134"/>
      <c r="E798" s="134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</row>
    <row r="799" spans="2:18">
      <c r="B799" s="134"/>
      <c r="C799" s="134"/>
      <c r="D799" s="134"/>
      <c r="E799" s="134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</row>
    <row r="800" spans="2:18">
      <c r="B800" s="134"/>
      <c r="C800" s="134"/>
      <c r="D800" s="134"/>
      <c r="E800" s="134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</row>
    <row r="801" spans="2:18">
      <c r="B801" s="134"/>
      <c r="C801" s="134"/>
      <c r="D801" s="134"/>
      <c r="E801" s="134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</row>
    <row r="802" spans="2:18">
      <c r="B802" s="134"/>
      <c r="C802" s="134"/>
      <c r="D802" s="134"/>
      <c r="E802" s="134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</row>
    <row r="803" spans="2:18">
      <c r="B803" s="134"/>
      <c r="C803" s="134"/>
      <c r="D803" s="134"/>
      <c r="E803" s="134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</row>
    <row r="804" spans="2:18">
      <c r="B804" s="134"/>
      <c r="C804" s="134"/>
      <c r="D804" s="134"/>
      <c r="E804" s="134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</row>
    <row r="805" spans="2:18">
      <c r="B805" s="134"/>
      <c r="C805" s="134"/>
      <c r="D805" s="134"/>
      <c r="E805" s="134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</row>
    <row r="806" spans="2:18">
      <c r="B806" s="134"/>
      <c r="C806" s="134"/>
      <c r="D806" s="134"/>
      <c r="E806" s="134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</row>
    <row r="807" spans="2:18">
      <c r="B807" s="134"/>
      <c r="C807" s="134"/>
      <c r="D807" s="134"/>
      <c r="E807" s="134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</row>
    <row r="808" spans="2:18">
      <c r="B808" s="134"/>
      <c r="C808" s="134"/>
      <c r="D808" s="134"/>
      <c r="E808" s="134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</row>
    <row r="809" spans="2:18">
      <c r="B809" s="134"/>
      <c r="C809" s="134"/>
      <c r="D809" s="134"/>
      <c r="E809" s="134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</row>
    <row r="810" spans="2:18">
      <c r="B810" s="134"/>
      <c r="C810" s="134"/>
      <c r="D810" s="134"/>
      <c r="E810" s="134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</row>
    <row r="811" spans="2:18">
      <c r="B811" s="134"/>
      <c r="C811" s="134"/>
      <c r="D811" s="134"/>
      <c r="E811" s="134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</row>
    <row r="812" spans="2:18">
      <c r="B812" s="134"/>
      <c r="C812" s="134"/>
      <c r="D812" s="134"/>
      <c r="E812" s="134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</row>
    <row r="813" spans="2:18">
      <c r="B813" s="134"/>
      <c r="C813" s="134"/>
      <c r="D813" s="134"/>
      <c r="E813" s="134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</row>
    <row r="814" spans="2:18">
      <c r="B814" s="134"/>
      <c r="C814" s="134"/>
      <c r="D814" s="134"/>
      <c r="E814" s="134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</row>
    <row r="815" spans="2:18">
      <c r="B815" s="134"/>
      <c r="C815" s="134"/>
      <c r="D815" s="134"/>
      <c r="E815" s="134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</row>
    <row r="816" spans="2:18">
      <c r="B816" s="134"/>
      <c r="C816" s="134"/>
      <c r="D816" s="134"/>
      <c r="E816" s="134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</row>
    <row r="817" spans="2:18">
      <c r="B817" s="134"/>
      <c r="C817" s="134"/>
      <c r="D817" s="134"/>
      <c r="E817" s="134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</row>
    <row r="818" spans="2:18">
      <c r="B818" s="134"/>
      <c r="C818" s="134"/>
      <c r="D818" s="134"/>
      <c r="E818" s="134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</row>
    <row r="819" spans="2:18">
      <c r="B819" s="134"/>
      <c r="C819" s="134"/>
      <c r="D819" s="134"/>
      <c r="E819" s="134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</row>
    <row r="820" spans="2:18">
      <c r="B820" s="134"/>
      <c r="C820" s="134"/>
      <c r="D820" s="134"/>
      <c r="E820" s="134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</row>
    <row r="821" spans="2:18">
      <c r="B821" s="134"/>
      <c r="C821" s="134"/>
      <c r="D821" s="134"/>
      <c r="E821" s="134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</row>
    <row r="822" spans="2:18">
      <c r="B822" s="134"/>
      <c r="C822" s="134"/>
      <c r="D822" s="134"/>
      <c r="E822" s="134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</row>
    <row r="823" spans="2:18">
      <c r="B823" s="134"/>
      <c r="C823" s="134"/>
      <c r="D823" s="134"/>
      <c r="E823" s="134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</row>
    <row r="824" spans="2:18">
      <c r="B824" s="134"/>
      <c r="C824" s="134"/>
      <c r="D824" s="134"/>
      <c r="E824" s="134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</row>
    <row r="825" spans="2:18">
      <c r="B825" s="134"/>
      <c r="C825" s="134"/>
      <c r="D825" s="134"/>
      <c r="E825" s="134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</row>
    <row r="826" spans="2:18">
      <c r="B826" s="134"/>
      <c r="C826" s="134"/>
      <c r="D826" s="134"/>
      <c r="E826" s="134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</row>
    <row r="827" spans="2:18">
      <c r="B827" s="134"/>
      <c r="C827" s="134"/>
      <c r="D827" s="134"/>
      <c r="E827" s="134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</row>
    <row r="828" spans="2:18">
      <c r="B828" s="134"/>
      <c r="C828" s="134"/>
      <c r="D828" s="134"/>
      <c r="E828" s="134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</row>
    <row r="829" spans="2:18">
      <c r="B829" s="134"/>
      <c r="C829" s="134"/>
      <c r="D829" s="134"/>
      <c r="E829" s="134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</row>
    <row r="830" spans="2:18">
      <c r="B830" s="134"/>
      <c r="C830" s="134"/>
      <c r="D830" s="134"/>
      <c r="E830" s="134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</row>
    <row r="831" spans="2:18">
      <c r="B831" s="134"/>
      <c r="C831" s="134"/>
      <c r="D831" s="134"/>
      <c r="E831" s="134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</row>
    <row r="832" spans="2:18">
      <c r="B832" s="134"/>
      <c r="C832" s="134"/>
      <c r="D832" s="134"/>
      <c r="E832" s="134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</row>
    <row r="833" spans="2:18">
      <c r="B833" s="134"/>
      <c r="C833" s="134"/>
      <c r="D833" s="134"/>
      <c r="E833" s="134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</row>
    <row r="834" spans="2:18">
      <c r="B834" s="134"/>
      <c r="C834" s="134"/>
      <c r="D834" s="134"/>
      <c r="E834" s="134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</row>
    <row r="835" spans="2:18">
      <c r="B835" s="134"/>
      <c r="C835" s="134"/>
      <c r="D835" s="134"/>
      <c r="E835" s="134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</row>
    <row r="836" spans="2:18">
      <c r="B836" s="134"/>
      <c r="C836" s="134"/>
      <c r="D836" s="134"/>
      <c r="E836" s="134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</row>
    <row r="837" spans="2:18">
      <c r="B837" s="134"/>
      <c r="C837" s="134"/>
      <c r="D837" s="134"/>
      <c r="E837" s="134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</row>
    <row r="838" spans="2:18">
      <c r="B838" s="134"/>
      <c r="C838" s="134"/>
      <c r="D838" s="134"/>
      <c r="E838" s="134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</row>
    <row r="839" spans="2:18">
      <c r="B839" s="134"/>
      <c r="C839" s="134"/>
      <c r="D839" s="134"/>
      <c r="E839" s="134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</row>
    <row r="840" spans="2:18">
      <c r="B840" s="134"/>
      <c r="C840" s="134"/>
      <c r="D840" s="134"/>
      <c r="E840" s="134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</row>
    <row r="841" spans="2:18">
      <c r="B841" s="134"/>
      <c r="C841" s="134"/>
      <c r="D841" s="134"/>
      <c r="E841" s="134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</row>
    <row r="842" spans="2:18">
      <c r="B842" s="134"/>
      <c r="C842" s="134"/>
      <c r="D842" s="134"/>
      <c r="E842" s="134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</row>
    <row r="843" spans="2:18">
      <c r="B843" s="134"/>
      <c r="C843" s="134"/>
      <c r="D843" s="134"/>
      <c r="E843" s="134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</row>
    <row r="844" spans="2:18">
      <c r="B844" s="134"/>
      <c r="C844" s="134"/>
      <c r="D844" s="134"/>
      <c r="E844" s="134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</row>
    <row r="845" spans="2:18">
      <c r="B845" s="134"/>
      <c r="C845" s="134"/>
      <c r="D845" s="134"/>
      <c r="E845" s="134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</row>
    <row r="846" spans="2:18">
      <c r="B846" s="134"/>
      <c r="C846" s="134"/>
      <c r="D846" s="134"/>
      <c r="E846" s="134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</row>
    <row r="847" spans="2:18">
      <c r="B847" s="134"/>
      <c r="C847" s="134"/>
      <c r="D847" s="134"/>
      <c r="E847" s="134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</row>
    <row r="848" spans="2:18">
      <c r="B848" s="134"/>
      <c r="C848" s="134"/>
      <c r="D848" s="134"/>
      <c r="E848" s="134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</row>
    <row r="849" spans="2:18">
      <c r="B849" s="134"/>
      <c r="C849" s="134"/>
      <c r="D849" s="134"/>
      <c r="E849" s="134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</row>
    <row r="850" spans="2:18">
      <c r="B850" s="134"/>
      <c r="C850" s="134"/>
      <c r="D850" s="134"/>
      <c r="E850" s="134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</row>
    <row r="851" spans="2:18">
      <c r="B851" s="134"/>
      <c r="C851" s="134"/>
      <c r="D851" s="134"/>
      <c r="E851" s="134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</row>
    <row r="852" spans="2:18">
      <c r="B852" s="134"/>
      <c r="C852" s="134"/>
      <c r="D852" s="134"/>
      <c r="E852" s="134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</row>
    <row r="853" spans="2:18">
      <c r="B853" s="134"/>
      <c r="C853" s="134"/>
      <c r="D853" s="134"/>
      <c r="E853" s="134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</row>
    <row r="854" spans="2:18">
      <c r="B854" s="134"/>
      <c r="C854" s="134"/>
      <c r="D854" s="134"/>
      <c r="E854" s="134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</row>
    <row r="855" spans="2:18">
      <c r="B855" s="134"/>
      <c r="C855" s="134"/>
      <c r="D855" s="134"/>
      <c r="E855" s="134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</row>
    <row r="856" spans="2:18">
      <c r="B856" s="134"/>
      <c r="C856" s="134"/>
      <c r="D856" s="134"/>
      <c r="E856" s="134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</row>
    <row r="857" spans="2:18">
      <c r="B857" s="134"/>
      <c r="C857" s="134"/>
      <c r="D857" s="134"/>
      <c r="E857" s="134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</row>
    <row r="858" spans="2:18">
      <c r="B858" s="134"/>
      <c r="C858" s="134"/>
      <c r="D858" s="134"/>
      <c r="E858" s="134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</row>
    <row r="859" spans="2:18">
      <c r="B859" s="134"/>
      <c r="C859" s="134"/>
      <c r="D859" s="134"/>
      <c r="E859" s="134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</row>
    <row r="860" spans="2:18">
      <c r="B860" s="134"/>
      <c r="C860" s="134"/>
      <c r="D860" s="134"/>
      <c r="E860" s="134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</row>
    <row r="861" spans="2:18">
      <c r="B861" s="134"/>
      <c r="C861" s="134"/>
      <c r="D861" s="134"/>
      <c r="E861" s="134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</row>
    <row r="862" spans="2:18">
      <c r="B862" s="134"/>
      <c r="C862" s="134"/>
      <c r="D862" s="134"/>
      <c r="E862" s="134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</row>
    <row r="863" spans="2:18">
      <c r="B863" s="134"/>
      <c r="C863" s="134"/>
      <c r="D863" s="134"/>
      <c r="E863" s="134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</row>
    <row r="864" spans="2:18">
      <c r="B864" s="134"/>
      <c r="C864" s="134"/>
      <c r="D864" s="134"/>
      <c r="E864" s="134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</row>
    <row r="865" spans="2:18">
      <c r="B865" s="134"/>
      <c r="C865" s="134"/>
      <c r="D865" s="134"/>
      <c r="E865" s="134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</row>
    <row r="866" spans="2:18">
      <c r="B866" s="134"/>
      <c r="C866" s="134"/>
      <c r="D866" s="134"/>
      <c r="E866" s="134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</row>
    <row r="867" spans="2:18">
      <c r="B867" s="134"/>
      <c r="C867" s="134"/>
      <c r="D867" s="134"/>
      <c r="E867" s="134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</row>
    <row r="868" spans="2:18">
      <c r="B868" s="134"/>
      <c r="C868" s="134"/>
      <c r="D868" s="134"/>
      <c r="E868" s="134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</row>
    <row r="869" spans="2:18">
      <c r="B869" s="134"/>
      <c r="C869" s="134"/>
      <c r="D869" s="134"/>
      <c r="E869" s="134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</row>
    <row r="870" spans="2:18">
      <c r="B870" s="134"/>
      <c r="C870" s="134"/>
      <c r="D870" s="134"/>
      <c r="E870" s="134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</row>
    <row r="871" spans="2:18">
      <c r="B871" s="134"/>
      <c r="C871" s="134"/>
      <c r="D871" s="134"/>
      <c r="E871" s="134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</row>
    <row r="872" spans="2:18">
      <c r="B872" s="134"/>
      <c r="C872" s="134"/>
      <c r="D872" s="134"/>
      <c r="E872" s="134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</row>
    <row r="873" spans="2:18">
      <c r="B873" s="134"/>
      <c r="C873" s="134"/>
      <c r="D873" s="134"/>
      <c r="E873" s="134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</row>
    <row r="874" spans="2:18">
      <c r="B874" s="134"/>
      <c r="C874" s="134"/>
      <c r="D874" s="134"/>
      <c r="E874" s="134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</row>
    <row r="875" spans="2:18">
      <c r="B875" s="134"/>
      <c r="C875" s="134"/>
      <c r="D875" s="134"/>
      <c r="E875" s="134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</row>
    <row r="876" spans="2:18">
      <c r="B876" s="134"/>
      <c r="C876" s="134"/>
      <c r="D876" s="134"/>
      <c r="E876" s="134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</row>
    <row r="877" spans="2:18">
      <c r="B877" s="134"/>
      <c r="C877" s="134"/>
      <c r="D877" s="134"/>
      <c r="E877" s="134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</row>
    <row r="878" spans="2:18">
      <c r="B878" s="134"/>
      <c r="C878" s="134"/>
      <c r="D878" s="134"/>
      <c r="E878" s="134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</row>
    <row r="879" spans="2:18">
      <c r="B879" s="134"/>
      <c r="C879" s="134"/>
      <c r="D879" s="134"/>
      <c r="E879" s="134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</row>
    <row r="880" spans="2:18">
      <c r="B880" s="134"/>
      <c r="C880" s="134"/>
      <c r="D880" s="134"/>
      <c r="E880" s="134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</row>
    <row r="881" spans="2:18">
      <c r="B881" s="134"/>
      <c r="C881" s="134"/>
      <c r="D881" s="134"/>
      <c r="E881" s="134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</row>
    <row r="882" spans="2:18">
      <c r="B882" s="134"/>
      <c r="C882" s="134"/>
      <c r="D882" s="134"/>
      <c r="E882" s="134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</row>
    <row r="883" spans="2:18">
      <c r="B883" s="134"/>
      <c r="C883" s="134"/>
      <c r="D883" s="134"/>
      <c r="E883" s="134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</row>
    <row r="884" spans="2:18">
      <c r="B884" s="134"/>
      <c r="C884" s="134"/>
      <c r="D884" s="134"/>
      <c r="E884" s="134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</row>
    <row r="885" spans="2:18">
      <c r="B885" s="134"/>
      <c r="C885" s="134"/>
      <c r="D885" s="134"/>
      <c r="E885" s="134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</row>
    <row r="886" spans="2:18">
      <c r="B886" s="134"/>
      <c r="C886" s="134"/>
      <c r="D886" s="134"/>
      <c r="E886" s="134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</row>
    <row r="887" spans="2:18">
      <c r="B887" s="134"/>
      <c r="C887" s="134"/>
      <c r="D887" s="134"/>
      <c r="E887" s="134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</row>
    <row r="888" spans="2:18">
      <c r="B888" s="134"/>
      <c r="C888" s="134"/>
      <c r="D888" s="134"/>
      <c r="E888" s="134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</row>
    <row r="889" spans="2:18">
      <c r="B889" s="134"/>
      <c r="C889" s="134"/>
      <c r="D889" s="134"/>
      <c r="E889" s="134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</row>
    <row r="890" spans="2:18">
      <c r="B890" s="134"/>
      <c r="C890" s="134"/>
      <c r="D890" s="134"/>
      <c r="E890" s="134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</row>
    <row r="891" spans="2:18">
      <c r="B891" s="134"/>
      <c r="C891" s="134"/>
      <c r="D891" s="134"/>
      <c r="E891" s="134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</row>
    <row r="892" spans="2:18">
      <c r="B892" s="134"/>
      <c r="C892" s="134"/>
      <c r="D892" s="134"/>
      <c r="E892" s="134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</row>
    <row r="893" spans="2:18">
      <c r="B893" s="134"/>
      <c r="C893" s="134"/>
      <c r="D893" s="134"/>
      <c r="E893" s="134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</row>
    <row r="894" spans="2:18">
      <c r="B894" s="134"/>
      <c r="C894" s="134"/>
      <c r="D894" s="134"/>
      <c r="E894" s="134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</row>
    <row r="895" spans="2:18">
      <c r="B895" s="134"/>
      <c r="C895" s="134"/>
      <c r="D895" s="134"/>
      <c r="E895" s="134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</row>
    <row r="896" spans="2:18">
      <c r="B896" s="134"/>
      <c r="C896" s="134"/>
      <c r="D896" s="134"/>
      <c r="E896" s="134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</row>
    <row r="897" spans="2:18">
      <c r="B897" s="134"/>
      <c r="C897" s="134"/>
      <c r="D897" s="134"/>
      <c r="E897" s="134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</row>
    <row r="898" spans="2:18">
      <c r="B898" s="134"/>
      <c r="C898" s="134"/>
      <c r="D898" s="134"/>
      <c r="E898" s="134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</row>
    <row r="899" spans="2:18">
      <c r="B899" s="134"/>
      <c r="C899" s="134"/>
      <c r="D899" s="134"/>
      <c r="E899" s="134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</row>
    <row r="900" spans="2:18">
      <c r="B900" s="134"/>
      <c r="C900" s="134"/>
      <c r="D900" s="134"/>
      <c r="E900" s="134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</row>
    <row r="901" spans="2:18">
      <c r="B901" s="134"/>
      <c r="C901" s="134"/>
      <c r="D901" s="134"/>
      <c r="E901" s="134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</row>
    <row r="902" spans="2:18">
      <c r="B902" s="134"/>
      <c r="C902" s="134"/>
      <c r="D902" s="134"/>
      <c r="E902" s="134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</row>
    <row r="903" spans="2:18">
      <c r="B903" s="134"/>
      <c r="C903" s="134"/>
      <c r="D903" s="134"/>
      <c r="E903" s="134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</row>
    <row r="904" spans="2:18">
      <c r="B904" s="134"/>
      <c r="C904" s="134"/>
      <c r="D904" s="134"/>
      <c r="E904" s="134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</row>
    <row r="905" spans="2:18">
      <c r="B905" s="134"/>
      <c r="C905" s="134"/>
      <c r="D905" s="134"/>
      <c r="E905" s="134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</row>
    <row r="906" spans="2:18">
      <c r="B906" s="134"/>
      <c r="C906" s="134"/>
      <c r="D906" s="134"/>
      <c r="E906" s="134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</row>
    <row r="907" spans="2:18">
      <c r="B907" s="134"/>
      <c r="C907" s="134"/>
      <c r="D907" s="134"/>
      <c r="E907" s="134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</row>
    <row r="908" spans="2:18">
      <c r="B908" s="134"/>
      <c r="C908" s="134"/>
      <c r="D908" s="134"/>
      <c r="E908" s="134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</row>
    <row r="909" spans="2:18">
      <c r="B909" s="134"/>
      <c r="C909" s="134"/>
      <c r="D909" s="134"/>
      <c r="E909" s="134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</row>
    <row r="910" spans="2:18">
      <c r="B910" s="134"/>
      <c r="C910" s="134"/>
      <c r="D910" s="134"/>
      <c r="E910" s="134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</row>
    <row r="911" spans="2:18">
      <c r="B911" s="134"/>
      <c r="C911" s="134"/>
      <c r="D911" s="134"/>
      <c r="E911" s="134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</row>
    <row r="912" spans="2:18">
      <c r="B912" s="134"/>
      <c r="C912" s="134"/>
      <c r="D912" s="134"/>
      <c r="E912" s="134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</row>
    <row r="913" spans="2:18">
      <c r="B913" s="134"/>
      <c r="C913" s="134"/>
      <c r="D913" s="134"/>
      <c r="E913" s="134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</row>
    <row r="914" spans="2:18">
      <c r="B914" s="134"/>
      <c r="C914" s="134"/>
      <c r="D914" s="134"/>
      <c r="E914" s="134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</row>
    <row r="915" spans="2:18">
      <c r="B915" s="134"/>
      <c r="C915" s="134"/>
      <c r="D915" s="134"/>
      <c r="E915" s="134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</row>
    <row r="916" spans="2:18">
      <c r="B916" s="134"/>
      <c r="C916" s="134"/>
      <c r="D916" s="134"/>
      <c r="E916" s="134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</row>
    <row r="917" spans="2:18">
      <c r="B917" s="134"/>
      <c r="C917" s="134"/>
      <c r="D917" s="134"/>
      <c r="E917" s="134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</row>
    <row r="918" spans="2:18">
      <c r="B918" s="134"/>
      <c r="C918" s="134"/>
      <c r="D918" s="134"/>
      <c r="E918" s="134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</row>
    <row r="919" spans="2:18">
      <c r="B919" s="134"/>
      <c r="C919" s="134"/>
      <c r="D919" s="134"/>
      <c r="E919" s="134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</row>
    <row r="920" spans="2:18">
      <c r="B920" s="134"/>
      <c r="C920" s="134"/>
      <c r="D920" s="134"/>
      <c r="E920" s="134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</row>
    <row r="921" spans="2:18">
      <c r="B921" s="134"/>
      <c r="C921" s="134"/>
      <c r="D921" s="134"/>
      <c r="E921" s="134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</row>
    <row r="922" spans="2:18">
      <c r="B922" s="134"/>
      <c r="C922" s="134"/>
      <c r="D922" s="134"/>
      <c r="E922" s="134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</row>
    <row r="923" spans="2:18">
      <c r="B923" s="134"/>
      <c r="C923" s="134"/>
      <c r="D923" s="134"/>
      <c r="E923" s="134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</row>
    <row r="924" spans="2:18">
      <c r="B924" s="134"/>
      <c r="C924" s="134"/>
      <c r="D924" s="134"/>
      <c r="E924" s="134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</row>
    <row r="925" spans="2:18">
      <c r="B925" s="134"/>
      <c r="C925" s="134"/>
      <c r="D925" s="134"/>
      <c r="E925" s="134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</row>
    <row r="926" spans="2:18">
      <c r="B926" s="134"/>
      <c r="C926" s="134"/>
      <c r="D926" s="134"/>
      <c r="E926" s="134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</row>
    <row r="927" spans="2:18">
      <c r="B927" s="134"/>
      <c r="C927" s="134"/>
      <c r="D927" s="134"/>
      <c r="E927" s="134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</row>
    <row r="928" spans="2:18">
      <c r="B928" s="134"/>
      <c r="C928" s="134"/>
      <c r="D928" s="134"/>
      <c r="E928" s="134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</row>
    <row r="929" spans="2:18">
      <c r="B929" s="134"/>
      <c r="C929" s="134"/>
      <c r="D929" s="134"/>
      <c r="E929" s="134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</row>
    <row r="930" spans="2:18">
      <c r="B930" s="134"/>
      <c r="C930" s="134"/>
      <c r="D930" s="134"/>
      <c r="E930" s="134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</row>
    <row r="931" spans="2:18">
      <c r="B931" s="134"/>
      <c r="C931" s="134"/>
      <c r="D931" s="134"/>
      <c r="E931" s="134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</row>
    <row r="932" spans="2:18">
      <c r="B932" s="134"/>
      <c r="C932" s="134"/>
      <c r="D932" s="134"/>
      <c r="E932" s="134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</row>
    <row r="933" spans="2:18">
      <c r="B933" s="134"/>
      <c r="C933" s="134"/>
      <c r="D933" s="134"/>
      <c r="E933" s="134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</row>
    <row r="934" spans="2:18">
      <c r="B934" s="134"/>
      <c r="C934" s="134"/>
      <c r="D934" s="134"/>
      <c r="E934" s="134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</row>
    <row r="935" spans="2:18">
      <c r="B935" s="134"/>
      <c r="C935" s="134"/>
      <c r="D935" s="134"/>
      <c r="E935" s="134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</row>
    <row r="936" spans="2:18">
      <c r="B936" s="134"/>
      <c r="C936" s="134"/>
      <c r="D936" s="134"/>
      <c r="E936" s="134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</row>
    <row r="937" spans="2:18">
      <c r="B937" s="134"/>
      <c r="C937" s="134"/>
      <c r="D937" s="134"/>
      <c r="E937" s="134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</row>
    <row r="938" spans="2:18">
      <c r="B938" s="134"/>
      <c r="C938" s="134"/>
      <c r="D938" s="134"/>
      <c r="E938" s="134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</row>
    <row r="939" spans="2:18">
      <c r="B939" s="134"/>
      <c r="C939" s="134"/>
      <c r="D939" s="134"/>
      <c r="E939" s="134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</row>
    <row r="940" spans="2:18">
      <c r="B940" s="134"/>
      <c r="C940" s="134"/>
      <c r="D940" s="134"/>
      <c r="E940" s="134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</row>
    <row r="941" spans="2:18">
      <c r="B941" s="134"/>
      <c r="C941" s="134"/>
      <c r="D941" s="134"/>
      <c r="E941" s="134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</row>
    <row r="942" spans="2:18">
      <c r="B942" s="134"/>
      <c r="C942" s="134"/>
      <c r="D942" s="134"/>
      <c r="E942" s="134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</row>
    <row r="943" spans="2:18">
      <c r="B943" s="134"/>
      <c r="C943" s="134"/>
      <c r="D943" s="134"/>
      <c r="E943" s="134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</row>
    <row r="944" spans="2:18">
      <c r="B944" s="134"/>
      <c r="C944" s="134"/>
      <c r="D944" s="134"/>
      <c r="E944" s="134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</row>
    <row r="945" spans="2:18">
      <c r="B945" s="134"/>
      <c r="C945" s="134"/>
      <c r="D945" s="134"/>
      <c r="E945" s="134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</row>
    <row r="946" spans="2:18">
      <c r="B946" s="134"/>
      <c r="C946" s="134"/>
      <c r="D946" s="134"/>
      <c r="E946" s="134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</row>
    <row r="947" spans="2:18">
      <c r="B947" s="134"/>
      <c r="C947" s="134"/>
      <c r="D947" s="134"/>
      <c r="E947" s="134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</row>
    <row r="948" spans="2:18">
      <c r="B948" s="134"/>
      <c r="C948" s="134"/>
      <c r="D948" s="134"/>
      <c r="E948" s="134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</row>
    <row r="949" spans="2:18">
      <c r="B949" s="134"/>
      <c r="C949" s="134"/>
      <c r="D949" s="134"/>
      <c r="E949" s="134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</row>
    <row r="950" spans="2:18">
      <c r="B950" s="134"/>
      <c r="C950" s="134"/>
      <c r="D950" s="134"/>
      <c r="E950" s="134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</row>
    <row r="951" spans="2:18">
      <c r="B951" s="134"/>
      <c r="C951" s="134"/>
      <c r="D951" s="134"/>
      <c r="E951" s="134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</row>
    <row r="952" spans="2:18">
      <c r="B952" s="134"/>
      <c r="C952" s="134"/>
      <c r="D952" s="134"/>
      <c r="E952" s="134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</row>
    <row r="953" spans="2:18">
      <c r="B953" s="134"/>
      <c r="C953" s="134"/>
      <c r="D953" s="134"/>
      <c r="E953" s="134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</row>
    <row r="954" spans="2:18">
      <c r="B954" s="134"/>
      <c r="C954" s="134"/>
      <c r="D954" s="134"/>
      <c r="E954" s="134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</row>
    <row r="955" spans="2:18">
      <c r="B955" s="134"/>
      <c r="C955" s="134"/>
      <c r="D955" s="134"/>
      <c r="E955" s="134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</row>
    <row r="956" spans="2:18">
      <c r="B956" s="134"/>
      <c r="C956" s="134"/>
      <c r="D956" s="134"/>
      <c r="E956" s="134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</row>
    <row r="957" spans="2:18">
      <c r="B957" s="134"/>
      <c r="C957" s="134"/>
      <c r="D957" s="134"/>
      <c r="E957" s="134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</row>
    <row r="958" spans="2:18">
      <c r="B958" s="134"/>
      <c r="C958" s="134"/>
      <c r="D958" s="134"/>
      <c r="E958" s="134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</row>
    <row r="959" spans="2:18">
      <c r="B959" s="134"/>
      <c r="C959" s="134"/>
      <c r="D959" s="134"/>
      <c r="E959" s="134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</row>
    <row r="960" spans="2:18">
      <c r="B960" s="134"/>
      <c r="C960" s="134"/>
      <c r="D960" s="134"/>
      <c r="E960" s="134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</row>
    <row r="961" spans="2:18">
      <c r="B961" s="134"/>
      <c r="C961" s="134"/>
      <c r="D961" s="134"/>
      <c r="E961" s="134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</row>
    <row r="962" spans="2:18">
      <c r="B962" s="134"/>
      <c r="C962" s="134"/>
      <c r="D962" s="134"/>
      <c r="E962" s="134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</row>
    <row r="963" spans="2:18">
      <c r="B963" s="134"/>
      <c r="C963" s="134"/>
      <c r="D963" s="134"/>
      <c r="E963" s="134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</row>
    <row r="964" spans="2:18">
      <c r="B964" s="134"/>
      <c r="C964" s="134"/>
      <c r="D964" s="134"/>
      <c r="E964" s="134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</row>
    <row r="965" spans="2:18">
      <c r="B965" s="134"/>
      <c r="C965" s="134"/>
      <c r="D965" s="134"/>
      <c r="E965" s="134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</row>
    <row r="966" spans="2:18">
      <c r="B966" s="134"/>
      <c r="C966" s="134"/>
      <c r="D966" s="134"/>
      <c r="E966" s="134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</row>
    <row r="967" spans="2:18">
      <c r="B967" s="134"/>
      <c r="C967" s="134"/>
      <c r="D967" s="134"/>
      <c r="E967" s="134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</row>
    <row r="968" spans="2:18">
      <c r="B968" s="134"/>
      <c r="C968" s="134"/>
      <c r="D968" s="134"/>
      <c r="E968" s="134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</row>
    <row r="969" spans="2:18">
      <c r="B969" s="134"/>
      <c r="C969" s="134"/>
      <c r="D969" s="134"/>
      <c r="E969" s="134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</row>
    <row r="970" spans="2:18">
      <c r="B970" s="134"/>
      <c r="C970" s="134"/>
      <c r="D970" s="134"/>
      <c r="E970" s="134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</row>
    <row r="971" spans="2:18">
      <c r="B971" s="134"/>
      <c r="C971" s="134"/>
      <c r="D971" s="134"/>
      <c r="E971" s="134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</row>
    <row r="972" spans="2:18">
      <c r="B972" s="134"/>
      <c r="C972" s="134"/>
      <c r="D972" s="134"/>
      <c r="E972" s="134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</row>
    <row r="973" spans="2:18">
      <c r="B973" s="134"/>
      <c r="C973" s="134"/>
      <c r="D973" s="134"/>
      <c r="E973" s="134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</row>
    <row r="974" spans="2:18">
      <c r="B974" s="134"/>
      <c r="C974" s="134"/>
      <c r="D974" s="134"/>
      <c r="E974" s="134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</row>
    <row r="975" spans="2:18">
      <c r="B975" s="134"/>
      <c r="C975" s="134"/>
      <c r="D975" s="134"/>
      <c r="E975" s="134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</row>
    <row r="976" spans="2:18">
      <c r="B976" s="134"/>
      <c r="C976" s="134"/>
      <c r="D976" s="134"/>
      <c r="E976" s="134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</row>
    <row r="977" spans="2:18">
      <c r="B977" s="134"/>
      <c r="C977" s="134"/>
      <c r="D977" s="134"/>
      <c r="E977" s="134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</row>
    <row r="978" spans="2:18">
      <c r="B978" s="134"/>
      <c r="C978" s="134"/>
      <c r="D978" s="134"/>
      <c r="E978" s="134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</row>
    <row r="979" spans="2:18">
      <c r="B979" s="134"/>
      <c r="C979" s="134"/>
      <c r="D979" s="134"/>
      <c r="E979" s="134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</row>
    <row r="980" spans="2:18">
      <c r="B980" s="134"/>
      <c r="C980" s="134"/>
      <c r="D980" s="134"/>
      <c r="E980" s="134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</row>
    <row r="981" spans="2:18">
      <c r="B981" s="134"/>
      <c r="C981" s="134"/>
      <c r="D981" s="134"/>
      <c r="E981" s="134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</row>
    <row r="982" spans="2:18">
      <c r="B982" s="134"/>
      <c r="C982" s="134"/>
      <c r="D982" s="134"/>
      <c r="E982" s="134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</row>
    <row r="983" spans="2:18">
      <c r="B983" s="134"/>
      <c r="C983" s="134"/>
      <c r="D983" s="134"/>
      <c r="E983" s="134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</row>
    <row r="984" spans="2:18">
      <c r="B984" s="134"/>
      <c r="C984" s="134"/>
      <c r="D984" s="134"/>
      <c r="E984" s="134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</row>
    <row r="985" spans="2:18">
      <c r="B985" s="134"/>
      <c r="C985" s="134"/>
      <c r="D985" s="134"/>
      <c r="E985" s="134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</row>
    <row r="986" spans="2:18">
      <c r="B986" s="134"/>
      <c r="C986" s="134"/>
      <c r="D986" s="134"/>
      <c r="E986" s="134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</row>
    <row r="987" spans="2:18">
      <c r="B987" s="134"/>
      <c r="C987" s="134"/>
      <c r="D987" s="134"/>
      <c r="E987" s="134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</row>
    <row r="988" spans="2:18">
      <c r="B988" s="134"/>
      <c r="C988" s="134"/>
      <c r="D988" s="134"/>
      <c r="E988" s="134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</row>
    <row r="989" spans="2:18">
      <c r="B989" s="134"/>
      <c r="C989" s="134"/>
      <c r="D989" s="134"/>
      <c r="E989" s="134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</row>
    <row r="990" spans="2:18">
      <c r="B990" s="134"/>
      <c r="C990" s="134"/>
      <c r="D990" s="134"/>
      <c r="E990" s="134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</row>
    <row r="991" spans="2:18">
      <c r="B991" s="134"/>
      <c r="C991" s="134"/>
      <c r="D991" s="134"/>
      <c r="E991" s="134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</row>
    <row r="992" spans="2:18">
      <c r="B992" s="134"/>
      <c r="C992" s="134"/>
      <c r="D992" s="134"/>
      <c r="E992" s="134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</row>
    <row r="993" spans="2:18">
      <c r="B993" s="134"/>
      <c r="C993" s="134"/>
      <c r="D993" s="134"/>
      <c r="E993" s="134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</row>
    <row r="994" spans="2:18">
      <c r="B994" s="134"/>
      <c r="C994" s="134"/>
      <c r="D994" s="134"/>
      <c r="E994" s="134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</row>
    <row r="995" spans="2:18">
      <c r="B995" s="134"/>
      <c r="C995" s="134"/>
      <c r="D995" s="134"/>
      <c r="E995" s="134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</row>
    <row r="996" spans="2:18">
      <c r="B996" s="134"/>
      <c r="C996" s="134"/>
      <c r="D996" s="134"/>
      <c r="E996" s="134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</row>
    <row r="997" spans="2:18">
      <c r="B997" s="134"/>
      <c r="C997" s="134"/>
      <c r="D997" s="134"/>
      <c r="E997" s="134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</row>
    <row r="998" spans="2:18">
      <c r="B998" s="134"/>
      <c r="C998" s="134"/>
      <c r="D998" s="134"/>
      <c r="E998" s="134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</row>
    <row r="999" spans="2:18">
      <c r="B999" s="134"/>
      <c r="C999" s="134"/>
      <c r="D999" s="134"/>
      <c r="E999" s="134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</row>
    <row r="1000" spans="2:18">
      <c r="B1000" s="134"/>
      <c r="C1000" s="134"/>
      <c r="D1000" s="134"/>
      <c r="E1000" s="134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</row>
    <row r="1001" spans="2:18">
      <c r="B1001" s="134"/>
      <c r="C1001" s="134"/>
      <c r="D1001" s="134"/>
      <c r="E1001" s="134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</row>
    <row r="1002" spans="2:18">
      <c r="B1002" s="134"/>
      <c r="C1002" s="134"/>
      <c r="D1002" s="134"/>
      <c r="E1002" s="134"/>
      <c r="F1002" s="135"/>
      <c r="G1002" s="135"/>
      <c r="H1002" s="135"/>
      <c r="I1002" s="135"/>
      <c r="J1002" s="135"/>
      <c r="K1002" s="135"/>
      <c r="L1002" s="135"/>
      <c r="M1002" s="135"/>
      <c r="N1002" s="135"/>
      <c r="O1002" s="135"/>
      <c r="P1002" s="135"/>
      <c r="Q1002" s="135"/>
      <c r="R1002" s="135"/>
    </row>
    <row r="1003" spans="2:18">
      <c r="B1003" s="134"/>
      <c r="C1003" s="134"/>
      <c r="D1003" s="134"/>
      <c r="E1003" s="134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</row>
    <row r="1004" spans="2:18">
      <c r="B1004" s="134"/>
      <c r="C1004" s="134"/>
      <c r="D1004" s="134"/>
      <c r="E1004" s="134"/>
      <c r="F1004" s="135"/>
      <c r="G1004" s="135"/>
      <c r="H1004" s="135"/>
      <c r="I1004" s="135"/>
      <c r="J1004" s="135"/>
      <c r="K1004" s="135"/>
      <c r="L1004" s="135"/>
      <c r="M1004" s="135"/>
      <c r="N1004" s="135"/>
      <c r="O1004" s="135"/>
      <c r="P1004" s="135"/>
      <c r="Q1004" s="135"/>
      <c r="R1004" s="135"/>
    </row>
    <row r="1005" spans="2:18">
      <c r="B1005" s="134"/>
      <c r="C1005" s="134"/>
      <c r="D1005" s="134"/>
      <c r="E1005" s="134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</row>
    <row r="1006" spans="2:18">
      <c r="B1006" s="134"/>
      <c r="C1006" s="134"/>
      <c r="D1006" s="134"/>
      <c r="E1006" s="134"/>
      <c r="F1006" s="135"/>
      <c r="G1006" s="135"/>
      <c r="H1006" s="135"/>
      <c r="I1006" s="135"/>
      <c r="J1006" s="135"/>
      <c r="K1006" s="135"/>
      <c r="L1006" s="135"/>
      <c r="M1006" s="135"/>
      <c r="N1006" s="135"/>
      <c r="O1006" s="135"/>
      <c r="P1006" s="135"/>
      <c r="Q1006" s="135"/>
      <c r="R1006" s="135"/>
    </row>
    <row r="1007" spans="2:18">
      <c r="B1007" s="134"/>
      <c r="C1007" s="134"/>
      <c r="D1007" s="134"/>
      <c r="E1007" s="134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</row>
    <row r="1008" spans="2:18">
      <c r="B1008" s="134"/>
      <c r="C1008" s="134"/>
      <c r="D1008" s="134"/>
      <c r="E1008" s="134"/>
      <c r="F1008" s="135"/>
      <c r="G1008" s="135"/>
      <c r="H1008" s="135"/>
      <c r="I1008" s="135"/>
      <c r="J1008" s="135"/>
      <c r="K1008" s="135"/>
      <c r="L1008" s="135"/>
      <c r="M1008" s="135"/>
      <c r="N1008" s="135"/>
      <c r="O1008" s="135"/>
      <c r="P1008" s="135"/>
      <c r="Q1008" s="135"/>
      <c r="R1008" s="135"/>
    </row>
    <row r="1009" spans="2:18">
      <c r="B1009" s="134"/>
      <c r="C1009" s="134"/>
      <c r="D1009" s="134"/>
      <c r="E1009" s="134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</row>
    <row r="1010" spans="2:18">
      <c r="B1010" s="134"/>
      <c r="C1010" s="134"/>
      <c r="D1010" s="134"/>
      <c r="E1010" s="134"/>
      <c r="F1010" s="135"/>
      <c r="G1010" s="135"/>
      <c r="H1010" s="135"/>
      <c r="I1010" s="135"/>
      <c r="J1010" s="135"/>
      <c r="K1010" s="135"/>
      <c r="L1010" s="135"/>
      <c r="M1010" s="135"/>
      <c r="N1010" s="135"/>
      <c r="O1010" s="135"/>
      <c r="P1010" s="135"/>
      <c r="Q1010" s="135"/>
      <c r="R1010" s="135"/>
    </row>
    <row r="1011" spans="2:18">
      <c r="B1011" s="134"/>
      <c r="C1011" s="134"/>
      <c r="D1011" s="134"/>
      <c r="E1011" s="134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</row>
    <row r="1012" spans="2:18">
      <c r="B1012" s="134"/>
      <c r="C1012" s="134"/>
      <c r="D1012" s="134"/>
      <c r="E1012" s="134"/>
      <c r="F1012" s="135"/>
      <c r="G1012" s="135"/>
      <c r="H1012" s="135"/>
      <c r="I1012" s="135"/>
      <c r="J1012" s="135"/>
      <c r="K1012" s="135"/>
      <c r="L1012" s="135"/>
      <c r="M1012" s="135"/>
      <c r="N1012" s="135"/>
      <c r="O1012" s="135"/>
      <c r="P1012" s="135"/>
      <c r="Q1012" s="135"/>
      <c r="R1012" s="135"/>
    </row>
    <row r="1013" spans="2:18">
      <c r="B1013" s="134"/>
      <c r="C1013" s="134"/>
      <c r="D1013" s="134"/>
      <c r="E1013" s="134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</row>
    <row r="1014" spans="2:18">
      <c r="B1014" s="134"/>
      <c r="C1014" s="134"/>
      <c r="D1014" s="134"/>
      <c r="E1014" s="134"/>
      <c r="F1014" s="135"/>
      <c r="G1014" s="135"/>
      <c r="H1014" s="135"/>
      <c r="I1014" s="135"/>
      <c r="J1014" s="135"/>
      <c r="K1014" s="135"/>
      <c r="L1014" s="135"/>
      <c r="M1014" s="135"/>
      <c r="N1014" s="135"/>
      <c r="O1014" s="135"/>
      <c r="P1014" s="135"/>
      <c r="Q1014" s="135"/>
      <c r="R1014" s="135"/>
    </row>
    <row r="1015" spans="2:18">
      <c r="B1015" s="134"/>
      <c r="C1015" s="134"/>
      <c r="D1015" s="134"/>
      <c r="E1015" s="134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</row>
    <row r="1016" spans="2:18">
      <c r="B1016" s="134"/>
      <c r="C1016" s="134"/>
      <c r="D1016" s="134"/>
      <c r="E1016" s="134"/>
      <c r="F1016" s="135"/>
      <c r="G1016" s="135"/>
      <c r="H1016" s="135"/>
      <c r="I1016" s="135"/>
      <c r="J1016" s="135"/>
      <c r="K1016" s="135"/>
      <c r="L1016" s="135"/>
      <c r="M1016" s="135"/>
      <c r="N1016" s="135"/>
      <c r="O1016" s="135"/>
      <c r="P1016" s="135"/>
      <c r="Q1016" s="135"/>
      <c r="R1016" s="135"/>
    </row>
    <row r="1017" spans="2:18">
      <c r="B1017" s="134"/>
      <c r="C1017" s="134"/>
      <c r="D1017" s="134"/>
      <c r="E1017" s="134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</row>
    <row r="1018" spans="2:18">
      <c r="B1018" s="134"/>
      <c r="C1018" s="134"/>
      <c r="D1018" s="134"/>
      <c r="E1018" s="134"/>
      <c r="F1018" s="135"/>
      <c r="G1018" s="135"/>
      <c r="H1018" s="135"/>
      <c r="I1018" s="135"/>
      <c r="J1018" s="135"/>
      <c r="K1018" s="135"/>
      <c r="L1018" s="135"/>
      <c r="M1018" s="135"/>
      <c r="N1018" s="135"/>
      <c r="O1018" s="135"/>
      <c r="P1018" s="135"/>
      <c r="Q1018" s="135"/>
      <c r="R1018" s="135"/>
    </row>
    <row r="1019" spans="2:18">
      <c r="B1019" s="134"/>
      <c r="C1019" s="134"/>
      <c r="D1019" s="134"/>
      <c r="E1019" s="134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</row>
    <row r="1020" spans="2:18">
      <c r="B1020" s="134"/>
      <c r="C1020" s="134"/>
      <c r="D1020" s="134"/>
      <c r="E1020" s="134"/>
      <c r="F1020" s="135"/>
      <c r="G1020" s="135"/>
      <c r="H1020" s="135"/>
      <c r="I1020" s="135"/>
      <c r="J1020" s="135"/>
      <c r="K1020" s="135"/>
      <c r="L1020" s="135"/>
      <c r="M1020" s="135"/>
      <c r="N1020" s="135"/>
      <c r="O1020" s="135"/>
      <c r="P1020" s="135"/>
      <c r="Q1020" s="135"/>
      <c r="R1020" s="135"/>
    </row>
    <row r="1021" spans="2:18">
      <c r="B1021" s="134"/>
      <c r="C1021" s="134"/>
      <c r="D1021" s="134"/>
      <c r="E1021" s="134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</row>
    <row r="1022" spans="2:18">
      <c r="B1022" s="134"/>
      <c r="C1022" s="134"/>
      <c r="D1022" s="134"/>
      <c r="E1022" s="134"/>
      <c r="F1022" s="135"/>
      <c r="G1022" s="135"/>
      <c r="H1022" s="135"/>
      <c r="I1022" s="135"/>
      <c r="J1022" s="135"/>
      <c r="K1022" s="135"/>
      <c r="L1022" s="135"/>
      <c r="M1022" s="135"/>
      <c r="N1022" s="135"/>
      <c r="O1022" s="135"/>
      <c r="P1022" s="135"/>
      <c r="Q1022" s="135"/>
      <c r="R1022" s="135"/>
    </row>
    <row r="1023" spans="2:18">
      <c r="B1023" s="134"/>
      <c r="C1023" s="134"/>
      <c r="D1023" s="134"/>
      <c r="E1023" s="134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</row>
    <row r="1024" spans="2:18">
      <c r="B1024" s="134"/>
      <c r="C1024" s="134"/>
      <c r="D1024" s="134"/>
      <c r="E1024" s="134"/>
      <c r="F1024" s="135"/>
      <c r="G1024" s="135"/>
      <c r="H1024" s="135"/>
      <c r="I1024" s="135"/>
      <c r="J1024" s="135"/>
      <c r="K1024" s="135"/>
      <c r="L1024" s="135"/>
      <c r="M1024" s="135"/>
      <c r="N1024" s="135"/>
      <c r="O1024" s="135"/>
      <c r="P1024" s="135"/>
      <c r="Q1024" s="135"/>
      <c r="R1024" s="135"/>
    </row>
    <row r="1025" spans="2:18">
      <c r="B1025" s="134"/>
      <c r="C1025" s="134"/>
      <c r="D1025" s="134"/>
      <c r="E1025" s="134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</row>
    <row r="1026" spans="2:18">
      <c r="B1026" s="134"/>
      <c r="C1026" s="134"/>
      <c r="D1026" s="134"/>
      <c r="E1026" s="134"/>
      <c r="F1026" s="135"/>
      <c r="G1026" s="135"/>
      <c r="H1026" s="135"/>
      <c r="I1026" s="135"/>
      <c r="J1026" s="135"/>
      <c r="K1026" s="135"/>
      <c r="L1026" s="135"/>
      <c r="M1026" s="135"/>
      <c r="N1026" s="135"/>
      <c r="O1026" s="135"/>
      <c r="P1026" s="135"/>
      <c r="Q1026" s="135"/>
      <c r="R1026" s="135"/>
    </row>
    <row r="1027" spans="2:18">
      <c r="B1027" s="134"/>
      <c r="C1027" s="134"/>
      <c r="D1027" s="134"/>
      <c r="E1027" s="134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</row>
    <row r="1028" spans="2:18">
      <c r="B1028" s="134"/>
      <c r="C1028" s="134"/>
      <c r="D1028" s="134"/>
      <c r="E1028" s="134"/>
      <c r="F1028" s="135"/>
      <c r="G1028" s="135"/>
      <c r="H1028" s="135"/>
      <c r="I1028" s="135"/>
      <c r="J1028" s="135"/>
      <c r="K1028" s="135"/>
      <c r="L1028" s="135"/>
      <c r="M1028" s="135"/>
      <c r="N1028" s="135"/>
      <c r="O1028" s="135"/>
      <c r="P1028" s="135"/>
      <c r="Q1028" s="135"/>
      <c r="R1028" s="135"/>
    </row>
    <row r="1029" spans="2:18">
      <c r="B1029" s="134"/>
      <c r="C1029" s="134"/>
      <c r="D1029" s="134"/>
      <c r="E1029" s="134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</row>
    <row r="1030" spans="2:18">
      <c r="B1030" s="134"/>
      <c r="C1030" s="134"/>
      <c r="D1030" s="134"/>
      <c r="E1030" s="134"/>
      <c r="F1030" s="135"/>
      <c r="G1030" s="135"/>
      <c r="H1030" s="135"/>
      <c r="I1030" s="135"/>
      <c r="J1030" s="135"/>
      <c r="K1030" s="135"/>
      <c r="L1030" s="135"/>
      <c r="M1030" s="135"/>
      <c r="N1030" s="135"/>
      <c r="O1030" s="135"/>
      <c r="P1030" s="135"/>
      <c r="Q1030" s="135"/>
      <c r="R1030" s="135"/>
    </row>
    <row r="1031" spans="2:18">
      <c r="B1031" s="134"/>
      <c r="C1031" s="134"/>
      <c r="D1031" s="134"/>
      <c r="E1031" s="134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</row>
    <row r="1032" spans="2:18">
      <c r="B1032" s="134"/>
      <c r="C1032" s="134"/>
      <c r="D1032" s="134"/>
      <c r="E1032" s="134"/>
      <c r="F1032" s="135"/>
      <c r="G1032" s="135"/>
      <c r="H1032" s="135"/>
      <c r="I1032" s="135"/>
      <c r="J1032" s="135"/>
      <c r="K1032" s="135"/>
      <c r="L1032" s="135"/>
      <c r="M1032" s="135"/>
      <c r="N1032" s="135"/>
      <c r="O1032" s="135"/>
      <c r="P1032" s="135"/>
      <c r="Q1032" s="135"/>
      <c r="R1032" s="135"/>
    </row>
    <row r="1033" spans="2:18">
      <c r="B1033" s="134"/>
      <c r="C1033" s="134"/>
      <c r="D1033" s="134"/>
      <c r="E1033" s="134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</row>
    <row r="1034" spans="2:18">
      <c r="B1034" s="134"/>
      <c r="C1034" s="134"/>
      <c r="D1034" s="134"/>
      <c r="E1034" s="134"/>
      <c r="F1034" s="135"/>
      <c r="G1034" s="135"/>
      <c r="H1034" s="135"/>
      <c r="I1034" s="135"/>
      <c r="J1034" s="135"/>
      <c r="K1034" s="135"/>
      <c r="L1034" s="135"/>
      <c r="M1034" s="135"/>
      <c r="N1034" s="135"/>
      <c r="O1034" s="135"/>
      <c r="P1034" s="135"/>
      <c r="Q1034" s="135"/>
      <c r="R1034" s="135"/>
    </row>
    <row r="1035" spans="2:18">
      <c r="B1035" s="134"/>
      <c r="C1035" s="134"/>
      <c r="D1035" s="134"/>
      <c r="E1035" s="134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</row>
    <row r="1036" spans="2:18">
      <c r="B1036" s="134"/>
      <c r="C1036" s="134"/>
      <c r="D1036" s="134"/>
      <c r="E1036" s="134"/>
      <c r="F1036" s="135"/>
      <c r="G1036" s="135"/>
      <c r="H1036" s="135"/>
      <c r="I1036" s="135"/>
      <c r="J1036" s="135"/>
      <c r="K1036" s="135"/>
      <c r="L1036" s="135"/>
      <c r="M1036" s="135"/>
      <c r="N1036" s="135"/>
      <c r="O1036" s="135"/>
      <c r="P1036" s="135"/>
      <c r="Q1036" s="135"/>
      <c r="R1036" s="135"/>
    </row>
    <row r="1037" spans="2:18">
      <c r="B1037" s="134"/>
      <c r="C1037" s="134"/>
      <c r="D1037" s="134"/>
      <c r="E1037" s="134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</row>
    <row r="1038" spans="2:18">
      <c r="B1038" s="134"/>
      <c r="C1038" s="134"/>
      <c r="D1038" s="134"/>
      <c r="E1038" s="134"/>
      <c r="F1038" s="135"/>
      <c r="G1038" s="135"/>
      <c r="H1038" s="135"/>
      <c r="I1038" s="135"/>
      <c r="J1038" s="135"/>
      <c r="K1038" s="135"/>
      <c r="L1038" s="135"/>
      <c r="M1038" s="135"/>
      <c r="N1038" s="135"/>
      <c r="O1038" s="135"/>
      <c r="P1038" s="135"/>
      <c r="Q1038" s="135"/>
      <c r="R1038" s="135"/>
    </row>
    <row r="1039" spans="2:18">
      <c r="B1039" s="134"/>
      <c r="C1039" s="134"/>
      <c r="D1039" s="134"/>
      <c r="E1039" s="134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</row>
    <row r="1040" spans="2:18">
      <c r="B1040" s="134"/>
      <c r="C1040" s="134"/>
      <c r="D1040" s="134"/>
      <c r="E1040" s="134"/>
      <c r="F1040" s="135"/>
      <c r="G1040" s="135"/>
      <c r="H1040" s="135"/>
      <c r="I1040" s="135"/>
      <c r="J1040" s="135"/>
      <c r="K1040" s="135"/>
      <c r="L1040" s="135"/>
      <c r="M1040" s="135"/>
      <c r="N1040" s="135"/>
      <c r="O1040" s="135"/>
      <c r="P1040" s="135"/>
      <c r="Q1040" s="135"/>
      <c r="R1040" s="135"/>
    </row>
    <row r="1041" spans="2:18">
      <c r="B1041" s="134"/>
      <c r="C1041" s="134"/>
      <c r="D1041" s="134"/>
      <c r="E1041" s="134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</row>
    <row r="1042" spans="2:18">
      <c r="B1042" s="134"/>
      <c r="C1042" s="134"/>
      <c r="D1042" s="134"/>
      <c r="E1042" s="134"/>
      <c r="F1042" s="135"/>
      <c r="G1042" s="135"/>
      <c r="H1042" s="135"/>
      <c r="I1042" s="135"/>
      <c r="J1042" s="135"/>
      <c r="K1042" s="135"/>
      <c r="L1042" s="135"/>
      <c r="M1042" s="135"/>
      <c r="N1042" s="135"/>
      <c r="O1042" s="135"/>
      <c r="P1042" s="135"/>
      <c r="Q1042" s="135"/>
      <c r="R1042" s="135"/>
    </row>
    <row r="1043" spans="2:18">
      <c r="B1043" s="134"/>
      <c r="C1043" s="134"/>
      <c r="D1043" s="134"/>
      <c r="E1043" s="134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</row>
    <row r="1044" spans="2:18">
      <c r="B1044" s="134"/>
      <c r="C1044" s="134"/>
      <c r="D1044" s="134"/>
      <c r="E1044" s="134"/>
      <c r="F1044" s="135"/>
      <c r="G1044" s="135"/>
      <c r="H1044" s="135"/>
      <c r="I1044" s="135"/>
      <c r="J1044" s="135"/>
      <c r="K1044" s="135"/>
      <c r="L1044" s="135"/>
      <c r="M1044" s="135"/>
      <c r="N1044" s="135"/>
      <c r="O1044" s="135"/>
      <c r="P1044" s="135"/>
      <c r="Q1044" s="135"/>
      <c r="R1044" s="135"/>
    </row>
    <row r="1045" spans="2:18">
      <c r="B1045" s="134"/>
      <c r="C1045" s="134"/>
      <c r="D1045" s="134"/>
      <c r="E1045" s="134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</row>
    <row r="1046" spans="2:18">
      <c r="B1046" s="134"/>
      <c r="C1046" s="134"/>
      <c r="D1046" s="134"/>
      <c r="E1046" s="134"/>
      <c r="F1046" s="135"/>
      <c r="G1046" s="135"/>
      <c r="H1046" s="135"/>
      <c r="I1046" s="135"/>
      <c r="J1046" s="135"/>
      <c r="K1046" s="135"/>
      <c r="L1046" s="135"/>
      <c r="M1046" s="135"/>
      <c r="N1046" s="135"/>
      <c r="O1046" s="135"/>
      <c r="P1046" s="135"/>
      <c r="Q1046" s="135"/>
      <c r="R1046" s="135"/>
    </row>
    <row r="1047" spans="2:18">
      <c r="B1047" s="134"/>
      <c r="C1047" s="134"/>
      <c r="D1047" s="134"/>
      <c r="E1047" s="134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</row>
    <row r="1048" spans="2:18">
      <c r="B1048" s="134"/>
      <c r="C1048" s="134"/>
      <c r="D1048" s="134"/>
      <c r="E1048" s="134"/>
      <c r="F1048" s="135"/>
      <c r="G1048" s="135"/>
      <c r="H1048" s="135"/>
      <c r="I1048" s="135"/>
      <c r="J1048" s="135"/>
      <c r="K1048" s="135"/>
      <c r="L1048" s="135"/>
      <c r="M1048" s="135"/>
      <c r="N1048" s="135"/>
      <c r="O1048" s="135"/>
      <c r="P1048" s="135"/>
      <c r="Q1048" s="135"/>
      <c r="R1048" s="135"/>
    </row>
    <row r="1049" spans="2:18">
      <c r="B1049" s="134"/>
      <c r="C1049" s="134"/>
      <c r="D1049" s="134"/>
      <c r="E1049" s="134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</row>
    <row r="1050" spans="2:18">
      <c r="B1050" s="134"/>
      <c r="C1050" s="134"/>
      <c r="D1050" s="134"/>
      <c r="E1050" s="134"/>
      <c r="F1050" s="135"/>
      <c r="G1050" s="135"/>
      <c r="H1050" s="135"/>
      <c r="I1050" s="135"/>
      <c r="J1050" s="135"/>
      <c r="K1050" s="135"/>
      <c r="L1050" s="135"/>
      <c r="M1050" s="135"/>
      <c r="N1050" s="135"/>
      <c r="O1050" s="135"/>
      <c r="P1050" s="135"/>
      <c r="Q1050" s="135"/>
      <c r="R1050" s="135"/>
    </row>
    <row r="1051" spans="2:18">
      <c r="B1051" s="134"/>
      <c r="C1051" s="134"/>
      <c r="D1051" s="134"/>
      <c r="E1051" s="134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</row>
    <row r="1052" spans="2:18">
      <c r="B1052" s="134"/>
      <c r="C1052" s="134"/>
      <c r="D1052" s="134"/>
      <c r="E1052" s="134"/>
      <c r="F1052" s="135"/>
      <c r="G1052" s="135"/>
      <c r="H1052" s="135"/>
      <c r="I1052" s="135"/>
      <c r="J1052" s="135"/>
      <c r="K1052" s="135"/>
      <c r="L1052" s="135"/>
      <c r="M1052" s="135"/>
      <c r="N1052" s="135"/>
      <c r="O1052" s="135"/>
      <c r="P1052" s="135"/>
      <c r="Q1052" s="135"/>
      <c r="R1052" s="135"/>
    </row>
    <row r="1053" spans="2:18">
      <c r="B1053" s="134"/>
      <c r="C1053" s="134"/>
      <c r="D1053" s="134"/>
      <c r="E1053" s="134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</row>
    <row r="1054" spans="2:18">
      <c r="B1054" s="134"/>
      <c r="C1054" s="134"/>
      <c r="D1054" s="134"/>
      <c r="E1054" s="134"/>
      <c r="F1054" s="135"/>
      <c r="G1054" s="135"/>
      <c r="H1054" s="135"/>
      <c r="I1054" s="135"/>
      <c r="J1054" s="135"/>
      <c r="K1054" s="135"/>
      <c r="L1054" s="135"/>
      <c r="M1054" s="135"/>
      <c r="N1054" s="135"/>
      <c r="O1054" s="135"/>
      <c r="P1054" s="135"/>
      <c r="Q1054" s="135"/>
      <c r="R1054" s="135"/>
    </row>
    <row r="1055" spans="2:18">
      <c r="B1055" s="134"/>
      <c r="C1055" s="134"/>
      <c r="D1055" s="134"/>
      <c r="E1055" s="134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</row>
    <row r="1056" spans="2:18">
      <c r="B1056" s="134"/>
      <c r="C1056" s="134"/>
      <c r="D1056" s="134"/>
      <c r="E1056" s="134"/>
      <c r="F1056" s="135"/>
      <c r="G1056" s="135"/>
      <c r="H1056" s="135"/>
      <c r="I1056" s="135"/>
      <c r="J1056" s="135"/>
      <c r="K1056" s="135"/>
      <c r="L1056" s="135"/>
      <c r="M1056" s="135"/>
      <c r="N1056" s="135"/>
      <c r="O1056" s="135"/>
      <c r="P1056" s="135"/>
      <c r="Q1056" s="135"/>
      <c r="R1056" s="135"/>
    </row>
    <row r="1057" spans="2:18">
      <c r="B1057" s="134"/>
      <c r="C1057" s="134"/>
      <c r="D1057" s="134"/>
      <c r="E1057" s="134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</row>
    <row r="1058" spans="2:18">
      <c r="B1058" s="134"/>
      <c r="C1058" s="134"/>
      <c r="D1058" s="134"/>
      <c r="E1058" s="134"/>
      <c r="F1058" s="135"/>
      <c r="G1058" s="135"/>
      <c r="H1058" s="135"/>
      <c r="I1058" s="135"/>
      <c r="J1058" s="135"/>
      <c r="K1058" s="135"/>
      <c r="L1058" s="135"/>
      <c r="M1058" s="135"/>
      <c r="N1058" s="135"/>
      <c r="O1058" s="135"/>
      <c r="P1058" s="135"/>
      <c r="Q1058" s="135"/>
      <c r="R1058" s="135"/>
    </row>
    <row r="1059" spans="2:18">
      <c r="B1059" s="134"/>
      <c r="C1059" s="134"/>
      <c r="D1059" s="134"/>
      <c r="E1059" s="134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</row>
    <row r="1060" spans="2:18">
      <c r="B1060" s="134"/>
      <c r="C1060" s="134"/>
      <c r="D1060" s="134"/>
      <c r="E1060" s="134"/>
      <c r="F1060" s="135"/>
      <c r="G1060" s="135"/>
      <c r="H1060" s="135"/>
      <c r="I1060" s="135"/>
      <c r="J1060" s="135"/>
      <c r="K1060" s="135"/>
      <c r="L1060" s="135"/>
      <c r="M1060" s="135"/>
      <c r="N1060" s="135"/>
      <c r="O1060" s="135"/>
      <c r="P1060" s="135"/>
      <c r="Q1060" s="135"/>
      <c r="R1060" s="135"/>
    </row>
    <row r="1061" spans="2:18">
      <c r="B1061" s="134"/>
      <c r="C1061" s="134"/>
      <c r="D1061" s="134"/>
      <c r="E1061" s="134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</row>
    <row r="1062" spans="2:18">
      <c r="B1062" s="134"/>
      <c r="C1062" s="134"/>
      <c r="D1062" s="134"/>
      <c r="E1062" s="134"/>
      <c r="F1062" s="135"/>
      <c r="G1062" s="135"/>
      <c r="H1062" s="135"/>
      <c r="I1062" s="135"/>
      <c r="J1062" s="135"/>
      <c r="K1062" s="135"/>
      <c r="L1062" s="135"/>
      <c r="M1062" s="135"/>
      <c r="N1062" s="135"/>
      <c r="O1062" s="135"/>
      <c r="P1062" s="135"/>
      <c r="Q1062" s="135"/>
      <c r="R1062" s="135"/>
    </row>
    <row r="1063" spans="2:18">
      <c r="B1063" s="134"/>
      <c r="C1063" s="134"/>
      <c r="D1063" s="134"/>
      <c r="E1063" s="134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</row>
    <row r="1064" spans="2:18">
      <c r="B1064" s="134"/>
      <c r="C1064" s="134"/>
      <c r="D1064" s="134"/>
      <c r="E1064" s="134"/>
      <c r="F1064" s="135"/>
      <c r="G1064" s="135"/>
      <c r="H1064" s="135"/>
      <c r="I1064" s="135"/>
      <c r="J1064" s="135"/>
      <c r="K1064" s="135"/>
      <c r="L1064" s="135"/>
      <c r="M1064" s="135"/>
      <c r="N1064" s="135"/>
      <c r="O1064" s="135"/>
      <c r="P1064" s="135"/>
      <c r="Q1064" s="135"/>
      <c r="R1064" s="135"/>
    </row>
    <row r="1065" spans="2:18">
      <c r="B1065" s="134"/>
      <c r="C1065" s="134"/>
      <c r="D1065" s="134"/>
      <c r="E1065" s="134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</row>
    <row r="1066" spans="2:18">
      <c r="B1066" s="134"/>
      <c r="C1066" s="134"/>
      <c r="D1066" s="134"/>
      <c r="E1066" s="134"/>
      <c r="F1066" s="135"/>
      <c r="G1066" s="135"/>
      <c r="H1066" s="135"/>
      <c r="I1066" s="135"/>
      <c r="J1066" s="135"/>
      <c r="K1066" s="135"/>
      <c r="L1066" s="135"/>
      <c r="M1066" s="135"/>
      <c r="N1066" s="135"/>
      <c r="O1066" s="135"/>
      <c r="P1066" s="135"/>
      <c r="Q1066" s="135"/>
      <c r="R1066" s="135"/>
    </row>
  </sheetData>
  <sheetProtection sheet="1" objects="1" scenarios="1"/>
  <autoFilter ref="B9:R9" xr:uid="{00000000-0009-0000-0000-000015000000}"/>
  <mergeCells count="1">
    <mergeCell ref="B6:R6"/>
  </mergeCells>
  <phoneticPr fontId="3" type="noConversion"/>
  <conditionalFormatting sqref="B58:B308">
    <cfRule type="cellIs" dxfId="7" priority="4" operator="equal">
      <formula>2958465</formula>
    </cfRule>
    <cfRule type="cellIs" dxfId="6" priority="5" operator="equal">
      <formula>"NR3"</formula>
    </cfRule>
    <cfRule type="cellIs" dxfId="5" priority="6" operator="equal">
      <formula>"דירוג פנימי"</formula>
    </cfRule>
  </conditionalFormatting>
  <conditionalFormatting sqref="B58:B308">
    <cfRule type="cellIs" dxfId="4" priority="3" operator="equal">
      <formula>2958465</formula>
    </cfRule>
  </conditionalFormatting>
  <conditionalFormatting sqref="B11:B12 B15:B43">
    <cfRule type="cellIs" dxfId="3" priority="2" operator="equal">
      <formula>"NR3"</formula>
    </cfRule>
  </conditionalFormatting>
  <conditionalFormatting sqref="B13:B14">
    <cfRule type="cellIs" dxfId="2" priority="1" operator="equal">
      <formula>"NR3"</formula>
    </cfRule>
  </conditionalFormatting>
  <dataValidations count="1">
    <dataValidation allowBlank="1" showInputMessage="1" showErrorMessage="1" sqref="C5 D1:R5 C7:R9 B1:B9 B309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28.7109375" style="2" bestFit="1" customWidth="1"/>
    <col min="3" max="3" width="48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2102</v>
      </c>
    </row>
    <row r="6" spans="2:15" ht="26.25" customHeight="1">
      <c r="B6" s="174" t="s">
        <v>178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2:15" s="3" customFormat="1" ht="63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67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209</v>
      </c>
      <c r="L7" s="48" t="s">
        <v>208</v>
      </c>
      <c r="M7" s="48" t="s">
        <v>112</v>
      </c>
      <c r="N7" s="48" t="s">
        <v>150</v>
      </c>
      <c r="O7" s="50" t="s">
        <v>152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89" t="s">
        <v>41</v>
      </c>
      <c r="C10" s="73"/>
      <c r="D10" s="73"/>
      <c r="E10" s="73"/>
      <c r="F10" s="73"/>
      <c r="G10" s="83">
        <v>0.68581189964808686</v>
      </c>
      <c r="H10" s="73"/>
      <c r="I10" s="73"/>
      <c r="J10" s="84">
        <v>3.8581466323202485E-3</v>
      </c>
      <c r="K10" s="83"/>
      <c r="L10" s="85"/>
      <c r="M10" s="83">
        <v>139512.13665</v>
      </c>
      <c r="N10" s="84">
        <f>IFERROR(M10/$M$10,0)</f>
        <v>1</v>
      </c>
      <c r="O10" s="84">
        <f>M10/'סכום נכסי הקרן'!$C$42</f>
        <v>2.3052608822655093E-3</v>
      </c>
    </row>
    <row r="11" spans="2:15" ht="20.25" customHeight="1">
      <c r="B11" s="93" t="s">
        <v>202</v>
      </c>
      <c r="C11" s="73"/>
      <c r="D11" s="73"/>
      <c r="E11" s="73"/>
      <c r="F11" s="73"/>
      <c r="G11" s="83">
        <v>0.68581189964808686</v>
      </c>
      <c r="H11" s="73"/>
      <c r="I11" s="73"/>
      <c r="J11" s="84">
        <v>3.8581466323202485E-3</v>
      </c>
      <c r="K11" s="83"/>
      <c r="L11" s="85"/>
      <c r="M11" s="83">
        <v>139512.13665</v>
      </c>
      <c r="N11" s="84">
        <f t="shared" ref="N11:N22" si="0">IFERROR(M11/$M$10,0)</f>
        <v>1</v>
      </c>
      <c r="O11" s="84">
        <f>M11/'סכום נכסי הקרן'!$C$42</f>
        <v>2.3052608822655093E-3</v>
      </c>
    </row>
    <row r="12" spans="2:15">
      <c r="B12" s="90" t="s">
        <v>198</v>
      </c>
      <c r="C12" s="71"/>
      <c r="D12" s="71"/>
      <c r="E12" s="71"/>
      <c r="F12" s="71"/>
      <c r="G12" s="80">
        <v>0.68581189964808686</v>
      </c>
      <c r="H12" s="71"/>
      <c r="I12" s="71"/>
      <c r="J12" s="81">
        <v>3.8581466323202485E-3</v>
      </c>
      <c r="K12" s="80"/>
      <c r="L12" s="82"/>
      <c r="M12" s="80">
        <v>139512.13665</v>
      </c>
      <c r="N12" s="81">
        <f t="shared" si="0"/>
        <v>1</v>
      </c>
      <c r="O12" s="81">
        <f>M12/'סכום נכסי הקרן'!$C$42</f>
        <v>2.3052608822655093E-3</v>
      </c>
    </row>
    <row r="13" spans="2:15">
      <c r="B13" s="76" t="s">
        <v>3429</v>
      </c>
      <c r="C13" s="73" t="s">
        <v>3430</v>
      </c>
      <c r="D13" s="73">
        <v>20</v>
      </c>
      <c r="E13" s="73" t="s">
        <v>299</v>
      </c>
      <c r="F13" s="73" t="s">
        <v>300</v>
      </c>
      <c r="G13" s="83">
        <v>2.6199999999999997</v>
      </c>
      <c r="H13" s="86" t="s">
        <v>134</v>
      </c>
      <c r="I13" s="87">
        <v>5.6500000000000002E-2</v>
      </c>
      <c r="J13" s="84">
        <v>1.5899999999999997E-2</v>
      </c>
      <c r="K13" s="83">
        <v>1250687</v>
      </c>
      <c r="L13" s="85">
        <v>153.9</v>
      </c>
      <c r="M13" s="83">
        <v>1924.80727</v>
      </c>
      <c r="N13" s="84">
        <f t="shared" si="0"/>
        <v>1.3796701249217088E-2</v>
      </c>
      <c r="O13" s="84">
        <f>M13/'סכום נכסי הקרן'!$C$42</f>
        <v>3.180499569412384E-5</v>
      </c>
    </row>
    <row r="14" spans="2:15">
      <c r="B14" s="76" t="s">
        <v>3431</v>
      </c>
      <c r="C14" s="73" t="s">
        <v>3432</v>
      </c>
      <c r="D14" s="157">
        <v>68</v>
      </c>
      <c r="E14" s="73" t="s">
        <v>299</v>
      </c>
      <c r="F14" s="73" t="s">
        <v>300</v>
      </c>
      <c r="G14" s="83">
        <v>0.14000000000000001</v>
      </c>
      <c r="H14" s="86" t="s">
        <v>134</v>
      </c>
      <c r="I14" s="87">
        <v>6.2E-2</v>
      </c>
      <c r="J14" s="84">
        <v>1.2999999999999999E-3</v>
      </c>
      <c r="K14" s="83">
        <v>5000000</v>
      </c>
      <c r="L14" s="85">
        <v>141.16</v>
      </c>
      <c r="M14" s="83">
        <v>7058.0002599999998</v>
      </c>
      <c r="N14" s="84">
        <f t="shared" si="0"/>
        <v>5.0590582507575692E-2</v>
      </c>
      <c r="O14" s="84">
        <f>M14/'סכום נכסי הקרן'!$C$42</f>
        <v>1.1662449086573998E-4</v>
      </c>
    </row>
    <row r="15" spans="2:15">
      <c r="B15" s="76" t="s">
        <v>3433</v>
      </c>
      <c r="C15" s="73" t="s">
        <v>3434</v>
      </c>
      <c r="D15" s="73">
        <v>12</v>
      </c>
      <c r="E15" s="73" t="s">
        <v>299</v>
      </c>
      <c r="F15" s="73" t="s">
        <v>300</v>
      </c>
      <c r="G15" s="83">
        <v>1.17</v>
      </c>
      <c r="H15" s="86" t="s">
        <v>134</v>
      </c>
      <c r="I15" s="87">
        <v>5.0499999999999996E-2</v>
      </c>
      <c r="J15" s="84">
        <v>1.6E-2</v>
      </c>
      <c r="K15" s="83">
        <v>5481060.0899999999</v>
      </c>
      <c r="L15" s="85">
        <v>145.6</v>
      </c>
      <c r="M15" s="83">
        <v>7980.4234800000004</v>
      </c>
      <c r="N15" s="84">
        <f t="shared" si="0"/>
        <v>5.7202360107356298E-2</v>
      </c>
      <c r="O15" s="84">
        <f>M15/'סכום נכסי הקרן'!$C$42</f>
        <v>1.3186636312875356E-4</v>
      </c>
    </row>
    <row r="16" spans="2:15">
      <c r="B16" s="76" t="s">
        <v>3435</v>
      </c>
      <c r="C16" s="73">
        <v>3534</v>
      </c>
      <c r="D16" s="73">
        <v>20</v>
      </c>
      <c r="E16" s="73" t="s">
        <v>299</v>
      </c>
      <c r="F16" s="73" t="s">
        <v>300</v>
      </c>
      <c r="G16" s="83">
        <v>0.09</v>
      </c>
      <c r="H16" s="86" t="s">
        <v>134</v>
      </c>
      <c r="I16" s="87">
        <v>5.5099999999999996E-2</v>
      </c>
      <c r="J16" s="84">
        <v>-1.4E-3</v>
      </c>
      <c r="K16" s="83">
        <v>50000000</v>
      </c>
      <c r="L16" s="85">
        <v>142.94999999999999</v>
      </c>
      <c r="M16" s="83">
        <v>71474.999370000005</v>
      </c>
      <c r="N16" s="84">
        <f t="shared" si="0"/>
        <v>0.5123210144025846</v>
      </c>
      <c r="O16" s="84">
        <f>M16/'סכום נכסי הקרן'!$C$42</f>
        <v>1.1810335936648629E-3</v>
      </c>
    </row>
    <row r="17" spans="2:15">
      <c r="B17" s="76" t="s">
        <v>3436</v>
      </c>
      <c r="C17" s="73" t="s">
        <v>3437</v>
      </c>
      <c r="D17" s="73">
        <v>20</v>
      </c>
      <c r="E17" s="73" t="s">
        <v>299</v>
      </c>
      <c r="F17" s="73" t="s">
        <v>300</v>
      </c>
      <c r="G17" s="83">
        <v>3.2800000000000007</v>
      </c>
      <c r="H17" s="86" t="s">
        <v>134</v>
      </c>
      <c r="I17" s="87">
        <v>5.7500000000000002E-2</v>
      </c>
      <c r="J17" s="84">
        <v>1.49E-2</v>
      </c>
      <c r="K17" s="83">
        <v>585261.26</v>
      </c>
      <c r="L17" s="85">
        <v>167.7</v>
      </c>
      <c r="M17" s="83">
        <v>981.48311000000001</v>
      </c>
      <c r="N17" s="84">
        <f t="shared" si="0"/>
        <v>7.0351091565767371E-3</v>
      </c>
      <c r="O17" s="84">
        <f>M17/'סכום נכסי הקרן'!$C$42</f>
        <v>1.6217761941124253E-5</v>
      </c>
    </row>
    <row r="18" spans="2:15">
      <c r="B18" s="76" t="s">
        <v>3438</v>
      </c>
      <c r="C18" s="73" t="s">
        <v>3439</v>
      </c>
      <c r="D18" s="73">
        <v>12</v>
      </c>
      <c r="E18" s="73" t="s">
        <v>299</v>
      </c>
      <c r="F18" s="73" t="s">
        <v>300</v>
      </c>
      <c r="G18" s="83">
        <v>2.61</v>
      </c>
      <c r="H18" s="86" t="s">
        <v>134</v>
      </c>
      <c r="I18" s="87">
        <v>5.5999999999999994E-2</v>
      </c>
      <c r="J18" s="84">
        <v>1.5199999999999998E-2</v>
      </c>
      <c r="K18" s="83">
        <v>4994187.74</v>
      </c>
      <c r="L18" s="85">
        <v>153.94</v>
      </c>
      <c r="M18" s="83">
        <v>7688.0524500000001</v>
      </c>
      <c r="N18" s="84">
        <f t="shared" si="0"/>
        <v>5.5106692755249979E-2</v>
      </c>
      <c r="O18" s="84">
        <f>M18/'סכום נכסי הקרן'!$C$42</f>
        <v>1.2703530315970191E-4</v>
      </c>
    </row>
    <row r="19" spans="2:15">
      <c r="B19" s="76" t="s">
        <v>3440</v>
      </c>
      <c r="C19" s="73" t="s">
        <v>3441</v>
      </c>
      <c r="D19" s="73">
        <v>12</v>
      </c>
      <c r="E19" s="73" t="s">
        <v>299</v>
      </c>
      <c r="F19" s="73" t="s">
        <v>300</v>
      </c>
      <c r="G19" s="83">
        <v>0.67999999999999994</v>
      </c>
      <c r="H19" s="86" t="s">
        <v>134</v>
      </c>
      <c r="I19" s="87">
        <v>5.0999999999999997E-2</v>
      </c>
      <c r="J19" s="84">
        <v>1.6199999999999999E-2</v>
      </c>
      <c r="K19" s="83">
        <v>3756466.84</v>
      </c>
      <c r="L19" s="85">
        <v>143.76</v>
      </c>
      <c r="M19" s="83">
        <v>5400.2966200000001</v>
      </c>
      <c r="N19" s="84">
        <f t="shared" si="0"/>
        <v>3.8708436052040066E-2</v>
      </c>
      <c r="O19" s="84">
        <f>M19/'סכום נכסי הקרן'!$C$42</f>
        <v>8.9233043444443929E-5</v>
      </c>
    </row>
    <row r="20" spans="2:15">
      <c r="B20" s="76" t="s">
        <v>3442</v>
      </c>
      <c r="C20" s="73" t="s">
        <v>3443</v>
      </c>
      <c r="D20" s="73">
        <v>12</v>
      </c>
      <c r="E20" s="73" t="s">
        <v>299</v>
      </c>
      <c r="F20" s="73" t="s">
        <v>300</v>
      </c>
      <c r="G20" s="83">
        <v>0.16000000000000003</v>
      </c>
      <c r="H20" s="86" t="s">
        <v>134</v>
      </c>
      <c r="I20" s="87">
        <v>5.5E-2</v>
      </c>
      <c r="J20" s="84">
        <v>1.1000000000000003E-3</v>
      </c>
      <c r="K20" s="83">
        <v>10000000</v>
      </c>
      <c r="L20" s="85">
        <v>140.22999999999999</v>
      </c>
      <c r="M20" s="83">
        <v>14023.000699999999</v>
      </c>
      <c r="N20" s="84">
        <f t="shared" si="0"/>
        <v>0.1005145576343662</v>
      </c>
      <c r="O20" s="84">
        <f>M20/'סכום נכסי הקרן'!$C$42</f>
        <v>2.3171227781272643E-4</v>
      </c>
    </row>
    <row r="21" spans="2:15">
      <c r="B21" s="76" t="s">
        <v>3444</v>
      </c>
      <c r="C21" s="73" t="s">
        <v>3445</v>
      </c>
      <c r="D21" s="73">
        <v>12</v>
      </c>
      <c r="E21" s="73" t="s">
        <v>299</v>
      </c>
      <c r="F21" s="73" t="s">
        <v>300</v>
      </c>
      <c r="G21" s="83">
        <v>1.66</v>
      </c>
      <c r="H21" s="86" t="s">
        <v>134</v>
      </c>
      <c r="I21" s="87">
        <v>5.0499999999999996E-2</v>
      </c>
      <c r="J21" s="84">
        <v>1.5600000000000001E-2</v>
      </c>
      <c r="K21" s="83">
        <v>7135305.3600000003</v>
      </c>
      <c r="L21" s="85">
        <v>142.66999999999999</v>
      </c>
      <c r="M21" s="83">
        <v>10179.940399999999</v>
      </c>
      <c r="N21" s="84">
        <f t="shared" si="0"/>
        <v>7.296813484792973E-2</v>
      </c>
      <c r="O21" s="84">
        <f>M21/'סכום נכסי הקרן'!$C$42</f>
        <v>1.6821058691680714E-4</v>
      </c>
    </row>
    <row r="22" spans="2:15">
      <c r="B22" s="76" t="s">
        <v>3446</v>
      </c>
      <c r="C22" s="73" t="s">
        <v>3447</v>
      </c>
      <c r="D22" s="73">
        <v>12</v>
      </c>
      <c r="E22" s="73" t="s">
        <v>299</v>
      </c>
      <c r="F22" s="73" t="s">
        <v>300</v>
      </c>
      <c r="G22" s="83">
        <v>2.17</v>
      </c>
      <c r="H22" s="86" t="s">
        <v>134</v>
      </c>
      <c r="I22" s="87">
        <v>5.0499999999999996E-2</v>
      </c>
      <c r="J22" s="84">
        <v>1.4999999999999999E-2</v>
      </c>
      <c r="K22" s="83">
        <v>8710031.6699999999</v>
      </c>
      <c r="L22" s="85">
        <v>146.97</v>
      </c>
      <c r="M22" s="83">
        <v>12801.13299</v>
      </c>
      <c r="N22" s="84">
        <f t="shared" si="0"/>
        <v>9.1756411287103601E-2</v>
      </c>
      <c r="O22" s="84">
        <f>M22/'סכום נכסי הקרן'!$C$42</f>
        <v>2.1152246563722538E-4</v>
      </c>
    </row>
    <row r="23" spans="2:15">
      <c r="B23" s="72"/>
      <c r="C23" s="73"/>
      <c r="D23" s="73"/>
      <c r="E23" s="73"/>
      <c r="F23" s="73"/>
      <c r="G23" s="73"/>
      <c r="H23" s="73"/>
      <c r="I23" s="73"/>
      <c r="J23" s="84"/>
      <c r="K23" s="83"/>
      <c r="L23" s="85"/>
      <c r="M23" s="73"/>
      <c r="N23" s="84"/>
      <c r="O23" s="73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142" t="s">
        <v>224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142" t="s">
        <v>113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142" t="s">
        <v>207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142" t="s">
        <v>215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2:15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2:15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2:15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2:15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2:15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2:15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2:15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2:15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2:15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2:15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2:15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2:15">
      <c r="B123" s="134"/>
      <c r="C123" s="134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</row>
    <row r="124" spans="2:15">
      <c r="B124" s="134"/>
      <c r="C124" s="134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2:15">
      <c r="B125" s="134"/>
      <c r="C125" s="134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4"/>
      <c r="D126" s="134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4"/>
      <c r="D127" s="134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4"/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4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4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4"/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4"/>
      <c r="D177" s="134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4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4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4"/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4"/>
      <c r="D181" s="134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4"/>
      <c r="D182" s="134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4"/>
      <c r="D183" s="134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4"/>
      <c r="D184" s="134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4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4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4"/>
      <c r="D187" s="134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4"/>
      <c r="D188" s="134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4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4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4"/>
      <c r="D191" s="134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4"/>
      <c r="D192" s="134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4"/>
      <c r="D193" s="134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4"/>
      <c r="D194" s="134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4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4"/>
      <c r="D196" s="134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4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4"/>
      <c r="D198" s="134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4"/>
      <c r="D199" s="134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4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B201" s="134"/>
      <c r="C201" s="134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</row>
    <row r="202" spans="2:15">
      <c r="B202" s="134"/>
      <c r="C202" s="134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2:15">
      <c r="B203" s="134"/>
      <c r="C203" s="134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2:15">
      <c r="B204" s="134"/>
      <c r="C204" s="134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2:15">
      <c r="B205" s="134"/>
      <c r="C205" s="134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2:15">
      <c r="B206" s="134"/>
      <c r="C206" s="134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2:15">
      <c r="B207" s="134"/>
      <c r="C207" s="134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2:15">
      <c r="B208" s="134"/>
      <c r="C208" s="134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2:15">
      <c r="B209" s="134"/>
      <c r="C209" s="134"/>
      <c r="D209" s="134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2:15">
      <c r="B210" s="134"/>
      <c r="C210" s="134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2:15">
      <c r="B211" s="134"/>
      <c r="C211" s="134"/>
      <c r="D211" s="134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2:15">
      <c r="B212" s="134"/>
      <c r="C212" s="134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2:15">
      <c r="B213" s="134"/>
      <c r="C213" s="134"/>
      <c r="D213" s="134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</row>
    <row r="214" spans="2:15">
      <c r="B214" s="134"/>
      <c r="C214" s="134"/>
      <c r="D214" s="134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</row>
    <row r="215" spans="2:15">
      <c r="B215" s="134"/>
      <c r="C215" s="134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</row>
    <row r="216" spans="2:15">
      <c r="B216" s="134"/>
      <c r="C216" s="134"/>
      <c r="D216" s="134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</row>
    <row r="217" spans="2:15">
      <c r="B217" s="134"/>
      <c r="C217" s="134"/>
      <c r="D217" s="134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</row>
    <row r="218" spans="2:15">
      <c r="B218" s="134"/>
      <c r="C218" s="134"/>
      <c r="D218" s="134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</row>
    <row r="219" spans="2:15">
      <c r="B219" s="134"/>
      <c r="C219" s="134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</row>
    <row r="220" spans="2:15">
      <c r="B220" s="134"/>
      <c r="C220" s="134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</row>
    <row r="221" spans="2:15">
      <c r="B221" s="134"/>
      <c r="C221" s="134"/>
      <c r="D221" s="134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</row>
    <row r="222" spans="2:15">
      <c r="B222" s="134"/>
      <c r="C222" s="134"/>
      <c r="D222" s="134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</row>
    <row r="223" spans="2:15">
      <c r="B223" s="134"/>
      <c r="C223" s="134"/>
      <c r="D223" s="134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</row>
    <row r="224" spans="2:15">
      <c r="B224" s="134"/>
      <c r="C224" s="134"/>
      <c r="D224" s="134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</row>
    <row r="225" spans="2:15">
      <c r="B225" s="134"/>
      <c r="C225" s="134"/>
      <c r="D225" s="134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</row>
    <row r="226" spans="2:15">
      <c r="B226" s="134"/>
      <c r="C226" s="134"/>
      <c r="D226" s="134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</row>
    <row r="227" spans="2:15">
      <c r="B227" s="134"/>
      <c r="C227" s="134"/>
      <c r="D227" s="134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</row>
    <row r="228" spans="2:15">
      <c r="B228" s="134"/>
      <c r="C228" s="134"/>
      <c r="D228" s="134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</row>
    <row r="229" spans="2:15">
      <c r="B229" s="134"/>
      <c r="C229" s="134"/>
      <c r="D229" s="134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</row>
    <row r="230" spans="2:15">
      <c r="B230" s="134"/>
      <c r="C230" s="134"/>
      <c r="D230" s="13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</row>
    <row r="231" spans="2:15">
      <c r="B231" s="134"/>
      <c r="C231" s="134"/>
      <c r="D231" s="13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</row>
    <row r="232" spans="2:15">
      <c r="B232" s="134"/>
      <c r="C232" s="134"/>
      <c r="D232" s="13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</row>
    <row r="233" spans="2:15">
      <c r="B233" s="134"/>
      <c r="C233" s="134"/>
      <c r="D233" s="13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</row>
    <row r="234" spans="2:15">
      <c r="B234" s="134"/>
      <c r="C234" s="134"/>
      <c r="D234" s="134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</row>
    <row r="235" spans="2:15">
      <c r="B235" s="134"/>
      <c r="C235" s="134"/>
      <c r="D235" s="134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</row>
    <row r="236" spans="2:15">
      <c r="B236" s="134"/>
      <c r="C236" s="134"/>
      <c r="D236" s="134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</row>
    <row r="237" spans="2:15">
      <c r="B237" s="134"/>
      <c r="C237" s="134"/>
      <c r="D237" s="134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</row>
    <row r="238" spans="2:15">
      <c r="B238" s="134"/>
      <c r="C238" s="134"/>
      <c r="D238" s="134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</row>
    <row r="239" spans="2:15">
      <c r="B239" s="134"/>
      <c r="C239" s="134"/>
      <c r="D239" s="134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</row>
    <row r="240" spans="2:15">
      <c r="B240" s="134"/>
      <c r="C240" s="134"/>
      <c r="D240" s="13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</row>
    <row r="241" spans="2:15">
      <c r="B241" s="134"/>
      <c r="C241" s="134"/>
      <c r="D241" s="134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</row>
    <row r="242" spans="2:15">
      <c r="B242" s="134"/>
      <c r="C242" s="134"/>
      <c r="D242" s="134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</row>
    <row r="243" spans="2:15">
      <c r="B243" s="134"/>
      <c r="C243" s="134"/>
      <c r="D243" s="134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</row>
    <row r="244" spans="2:15">
      <c r="B244" s="134"/>
      <c r="C244" s="134"/>
      <c r="D244" s="134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</row>
    <row r="245" spans="2:15">
      <c r="B245" s="134"/>
      <c r="C245" s="134"/>
      <c r="D245" s="134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</row>
    <row r="246" spans="2:15">
      <c r="B246" s="134"/>
      <c r="C246" s="134"/>
      <c r="D246" s="134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</row>
    <row r="247" spans="2:15">
      <c r="B247" s="134"/>
      <c r="C247" s="134"/>
      <c r="D247" s="134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</row>
    <row r="248" spans="2:15">
      <c r="B248" s="134"/>
      <c r="C248" s="134"/>
      <c r="D248" s="134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</row>
    <row r="249" spans="2:15">
      <c r="B249" s="134"/>
      <c r="C249" s="134"/>
      <c r="D249" s="134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4"/>
      <c r="D250" s="134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4"/>
      <c r="C251" s="134"/>
      <c r="D251" s="134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34"/>
      <c r="C252" s="134"/>
      <c r="D252" s="134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34"/>
      <c r="C253" s="134"/>
      <c r="D253" s="134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34"/>
      <c r="C254" s="134"/>
      <c r="D254" s="134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34"/>
      <c r="C255" s="134"/>
      <c r="D255" s="134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34"/>
      <c r="C256" s="134"/>
      <c r="D256" s="134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4"/>
      <c r="D257" s="134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4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4"/>
      <c r="D259" s="134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4"/>
      <c r="D260" s="134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4"/>
      <c r="D261" s="134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4"/>
      <c r="D262" s="134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4"/>
      <c r="D263" s="134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4"/>
      <c r="D264" s="134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34"/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34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3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34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34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3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I1048576 K1:XFD1048576 J1:J15 J17:J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8.42578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147</v>
      </c>
      <c r="C1" s="67" t="s" vm="1">
        <v>233</v>
      </c>
    </row>
    <row r="2" spans="2:10">
      <c r="B2" s="46" t="s">
        <v>146</v>
      </c>
      <c r="C2" s="67" t="s">
        <v>234</v>
      </c>
    </row>
    <row r="3" spans="2:10">
      <c r="B3" s="46" t="s">
        <v>148</v>
      </c>
      <c r="C3" s="67" t="s">
        <v>235</v>
      </c>
    </row>
    <row r="4" spans="2:10">
      <c r="B4" s="46" t="s">
        <v>149</v>
      </c>
      <c r="C4" s="67">
        <v>2102</v>
      </c>
    </row>
    <row r="6" spans="2:10" ht="26.25" customHeight="1">
      <c r="B6" s="174" t="s">
        <v>179</v>
      </c>
      <c r="C6" s="175"/>
      <c r="D6" s="175"/>
      <c r="E6" s="175"/>
      <c r="F6" s="175"/>
      <c r="G6" s="175"/>
      <c r="H6" s="175"/>
      <c r="I6" s="175"/>
      <c r="J6" s="176"/>
    </row>
    <row r="7" spans="2:10" s="3" customFormat="1" ht="78.7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191</v>
      </c>
      <c r="H7" s="49" t="s">
        <v>150</v>
      </c>
      <c r="I7" s="49" t="s">
        <v>151</v>
      </c>
      <c r="J7" s="64" t="s">
        <v>219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43</v>
      </c>
      <c r="C10" s="117"/>
      <c r="D10" s="106"/>
      <c r="E10" s="118">
        <v>3.9912287484323454E-2</v>
      </c>
      <c r="F10" s="107"/>
      <c r="G10" s="108">
        <v>2323382.0082699996</v>
      </c>
      <c r="H10" s="109">
        <f>IFERROR(G10/$G$10,0)</f>
        <v>1</v>
      </c>
      <c r="I10" s="109">
        <f>G10/'סכום נכסי הקרן'!$C$42</f>
        <v>3.8390937067082118E-2</v>
      </c>
      <c r="J10" s="107"/>
    </row>
    <row r="11" spans="2:10" ht="22.5" customHeight="1">
      <c r="B11" s="70" t="s">
        <v>206</v>
      </c>
      <c r="C11" s="119"/>
      <c r="D11" s="94"/>
      <c r="E11" s="120">
        <v>3.9912287484323454E-2</v>
      </c>
      <c r="F11" s="110"/>
      <c r="G11" s="80">
        <v>2323382.0082699996</v>
      </c>
      <c r="H11" s="81">
        <f t="shared" ref="H11:H53" si="0">IFERROR(G11/$G$10,0)</f>
        <v>1</v>
      </c>
      <c r="I11" s="81">
        <f>G11/'סכום נכסי הקרן'!$C$42</f>
        <v>3.8390937067082118E-2</v>
      </c>
      <c r="J11" s="71"/>
    </row>
    <row r="12" spans="2:10">
      <c r="B12" s="90" t="s">
        <v>88</v>
      </c>
      <c r="C12" s="119"/>
      <c r="D12" s="94"/>
      <c r="E12" s="120">
        <v>5.2833936947875873E-2</v>
      </c>
      <c r="F12" s="110"/>
      <c r="G12" s="80">
        <v>1755150.1176499997</v>
      </c>
      <c r="H12" s="81">
        <f t="shared" si="0"/>
        <v>0.75542898731358088</v>
      </c>
      <c r="I12" s="81">
        <f>G12/'סכום נכסי הקרן'!$C$42</f>
        <v>2.9001626710605258E-2</v>
      </c>
      <c r="J12" s="71"/>
    </row>
    <row r="13" spans="2:10">
      <c r="B13" s="76" t="s">
        <v>3448</v>
      </c>
      <c r="C13" s="95">
        <v>44926</v>
      </c>
      <c r="D13" s="89" t="s">
        <v>3449</v>
      </c>
      <c r="E13" s="121">
        <v>6.8400000000000002E-2</v>
      </c>
      <c r="F13" s="86" t="s">
        <v>134</v>
      </c>
      <c r="G13" s="83">
        <v>15810.197199999999</v>
      </c>
      <c r="H13" s="84">
        <f t="shared" si="0"/>
        <v>6.8048203626111144E-3</v>
      </c>
      <c r="I13" s="84">
        <f>G13/'סכום נכסי הקרן'!$C$42</f>
        <v>2.612434302938022E-4</v>
      </c>
      <c r="J13" s="73" t="s">
        <v>3450</v>
      </c>
    </row>
    <row r="14" spans="2:10">
      <c r="B14" s="76" t="s">
        <v>3451</v>
      </c>
      <c r="C14" s="95">
        <v>44926</v>
      </c>
      <c r="D14" s="89" t="s">
        <v>3449</v>
      </c>
      <c r="E14" s="121">
        <v>6.1499999999999999E-2</v>
      </c>
      <c r="F14" s="86" t="s">
        <v>134</v>
      </c>
      <c r="G14" s="83">
        <v>43237.500249999997</v>
      </c>
      <c r="H14" s="84">
        <f t="shared" si="0"/>
        <v>1.860972500264596E-2</v>
      </c>
      <c r="I14" s="84">
        <f>G14/'סכום נכסי הקרן'!$C$42</f>
        <v>7.1444478141228563E-4</v>
      </c>
      <c r="J14" s="73" t="s">
        <v>3452</v>
      </c>
    </row>
    <row r="15" spans="2:10">
      <c r="B15" s="76" t="s">
        <v>3453</v>
      </c>
      <c r="C15" s="95">
        <v>44926</v>
      </c>
      <c r="D15" s="89" t="s">
        <v>3449</v>
      </c>
      <c r="E15" s="121">
        <v>5.9700000000000003E-2</v>
      </c>
      <c r="F15" s="86" t="s">
        <v>134</v>
      </c>
      <c r="G15" s="83">
        <v>126950.56844</v>
      </c>
      <c r="H15" s="84">
        <f t="shared" si="0"/>
        <v>5.4640419865576884E-2</v>
      </c>
      <c r="I15" s="84">
        <f>G15/'סכום נכסי הקרן'!$C$42</f>
        <v>2.0976969203783053E-3</v>
      </c>
      <c r="J15" s="73" t="s">
        <v>3454</v>
      </c>
    </row>
    <row r="16" spans="2:10">
      <c r="B16" s="76" t="s">
        <v>3455</v>
      </c>
      <c r="C16" s="95">
        <v>44742</v>
      </c>
      <c r="D16" s="89" t="s">
        <v>3449</v>
      </c>
      <c r="E16" s="121">
        <v>6.6699999999999995E-2</v>
      </c>
      <c r="F16" s="86" t="s">
        <v>134</v>
      </c>
      <c r="G16" s="83">
        <v>39107.3338</v>
      </c>
      <c r="H16" s="84">
        <f t="shared" si="0"/>
        <v>1.6832072238141971E-2</v>
      </c>
      <c r="I16" s="84">
        <f>G16/'סכום נכסי הקרן'!$C$42</f>
        <v>6.4619902600308843E-4</v>
      </c>
      <c r="J16" s="73" t="s">
        <v>3456</v>
      </c>
    </row>
    <row r="17" spans="2:10">
      <c r="B17" s="76" t="s">
        <v>3457</v>
      </c>
      <c r="C17" s="95">
        <v>44926</v>
      </c>
      <c r="D17" s="89" t="s">
        <v>3458</v>
      </c>
      <c r="E17" s="121">
        <v>5.11E-2</v>
      </c>
      <c r="F17" s="86" t="s">
        <v>134</v>
      </c>
      <c r="G17" s="83">
        <v>69452.399990000005</v>
      </c>
      <c r="H17" s="84">
        <f t="shared" si="0"/>
        <v>2.9892802708631871E-2</v>
      </c>
      <c r="I17" s="84">
        <f>G17/'סכום נכסי הקרן'!$C$42</f>
        <v>1.1476127075457879E-3</v>
      </c>
      <c r="J17" s="73" t="s">
        <v>3459</v>
      </c>
    </row>
    <row r="18" spans="2:10">
      <c r="B18" s="76" t="s">
        <v>3460</v>
      </c>
      <c r="C18" s="95">
        <v>44742</v>
      </c>
      <c r="D18" s="89" t="s">
        <v>3449</v>
      </c>
      <c r="E18" s="121">
        <v>3.7600000000000001E-2</v>
      </c>
      <c r="F18" s="86" t="s">
        <v>134</v>
      </c>
      <c r="G18" s="83">
        <v>85986.233269999997</v>
      </c>
      <c r="H18" s="84">
        <f t="shared" si="0"/>
        <v>3.7009081142892086E-2</v>
      </c>
      <c r="I18" s="84">
        <f>G18/'סכום נכסי הקרן'!$C$42</f>
        <v>1.4208133050673056E-3</v>
      </c>
      <c r="J18" s="73" t="s">
        <v>3461</v>
      </c>
    </row>
    <row r="19" spans="2:10">
      <c r="B19" s="76" t="s">
        <v>3462</v>
      </c>
      <c r="C19" s="95">
        <v>44742</v>
      </c>
      <c r="D19" s="89" t="s">
        <v>3449</v>
      </c>
      <c r="E19" s="121">
        <v>4.6699999999999998E-2</v>
      </c>
      <c r="F19" s="86" t="s">
        <v>134</v>
      </c>
      <c r="G19" s="83">
        <v>51357.16</v>
      </c>
      <c r="H19" s="84">
        <f t="shared" si="0"/>
        <v>2.2104483815918317E-2</v>
      </c>
      <c r="I19" s="84">
        <f>G19/'סכום נכסי הקרן'!$C$42</f>
        <v>8.4861184707725522E-4</v>
      </c>
      <c r="J19" s="73" t="s">
        <v>3463</v>
      </c>
    </row>
    <row r="20" spans="2:10">
      <c r="B20" s="76" t="s">
        <v>3464</v>
      </c>
      <c r="C20" s="95">
        <v>44926</v>
      </c>
      <c r="D20" s="89" t="s">
        <v>3449</v>
      </c>
      <c r="E20" s="121">
        <v>5.3999999999999999E-2</v>
      </c>
      <c r="F20" s="86" t="s">
        <v>134</v>
      </c>
      <c r="G20" s="83">
        <v>70843.400999999998</v>
      </c>
      <c r="H20" s="84">
        <f t="shared" si="0"/>
        <v>3.0491499352166503E-2</v>
      </c>
      <c r="I20" s="84">
        <f>G20/'סכום נכסי הקרן'!$C$42</f>
        <v>1.1705972327099993E-3</v>
      </c>
      <c r="J20" s="73" t="s">
        <v>3465</v>
      </c>
    </row>
    <row r="21" spans="2:10">
      <c r="B21" s="76" t="s">
        <v>3466</v>
      </c>
      <c r="C21" s="95">
        <v>44742</v>
      </c>
      <c r="D21" s="89" t="s">
        <v>3449</v>
      </c>
      <c r="E21" s="121">
        <v>2.3900000000000001E-2</v>
      </c>
      <c r="F21" s="86" t="s">
        <v>134</v>
      </c>
      <c r="G21" s="83">
        <v>21346.93</v>
      </c>
      <c r="H21" s="84">
        <f t="shared" si="0"/>
        <v>9.1878692027468258E-3</v>
      </c>
      <c r="I21" s="84">
        <f>G21/'סכום נכסי הקרן'!$C$42</f>
        <v>3.5273090834323531E-4</v>
      </c>
      <c r="J21" s="73" t="s">
        <v>3467</v>
      </c>
    </row>
    <row r="22" spans="2:10">
      <c r="B22" s="76" t="s">
        <v>3468</v>
      </c>
      <c r="C22" s="95">
        <v>44742</v>
      </c>
      <c r="D22" s="89" t="s">
        <v>3449</v>
      </c>
      <c r="E22" s="121">
        <v>9.7000000000000003E-3</v>
      </c>
      <c r="F22" s="86" t="s">
        <v>134</v>
      </c>
      <c r="G22" s="83">
        <v>9400</v>
      </c>
      <c r="H22" s="84">
        <f t="shared" si="0"/>
        <v>4.0458262853637576E-3</v>
      </c>
      <c r="I22" s="84">
        <f>G22/'סכום נכסי הקרן'!$C$42</f>
        <v>1.5532306230574663E-4</v>
      </c>
      <c r="J22" s="73" t="s">
        <v>3469</v>
      </c>
    </row>
    <row r="23" spans="2:10">
      <c r="B23" s="76" t="s">
        <v>3470</v>
      </c>
      <c r="C23" s="95">
        <v>44926</v>
      </c>
      <c r="D23" s="89" t="s">
        <v>3449</v>
      </c>
      <c r="E23" s="121">
        <v>3.6400000000000002E-2</v>
      </c>
      <c r="F23" s="86" t="s">
        <v>134</v>
      </c>
      <c r="G23" s="83">
        <v>21680.237000000001</v>
      </c>
      <c r="H23" s="84">
        <f t="shared" si="0"/>
        <v>9.3313268859059467E-3</v>
      </c>
      <c r="I23" s="84">
        <f>G23/'סכום נכסי הקרן'!$C$42</f>
        <v>3.5823838322918654E-4</v>
      </c>
      <c r="J23" s="73" t="s">
        <v>3471</v>
      </c>
    </row>
    <row r="24" spans="2:10">
      <c r="B24" s="76" t="s">
        <v>3472</v>
      </c>
      <c r="C24" s="95">
        <v>44926</v>
      </c>
      <c r="D24" s="89" t="s">
        <v>3449</v>
      </c>
      <c r="E24" s="121">
        <v>5.74E-2</v>
      </c>
      <c r="F24" s="86" t="s">
        <v>134</v>
      </c>
      <c r="G24" s="83">
        <v>23447.68</v>
      </c>
      <c r="H24" s="84">
        <f t="shared" si="0"/>
        <v>1.009204681646788E-2</v>
      </c>
      <c r="I24" s="84">
        <f>G24/'סכום נכסי הקרן'!$C$42</f>
        <v>3.8744313420906477E-4</v>
      </c>
      <c r="J24" s="73" t="s">
        <v>3473</v>
      </c>
    </row>
    <row r="25" spans="2:10">
      <c r="B25" s="76" t="s">
        <v>3474</v>
      </c>
      <c r="C25" s="95">
        <v>44926</v>
      </c>
      <c r="D25" s="89" t="s">
        <v>3449</v>
      </c>
      <c r="E25" s="121">
        <v>6.8400000000000002E-2</v>
      </c>
      <c r="F25" s="86" t="s">
        <v>134</v>
      </c>
      <c r="G25" s="83">
        <v>44600.000100000005</v>
      </c>
      <c r="H25" s="84">
        <f t="shared" si="0"/>
        <v>1.9196154545936834E-2</v>
      </c>
      <c r="I25" s="84">
        <f>G25/'סכום נכסי הקרן'!$C$42</f>
        <v>7.3695836110304321E-4</v>
      </c>
      <c r="J25" s="73" t="s">
        <v>3475</v>
      </c>
    </row>
    <row r="26" spans="2:10">
      <c r="B26" s="76" t="s">
        <v>3476</v>
      </c>
      <c r="C26" s="95">
        <v>44926</v>
      </c>
      <c r="D26" s="89" t="s">
        <v>3449</v>
      </c>
      <c r="E26" s="121">
        <v>5.57E-2</v>
      </c>
      <c r="F26" s="86" t="s">
        <v>134</v>
      </c>
      <c r="G26" s="83">
        <v>207893.37530000001</v>
      </c>
      <c r="H26" s="84">
        <f t="shared" si="0"/>
        <v>8.9478774717205597E-2</v>
      </c>
      <c r="I26" s="84">
        <f>G26/'סכום נכסי הקרן'!$C$42</f>
        <v>3.4351740090078583E-3</v>
      </c>
      <c r="J26" s="73" t="s">
        <v>3477</v>
      </c>
    </row>
    <row r="27" spans="2:10">
      <c r="B27" s="76" t="s">
        <v>3478</v>
      </c>
      <c r="C27" s="95">
        <v>44926</v>
      </c>
      <c r="D27" s="89" t="s">
        <v>3449</v>
      </c>
      <c r="E27" s="121">
        <v>5.9900000000000002E-2</v>
      </c>
      <c r="F27" s="86" t="s">
        <v>134</v>
      </c>
      <c r="G27" s="83">
        <v>76350.000020000007</v>
      </c>
      <c r="H27" s="84">
        <f t="shared" si="0"/>
        <v>3.2861578400897817E-2</v>
      </c>
      <c r="I27" s="84">
        <f>G27/'סכום נכסי הקרן'!$C$42</f>
        <v>1.2615867883138529E-3</v>
      </c>
      <c r="J27" s="73" t="s">
        <v>3479</v>
      </c>
    </row>
    <row r="28" spans="2:10">
      <c r="B28" s="76" t="s">
        <v>3480</v>
      </c>
      <c r="C28" s="95">
        <v>44742</v>
      </c>
      <c r="D28" s="89" t="s">
        <v>3449</v>
      </c>
      <c r="E28" s="121">
        <v>6.5299999999999997E-2</v>
      </c>
      <c r="F28" s="86" t="s">
        <v>134</v>
      </c>
      <c r="G28" s="83">
        <v>83822.562449999998</v>
      </c>
      <c r="H28" s="84">
        <f t="shared" si="0"/>
        <v>3.6077821964548416E-2</v>
      </c>
      <c r="I28" s="84">
        <f>G28/'סכום נכסי הקרן'!$C$42</f>
        <v>1.3850613925583709E-3</v>
      </c>
      <c r="J28" s="73" t="s">
        <v>3481</v>
      </c>
    </row>
    <row r="29" spans="2:10">
      <c r="B29" s="76" t="s">
        <v>3482</v>
      </c>
      <c r="C29" s="95">
        <v>44926</v>
      </c>
      <c r="D29" s="89" t="s">
        <v>3449</v>
      </c>
      <c r="E29" s="121">
        <v>5.8700000000000002E-2</v>
      </c>
      <c r="F29" s="86" t="s">
        <v>134</v>
      </c>
      <c r="G29" s="83">
        <v>35479.023000000001</v>
      </c>
      <c r="H29" s="84">
        <f t="shared" si="0"/>
        <v>1.5270421684300567E-2</v>
      </c>
      <c r="I29" s="84">
        <f>G29/'סכום נכסי הקרן'!$C$42</f>
        <v>5.8624579786978911E-4</v>
      </c>
      <c r="J29" s="73" t="s">
        <v>3483</v>
      </c>
    </row>
    <row r="30" spans="2:10">
      <c r="B30" s="76" t="s">
        <v>3484</v>
      </c>
      <c r="C30" s="95">
        <v>44742</v>
      </c>
      <c r="D30" s="89" t="s">
        <v>3449</v>
      </c>
      <c r="E30" s="121">
        <v>6.5799999999999997E-2</v>
      </c>
      <c r="F30" s="86" t="s">
        <v>134</v>
      </c>
      <c r="G30" s="83">
        <v>31525.000359999998</v>
      </c>
      <c r="H30" s="84">
        <f t="shared" si="0"/>
        <v>1.3568582457722331E-2</v>
      </c>
      <c r="I30" s="84">
        <f>G30/'סכום נכסי הקרן'!$C$42</f>
        <v>5.209105952239324E-4</v>
      </c>
      <c r="J30" s="73" t="s">
        <v>3485</v>
      </c>
    </row>
    <row r="31" spans="2:10">
      <c r="B31" s="76" t="s">
        <v>3486</v>
      </c>
      <c r="C31" s="95">
        <v>44926</v>
      </c>
      <c r="D31" s="89" t="s">
        <v>3449</v>
      </c>
      <c r="E31" s="121">
        <v>5.1299999999999998E-2</v>
      </c>
      <c r="F31" s="86" t="s">
        <v>134</v>
      </c>
      <c r="G31" s="83">
        <v>77261.880390000006</v>
      </c>
      <c r="H31" s="84">
        <f t="shared" si="0"/>
        <v>3.3254058142392837E-2</v>
      </c>
      <c r="I31" s="84">
        <f>G31/'סכום נכסי הקרן'!$C$42</f>
        <v>1.276654453369693E-3</v>
      </c>
      <c r="J31" s="73" t="s">
        <v>3487</v>
      </c>
    </row>
    <row r="32" spans="2:10">
      <c r="B32" s="76" t="s">
        <v>3488</v>
      </c>
      <c r="C32" s="95">
        <v>44926</v>
      </c>
      <c r="D32" s="89" t="s">
        <v>3449</v>
      </c>
      <c r="E32" s="121">
        <v>4.8899999999999999E-2</v>
      </c>
      <c r="F32" s="86" t="s">
        <v>134</v>
      </c>
      <c r="G32" s="83">
        <v>25233.999920000002</v>
      </c>
      <c r="H32" s="84">
        <f t="shared" si="0"/>
        <v>1.0860891506510954E-2</v>
      </c>
      <c r="I32" s="84">
        <f>G32/'סכום נכסי הקרן'!$C$42</f>
        <v>4.1695980231886868E-4</v>
      </c>
      <c r="J32" s="73" t="s">
        <v>3489</v>
      </c>
    </row>
    <row r="33" spans="2:10">
      <c r="B33" s="76" t="s">
        <v>3490</v>
      </c>
      <c r="C33" s="95">
        <v>44742</v>
      </c>
      <c r="D33" s="89" t="s">
        <v>3449</v>
      </c>
      <c r="E33" s="121">
        <v>7.3400000000000007E-2</v>
      </c>
      <c r="F33" s="86" t="s">
        <v>134</v>
      </c>
      <c r="G33" s="83">
        <v>20875</v>
      </c>
      <c r="H33" s="84">
        <f t="shared" si="0"/>
        <v>8.9847472028689833E-3</v>
      </c>
      <c r="I33" s="84">
        <f>G33/'סכום נכסי הקרן'!$C$42</f>
        <v>3.449328644289852E-4</v>
      </c>
      <c r="J33" s="73" t="s">
        <v>3491</v>
      </c>
    </row>
    <row r="34" spans="2:10">
      <c r="B34" s="76" t="s">
        <v>3492</v>
      </c>
      <c r="C34" s="95">
        <v>44926</v>
      </c>
      <c r="D34" s="89" t="s">
        <v>3449</v>
      </c>
      <c r="E34" s="121">
        <v>6.8500000000000005E-2</v>
      </c>
      <c r="F34" s="86" t="s">
        <v>134</v>
      </c>
      <c r="G34" s="83">
        <v>124194.20016999998</v>
      </c>
      <c r="H34" s="84">
        <f t="shared" si="0"/>
        <v>5.3454059525267446E-2</v>
      </c>
      <c r="I34" s="84">
        <f>G34/'סכום נכסי הקרן'!$C$42</f>
        <v>2.0521514352146038E-3</v>
      </c>
      <c r="J34" s="73" t="s">
        <v>3493</v>
      </c>
    </row>
    <row r="35" spans="2:10">
      <c r="B35" s="76" t="s">
        <v>3494</v>
      </c>
      <c r="C35" s="95">
        <v>44742</v>
      </c>
      <c r="D35" s="89" t="s">
        <v>3449</v>
      </c>
      <c r="E35" s="121">
        <v>5.3499999999999999E-2</v>
      </c>
      <c r="F35" s="86" t="s">
        <v>134</v>
      </c>
      <c r="G35" s="83">
        <v>42977.921000000002</v>
      </c>
      <c r="H35" s="84">
        <f t="shared" si="0"/>
        <v>1.8498000262987983E-2</v>
      </c>
      <c r="I35" s="84">
        <f>G35/'סכום נכסי הקרן'!$C$42</f>
        <v>7.1015556396324011E-4</v>
      </c>
      <c r="J35" s="73" t="s">
        <v>3495</v>
      </c>
    </row>
    <row r="36" spans="2:10">
      <c r="B36" s="76" t="s">
        <v>3496</v>
      </c>
      <c r="C36" s="95">
        <v>44926</v>
      </c>
      <c r="D36" s="89" t="s">
        <v>3449</v>
      </c>
      <c r="E36" s="121">
        <v>4.4999999999999998E-2</v>
      </c>
      <c r="F36" s="86" t="s">
        <v>134</v>
      </c>
      <c r="G36" s="83">
        <v>51383.031999999999</v>
      </c>
      <c r="H36" s="84">
        <f t="shared" si="0"/>
        <v>2.2115619307158201E-2</v>
      </c>
      <c r="I36" s="84">
        <f>G36/'סכום נכסי הקרן'!$C$42</f>
        <v>8.4903934902065667E-4</v>
      </c>
      <c r="J36" s="73" t="s">
        <v>3497</v>
      </c>
    </row>
    <row r="37" spans="2:10">
      <c r="B37" s="76" t="s">
        <v>3498</v>
      </c>
      <c r="C37" s="95">
        <v>44926</v>
      </c>
      <c r="D37" s="89" t="s">
        <v>3449</v>
      </c>
      <c r="E37" s="121">
        <v>6.1199999999999997E-2</v>
      </c>
      <c r="F37" s="86" t="s">
        <v>134</v>
      </c>
      <c r="G37" s="83">
        <v>19675</v>
      </c>
      <c r="H37" s="84">
        <f t="shared" si="0"/>
        <v>8.4682587409076523E-3</v>
      </c>
      <c r="I37" s="84">
        <f>G37/'סכום נכסי הקרן'!$C$42</f>
        <v>3.2510438838995371E-4</v>
      </c>
      <c r="J37" s="73" t="s">
        <v>3475</v>
      </c>
    </row>
    <row r="38" spans="2:10">
      <c r="B38" s="76" t="s">
        <v>3499</v>
      </c>
      <c r="C38" s="95">
        <v>44926</v>
      </c>
      <c r="D38" s="89" t="s">
        <v>3449</v>
      </c>
      <c r="E38" s="121">
        <v>4.6800000000000001E-2</v>
      </c>
      <c r="F38" s="86" t="s">
        <v>134</v>
      </c>
      <c r="G38" s="83">
        <v>32474.9</v>
      </c>
      <c r="H38" s="84">
        <f t="shared" si="0"/>
        <v>1.3977425961123351E-2</v>
      </c>
      <c r="I38" s="84">
        <f>G38/'סכום נכסי הקרן'!$C$42</f>
        <v>5.3660648043328627E-4</v>
      </c>
      <c r="J38" s="73" t="s">
        <v>3497</v>
      </c>
    </row>
    <row r="39" spans="2:10">
      <c r="B39" s="76" t="s">
        <v>3500</v>
      </c>
      <c r="C39" s="95">
        <v>44926</v>
      </c>
      <c r="D39" s="89" t="s">
        <v>3458</v>
      </c>
      <c r="E39" s="121">
        <v>2.0899999999999998E-2</v>
      </c>
      <c r="F39" s="86" t="s">
        <v>134</v>
      </c>
      <c r="G39" s="83">
        <v>83551.695900000006</v>
      </c>
      <c r="H39" s="84">
        <f t="shared" si="0"/>
        <v>3.5961239091376523E-2</v>
      </c>
      <c r="I39" s="84">
        <f>G39/'סכום נכסי הקרן'!$C$42</f>
        <v>1.3805856668113294E-3</v>
      </c>
      <c r="J39" s="73" t="s">
        <v>3501</v>
      </c>
    </row>
    <row r="40" spans="2:10">
      <c r="B40" s="76" t="s">
        <v>3502</v>
      </c>
      <c r="C40" s="95">
        <v>44651</v>
      </c>
      <c r="D40" s="89" t="s">
        <v>3449</v>
      </c>
      <c r="E40" s="121">
        <v>0.10539999999999999</v>
      </c>
      <c r="F40" s="86" t="s">
        <v>134</v>
      </c>
      <c r="G40" s="83">
        <v>35222.771000000001</v>
      </c>
      <c r="H40" s="84">
        <f t="shared" si="0"/>
        <v>1.5160129016505137E-2</v>
      </c>
      <c r="I40" s="84">
        <f>G40/'סכום נכסי הקרן'!$C$42</f>
        <v>5.8201155900149419E-4</v>
      </c>
      <c r="J40" s="73" t="s">
        <v>3503</v>
      </c>
    </row>
    <row r="41" spans="2:10">
      <c r="B41" s="76" t="s">
        <v>3504</v>
      </c>
      <c r="C41" s="95">
        <v>44926</v>
      </c>
      <c r="D41" s="89" t="s">
        <v>3449</v>
      </c>
      <c r="E41" s="121">
        <v>9.7999999999999997E-3</v>
      </c>
      <c r="F41" s="86" t="s">
        <v>134</v>
      </c>
      <c r="G41" s="83">
        <v>23501.83209</v>
      </c>
      <c r="H41" s="84">
        <f t="shared" si="0"/>
        <v>1.0115354257864624E-2</v>
      </c>
      <c r="I41" s="84">
        <f>G41/'סכום נכסי הקרן'!$C$42</f>
        <v>3.8833792872492183E-4</v>
      </c>
      <c r="J41" s="73" t="s">
        <v>3505</v>
      </c>
    </row>
    <row r="42" spans="2:10">
      <c r="B42" s="76" t="s">
        <v>3506</v>
      </c>
      <c r="C42" s="95">
        <v>44926</v>
      </c>
      <c r="D42" s="89" t="s">
        <v>3449</v>
      </c>
      <c r="E42" s="121">
        <v>4.6699999999999998E-2</v>
      </c>
      <c r="F42" s="86" t="s">
        <v>134</v>
      </c>
      <c r="G42" s="83">
        <v>127093.503</v>
      </c>
      <c r="H42" s="84">
        <f t="shared" si="0"/>
        <v>5.4701939908123144E-2</v>
      </c>
      <c r="I42" s="84">
        <f>G42/'סכום נכסי הקרן'!$C$42</f>
        <v>2.1000587324600632E-3</v>
      </c>
      <c r="J42" s="73" t="s">
        <v>3507</v>
      </c>
    </row>
    <row r="43" spans="2:10">
      <c r="B43" s="76" t="s">
        <v>3508</v>
      </c>
      <c r="C43" s="95">
        <v>44834</v>
      </c>
      <c r="D43" s="89" t="s">
        <v>3449</v>
      </c>
      <c r="E43" s="121">
        <v>8.9999999999999998E-4</v>
      </c>
      <c r="F43" s="86" t="s">
        <v>134</v>
      </c>
      <c r="G43" s="83">
        <v>33414.78</v>
      </c>
      <c r="H43" s="84">
        <f t="shared" si="0"/>
        <v>1.4381956940813529E-2</v>
      </c>
      <c r="I43" s="84">
        <f>G43/'סכום נכסי הקרן'!$C$42</f>
        <v>5.5213680381625699E-4</v>
      </c>
      <c r="J43" s="73" t="s">
        <v>3509</v>
      </c>
    </row>
    <row r="44" spans="2:10">
      <c r="B44" s="93"/>
      <c r="C44" s="95"/>
      <c r="D44" s="89"/>
      <c r="E44" s="121"/>
      <c r="F44" s="73"/>
      <c r="G44" s="73"/>
      <c r="H44" s="84"/>
      <c r="I44" s="73"/>
      <c r="J44" s="73"/>
    </row>
    <row r="45" spans="2:10">
      <c r="B45" s="90" t="s">
        <v>89</v>
      </c>
      <c r="C45" s="119"/>
      <c r="D45" s="94"/>
      <c r="E45" s="120">
        <v>0</v>
      </c>
      <c r="F45" s="110"/>
      <c r="G45" s="80">
        <v>568231.89062000008</v>
      </c>
      <c r="H45" s="81">
        <f t="shared" si="0"/>
        <v>0.24457101268641915</v>
      </c>
      <c r="I45" s="81">
        <f>G45/'סכום נכסי הקרן'!$C$42</f>
        <v>9.3893103564768581E-3</v>
      </c>
      <c r="J45" s="71"/>
    </row>
    <row r="46" spans="2:10">
      <c r="B46" s="76" t="s">
        <v>3510</v>
      </c>
      <c r="C46" s="95">
        <v>44926</v>
      </c>
      <c r="D46" s="89" t="s">
        <v>27</v>
      </c>
      <c r="E46" s="121">
        <v>0</v>
      </c>
      <c r="F46" s="86" t="s">
        <v>134</v>
      </c>
      <c r="G46" s="83">
        <v>8306.3449999999993</v>
      </c>
      <c r="H46" s="84">
        <f t="shared" si="0"/>
        <v>3.5751094613084913E-3</v>
      </c>
      <c r="I46" s="84">
        <f>G46/'סכום נכסי הקרן'!$C$42</f>
        <v>1.3725180233702412E-4</v>
      </c>
      <c r="J46" s="73" t="s">
        <v>3511</v>
      </c>
    </row>
    <row r="47" spans="2:10">
      <c r="B47" s="76" t="s">
        <v>3512</v>
      </c>
      <c r="C47" s="95">
        <v>44926</v>
      </c>
      <c r="D47" s="89" t="s">
        <v>27</v>
      </c>
      <c r="E47" s="121">
        <v>0</v>
      </c>
      <c r="F47" s="86" t="s">
        <v>134</v>
      </c>
      <c r="G47" s="83">
        <v>20233.671999999999</v>
      </c>
      <c r="H47" s="84">
        <f t="shared" si="0"/>
        <v>8.7087151092583685E-3</v>
      </c>
      <c r="I47" s="84">
        <f>G47/'סכום נכסי הקרן'!$C$42</f>
        <v>3.343357336946852E-4</v>
      </c>
      <c r="J47" s="73" t="s">
        <v>3483</v>
      </c>
    </row>
    <row r="48" spans="2:10">
      <c r="B48" s="76" t="s">
        <v>3513</v>
      </c>
      <c r="C48" s="95">
        <v>44834</v>
      </c>
      <c r="D48" s="89" t="s">
        <v>27</v>
      </c>
      <c r="E48" s="121">
        <v>0</v>
      </c>
      <c r="F48" s="86" t="s">
        <v>134</v>
      </c>
      <c r="G48" s="83">
        <v>303972.14442000003</v>
      </c>
      <c r="H48" s="84">
        <f t="shared" si="0"/>
        <v>0.13083175445881109</v>
      </c>
      <c r="I48" s="84">
        <f>G48/'סכום נכסי הקרן'!$C$42</f>
        <v>5.0227536518041571E-3</v>
      </c>
      <c r="J48" s="73" t="s">
        <v>3514</v>
      </c>
    </row>
    <row r="49" spans="2:10">
      <c r="B49" s="76" t="s">
        <v>3515</v>
      </c>
      <c r="C49" s="95">
        <v>44834</v>
      </c>
      <c r="D49" s="89" t="s">
        <v>27</v>
      </c>
      <c r="E49" s="121">
        <v>0</v>
      </c>
      <c r="F49" s="86" t="s">
        <v>134</v>
      </c>
      <c r="G49" s="83">
        <v>175013.41399999999</v>
      </c>
      <c r="H49" s="84">
        <f t="shared" si="0"/>
        <v>7.5327007516218028E-2</v>
      </c>
      <c r="I49" s="84">
        <f>G49/'סכום נכסי הקרן'!$C$42</f>
        <v>2.8918744050067478E-3</v>
      </c>
      <c r="J49" s="73" t="s">
        <v>3516</v>
      </c>
    </row>
    <row r="50" spans="2:10">
      <c r="B50" s="76" t="s">
        <v>3517</v>
      </c>
      <c r="C50" s="95">
        <v>44377</v>
      </c>
      <c r="D50" s="89" t="s">
        <v>27</v>
      </c>
      <c r="E50" s="121">
        <v>0</v>
      </c>
      <c r="F50" s="86" t="s">
        <v>134</v>
      </c>
      <c r="G50" s="83">
        <v>7447.2406600000004</v>
      </c>
      <c r="H50" s="84">
        <f t="shared" si="0"/>
        <v>3.2053448952827383E-3</v>
      </c>
      <c r="I50" s="84">
        <f>G50/'סכום נכסי הקרן'!$C$42</f>
        <v>1.2305619415309252E-4</v>
      </c>
      <c r="J50" s="73" t="s">
        <v>3518</v>
      </c>
    </row>
    <row r="51" spans="2:10">
      <c r="B51" s="76" t="s">
        <v>3519</v>
      </c>
      <c r="C51" s="95">
        <v>44377</v>
      </c>
      <c r="D51" s="89" t="s">
        <v>27</v>
      </c>
      <c r="E51" s="121">
        <v>0</v>
      </c>
      <c r="F51" s="86" t="s">
        <v>134</v>
      </c>
      <c r="G51" s="83">
        <v>10244.239539999999</v>
      </c>
      <c r="H51" s="84">
        <f t="shared" si="0"/>
        <v>4.4091929366483753E-3</v>
      </c>
      <c r="I51" s="84">
        <f>G51/'סכום נכסי הקרן'!$C$42</f>
        <v>1.6927304854749074E-4</v>
      </c>
      <c r="J51" s="73" t="s">
        <v>3518</v>
      </c>
    </row>
    <row r="52" spans="2:10">
      <c r="B52" s="76" t="s">
        <v>3520</v>
      </c>
      <c r="C52" s="95" t="s">
        <v>3540</v>
      </c>
      <c r="D52" s="89" t="s">
        <v>27</v>
      </c>
      <c r="E52" s="121">
        <v>0</v>
      </c>
      <c r="F52" s="86" t="s">
        <v>134</v>
      </c>
      <c r="G52" s="83">
        <v>8410.527</v>
      </c>
      <c r="H52" s="84">
        <f t="shared" si="0"/>
        <v>3.6199501287618712E-3</v>
      </c>
      <c r="I52" s="84">
        <f>G52/'סכום נכסי הקרן'!$C$42</f>
        <v>1.389732775792728E-4</v>
      </c>
      <c r="J52" s="73" t="s">
        <v>3521</v>
      </c>
    </row>
    <row r="53" spans="2:10">
      <c r="B53" s="76" t="s">
        <v>3522</v>
      </c>
      <c r="C53" s="95">
        <v>44977</v>
      </c>
      <c r="D53" s="89" t="s">
        <v>27</v>
      </c>
      <c r="E53" s="121">
        <v>0</v>
      </c>
      <c r="F53" s="86" t="s">
        <v>134</v>
      </c>
      <c r="G53" s="83">
        <v>34604.307999999997</v>
      </c>
      <c r="H53" s="84">
        <f t="shared" si="0"/>
        <v>1.4893938180130144E-2</v>
      </c>
      <c r="I53" s="84">
        <f>G53/'סכום נכסי הקרן'!$C$42</f>
        <v>5.7179224335438786E-4</v>
      </c>
      <c r="J53" s="73" t="s">
        <v>3523</v>
      </c>
    </row>
    <row r="54" spans="2:10">
      <c r="B54" s="134"/>
      <c r="C54" s="158"/>
      <c r="D54" s="135"/>
      <c r="E54" s="159"/>
      <c r="F54" s="144"/>
      <c r="G54" s="144"/>
      <c r="H54" s="144"/>
      <c r="I54" s="144"/>
      <c r="J54" s="135"/>
    </row>
    <row r="55" spans="2:10">
      <c r="B55" s="134"/>
      <c r="C55" s="158"/>
      <c r="D55" s="135"/>
      <c r="E55" s="159"/>
      <c r="F55" s="144"/>
      <c r="G55" s="144"/>
      <c r="H55" s="144"/>
      <c r="I55" s="144"/>
      <c r="J55" s="135"/>
    </row>
    <row r="56" spans="2:10">
      <c r="B56" s="134"/>
      <c r="C56" s="158"/>
      <c r="D56" s="135"/>
      <c r="E56" s="159"/>
      <c r="F56" s="144"/>
      <c r="G56" s="144"/>
      <c r="H56" s="144"/>
      <c r="I56" s="144"/>
      <c r="J56" s="135"/>
    </row>
    <row r="57" spans="2:10">
      <c r="B57" s="137"/>
      <c r="C57" s="158"/>
      <c r="D57" s="135"/>
      <c r="E57" s="159"/>
      <c r="F57" s="144"/>
      <c r="G57" s="144"/>
      <c r="H57" s="144"/>
      <c r="I57" s="144"/>
      <c r="J57" s="135"/>
    </row>
    <row r="58" spans="2:10">
      <c r="B58" s="137"/>
      <c r="C58" s="158"/>
      <c r="D58" s="135"/>
      <c r="E58" s="159"/>
      <c r="F58" s="144"/>
      <c r="G58" s="144"/>
      <c r="H58" s="144"/>
      <c r="I58" s="144"/>
      <c r="J58" s="135"/>
    </row>
    <row r="59" spans="2:10">
      <c r="B59" s="134"/>
      <c r="C59" s="158"/>
      <c r="D59" s="135"/>
      <c r="E59" s="159"/>
      <c r="F59" s="144"/>
      <c r="G59" s="144"/>
      <c r="H59" s="144"/>
      <c r="I59" s="144"/>
      <c r="J59" s="135"/>
    </row>
    <row r="60" spans="2:10">
      <c r="B60" s="134"/>
      <c r="C60" s="158"/>
      <c r="D60" s="135"/>
      <c r="E60" s="159"/>
      <c r="F60" s="144"/>
      <c r="G60" s="144"/>
      <c r="H60" s="144"/>
      <c r="I60" s="144"/>
      <c r="J60" s="135"/>
    </row>
    <row r="61" spans="2:10">
      <c r="B61" s="134"/>
      <c r="C61" s="158"/>
      <c r="D61" s="135"/>
      <c r="E61" s="159"/>
      <c r="F61" s="144"/>
      <c r="G61" s="144"/>
      <c r="H61" s="144"/>
      <c r="I61" s="144"/>
      <c r="J61" s="135"/>
    </row>
    <row r="62" spans="2:10">
      <c r="B62" s="134"/>
      <c r="C62" s="158"/>
      <c r="D62" s="135"/>
      <c r="E62" s="159"/>
      <c r="F62" s="144"/>
      <c r="G62" s="144"/>
      <c r="H62" s="144"/>
      <c r="I62" s="144"/>
      <c r="J62" s="135"/>
    </row>
    <row r="63" spans="2:10">
      <c r="B63" s="134"/>
      <c r="C63" s="158"/>
      <c r="D63" s="135"/>
      <c r="E63" s="159"/>
      <c r="F63" s="144"/>
      <c r="G63" s="144"/>
      <c r="H63" s="144"/>
      <c r="I63" s="144"/>
      <c r="J63" s="135"/>
    </row>
    <row r="64" spans="2:10">
      <c r="B64" s="134"/>
      <c r="C64" s="158"/>
      <c r="D64" s="135"/>
      <c r="E64" s="159"/>
      <c r="F64" s="144"/>
      <c r="G64" s="144"/>
      <c r="H64" s="144"/>
      <c r="I64" s="144"/>
      <c r="J64" s="135"/>
    </row>
    <row r="65" spans="2:10">
      <c r="B65" s="134"/>
      <c r="C65" s="158"/>
      <c r="D65" s="135"/>
      <c r="E65" s="159"/>
      <c r="F65" s="144"/>
      <c r="G65" s="144"/>
      <c r="H65" s="144"/>
      <c r="I65" s="144"/>
      <c r="J65" s="135"/>
    </row>
    <row r="66" spans="2:10">
      <c r="B66" s="134"/>
      <c r="C66" s="158"/>
      <c r="D66" s="135"/>
      <c r="E66" s="159"/>
      <c r="F66" s="144"/>
      <c r="G66" s="144"/>
      <c r="H66" s="144"/>
      <c r="I66" s="144"/>
      <c r="J66" s="135"/>
    </row>
    <row r="67" spans="2:10">
      <c r="B67" s="134"/>
      <c r="C67" s="158"/>
      <c r="D67" s="135"/>
      <c r="E67" s="159"/>
      <c r="F67" s="144"/>
      <c r="G67" s="144"/>
      <c r="H67" s="144"/>
      <c r="I67" s="144"/>
      <c r="J67" s="135"/>
    </row>
    <row r="68" spans="2:10">
      <c r="B68" s="134"/>
      <c r="C68" s="158"/>
      <c r="D68" s="135"/>
      <c r="E68" s="159"/>
      <c r="F68" s="144"/>
      <c r="G68" s="144"/>
      <c r="H68" s="144"/>
      <c r="I68" s="144"/>
      <c r="J68" s="135"/>
    </row>
    <row r="69" spans="2:10">
      <c r="B69" s="134"/>
      <c r="C69" s="158"/>
      <c r="D69" s="135"/>
      <c r="E69" s="159"/>
      <c r="F69" s="144"/>
      <c r="G69" s="144"/>
      <c r="H69" s="144"/>
      <c r="I69" s="144"/>
      <c r="J69" s="135"/>
    </row>
    <row r="70" spans="2:10">
      <c r="B70" s="134"/>
      <c r="C70" s="158"/>
      <c r="D70" s="135"/>
      <c r="E70" s="159"/>
      <c r="F70" s="144"/>
      <c r="G70" s="144"/>
      <c r="H70" s="144"/>
      <c r="I70" s="144"/>
      <c r="J70" s="135"/>
    </row>
    <row r="71" spans="2:10">
      <c r="B71" s="134"/>
      <c r="C71" s="158"/>
      <c r="D71" s="135"/>
      <c r="E71" s="159"/>
      <c r="F71" s="144"/>
      <c r="G71" s="144"/>
      <c r="H71" s="144"/>
      <c r="I71" s="144"/>
      <c r="J71" s="135"/>
    </row>
    <row r="72" spans="2:10">
      <c r="B72" s="134"/>
      <c r="C72" s="158"/>
      <c r="D72" s="135"/>
      <c r="E72" s="159"/>
      <c r="F72" s="144"/>
      <c r="G72" s="144"/>
      <c r="H72" s="144"/>
      <c r="I72" s="144"/>
      <c r="J72" s="135"/>
    </row>
    <row r="73" spans="2:10">
      <c r="B73" s="134"/>
      <c r="C73" s="158"/>
      <c r="D73" s="135"/>
      <c r="E73" s="159"/>
      <c r="F73" s="144"/>
      <c r="G73" s="144"/>
      <c r="H73" s="144"/>
      <c r="I73" s="144"/>
      <c r="J73" s="135"/>
    </row>
    <row r="74" spans="2:10">
      <c r="B74" s="134"/>
      <c r="C74" s="158"/>
      <c r="D74" s="135"/>
      <c r="E74" s="159"/>
      <c r="F74" s="144"/>
      <c r="G74" s="144"/>
      <c r="H74" s="144"/>
      <c r="I74" s="144"/>
      <c r="J74" s="135"/>
    </row>
    <row r="75" spans="2:10">
      <c r="B75" s="134"/>
      <c r="C75" s="158"/>
      <c r="D75" s="135"/>
      <c r="E75" s="159"/>
      <c r="F75" s="144"/>
      <c r="G75" s="144"/>
      <c r="H75" s="144"/>
      <c r="I75" s="144"/>
      <c r="J75" s="135"/>
    </row>
    <row r="76" spans="2:10">
      <c r="B76" s="134"/>
      <c r="C76" s="158"/>
      <c r="D76" s="135"/>
      <c r="E76" s="159"/>
      <c r="F76" s="144"/>
      <c r="G76" s="144"/>
      <c r="H76" s="144"/>
      <c r="I76" s="144"/>
      <c r="J76" s="135"/>
    </row>
    <row r="77" spans="2:10">
      <c r="B77" s="134"/>
      <c r="C77" s="158"/>
      <c r="D77" s="135"/>
      <c r="E77" s="159"/>
      <c r="F77" s="144"/>
      <c r="G77" s="144"/>
      <c r="H77" s="144"/>
      <c r="I77" s="144"/>
      <c r="J77" s="135"/>
    </row>
    <row r="78" spans="2:10">
      <c r="B78" s="134"/>
      <c r="C78" s="158"/>
      <c r="D78" s="135"/>
      <c r="E78" s="159"/>
      <c r="F78" s="144"/>
      <c r="G78" s="144"/>
      <c r="H78" s="144"/>
      <c r="I78" s="144"/>
      <c r="J78" s="135"/>
    </row>
    <row r="79" spans="2:10">
      <c r="B79" s="134"/>
      <c r="C79" s="158"/>
      <c r="D79" s="135"/>
      <c r="E79" s="159"/>
      <c r="F79" s="144"/>
      <c r="G79" s="144"/>
      <c r="H79" s="144"/>
      <c r="I79" s="144"/>
      <c r="J79" s="135"/>
    </row>
    <row r="80" spans="2:10">
      <c r="B80" s="134"/>
      <c r="C80" s="158"/>
      <c r="D80" s="135"/>
      <c r="E80" s="159"/>
      <c r="F80" s="144"/>
      <c r="G80" s="144"/>
      <c r="H80" s="144"/>
      <c r="I80" s="144"/>
      <c r="J80" s="135"/>
    </row>
    <row r="81" spans="2:10">
      <c r="B81" s="134"/>
      <c r="C81" s="158"/>
      <c r="D81" s="135"/>
      <c r="E81" s="159"/>
      <c r="F81" s="144"/>
      <c r="G81" s="144"/>
      <c r="H81" s="144"/>
      <c r="I81" s="144"/>
      <c r="J81" s="135"/>
    </row>
    <row r="82" spans="2:10">
      <c r="B82" s="134"/>
      <c r="C82" s="158"/>
      <c r="D82" s="135"/>
      <c r="E82" s="159"/>
      <c r="F82" s="144"/>
      <c r="G82" s="144"/>
      <c r="H82" s="144"/>
      <c r="I82" s="144"/>
      <c r="J82" s="135"/>
    </row>
    <row r="83" spans="2:10">
      <c r="B83" s="134"/>
      <c r="C83" s="158"/>
      <c r="D83" s="135"/>
      <c r="E83" s="159"/>
      <c r="F83" s="144"/>
      <c r="G83" s="144"/>
      <c r="H83" s="144"/>
      <c r="I83" s="144"/>
      <c r="J83" s="135"/>
    </row>
    <row r="84" spans="2:10">
      <c r="B84" s="134"/>
      <c r="C84" s="158"/>
      <c r="D84" s="135"/>
      <c r="E84" s="159"/>
      <c r="F84" s="144"/>
      <c r="G84" s="144"/>
      <c r="H84" s="144"/>
      <c r="I84" s="144"/>
      <c r="J84" s="135"/>
    </row>
    <row r="85" spans="2:10">
      <c r="B85" s="134"/>
      <c r="C85" s="158"/>
      <c r="D85" s="135"/>
      <c r="E85" s="159"/>
      <c r="F85" s="144"/>
      <c r="G85" s="144"/>
      <c r="H85" s="144"/>
      <c r="I85" s="144"/>
      <c r="J85" s="135"/>
    </row>
    <row r="86" spans="2:10">
      <c r="B86" s="134"/>
      <c r="C86" s="158"/>
      <c r="D86" s="135"/>
      <c r="E86" s="159"/>
      <c r="F86" s="144"/>
      <c r="G86" s="144"/>
      <c r="H86" s="144"/>
      <c r="I86" s="144"/>
      <c r="J86" s="135"/>
    </row>
    <row r="87" spans="2:10">
      <c r="B87" s="134"/>
      <c r="C87" s="158"/>
      <c r="D87" s="135"/>
      <c r="E87" s="159"/>
      <c r="F87" s="144"/>
      <c r="G87" s="144"/>
      <c r="H87" s="144"/>
      <c r="I87" s="144"/>
      <c r="J87" s="135"/>
    </row>
    <row r="88" spans="2:10">
      <c r="B88" s="134"/>
      <c r="C88" s="158"/>
      <c r="D88" s="135"/>
      <c r="E88" s="159"/>
      <c r="F88" s="144"/>
      <c r="G88" s="144"/>
      <c r="H88" s="144"/>
      <c r="I88" s="144"/>
      <c r="J88" s="135"/>
    </row>
    <row r="89" spans="2:10">
      <c r="B89" s="134"/>
      <c r="C89" s="158"/>
      <c r="D89" s="135"/>
      <c r="E89" s="159"/>
      <c r="F89" s="144"/>
      <c r="G89" s="144"/>
      <c r="H89" s="144"/>
      <c r="I89" s="144"/>
      <c r="J89" s="135"/>
    </row>
    <row r="90" spans="2:10">
      <c r="B90" s="134"/>
      <c r="C90" s="158"/>
      <c r="D90" s="135"/>
      <c r="E90" s="159"/>
      <c r="F90" s="144"/>
      <c r="G90" s="144"/>
      <c r="H90" s="144"/>
      <c r="I90" s="144"/>
      <c r="J90" s="135"/>
    </row>
    <row r="91" spans="2:10">
      <c r="B91" s="134"/>
      <c r="C91" s="158"/>
      <c r="D91" s="135"/>
      <c r="E91" s="159"/>
      <c r="F91" s="144"/>
      <c r="G91" s="144"/>
      <c r="H91" s="144"/>
      <c r="I91" s="144"/>
      <c r="J91" s="135"/>
    </row>
    <row r="92" spans="2:10">
      <c r="B92" s="134"/>
      <c r="C92" s="158"/>
      <c r="D92" s="135"/>
      <c r="E92" s="159"/>
      <c r="F92" s="144"/>
      <c r="G92" s="144"/>
      <c r="H92" s="144"/>
      <c r="I92" s="144"/>
      <c r="J92" s="135"/>
    </row>
    <row r="93" spans="2:10">
      <c r="B93" s="134"/>
      <c r="C93" s="158"/>
      <c r="D93" s="135"/>
      <c r="E93" s="159"/>
      <c r="F93" s="144"/>
      <c r="G93" s="144"/>
      <c r="H93" s="144"/>
      <c r="I93" s="144"/>
      <c r="J93" s="135"/>
    </row>
    <row r="94" spans="2:10">
      <c r="B94" s="134"/>
      <c r="C94" s="158"/>
      <c r="D94" s="135"/>
      <c r="E94" s="159"/>
      <c r="F94" s="144"/>
      <c r="G94" s="144"/>
      <c r="H94" s="144"/>
      <c r="I94" s="144"/>
      <c r="J94" s="135"/>
    </row>
    <row r="95" spans="2:10">
      <c r="B95" s="134"/>
      <c r="C95" s="158"/>
      <c r="D95" s="135"/>
      <c r="E95" s="159"/>
      <c r="F95" s="144"/>
      <c r="G95" s="144"/>
      <c r="H95" s="144"/>
      <c r="I95" s="144"/>
      <c r="J95" s="135"/>
    </row>
    <row r="96" spans="2:10">
      <c r="B96" s="134"/>
      <c r="C96" s="158"/>
      <c r="D96" s="135"/>
      <c r="E96" s="159"/>
      <c r="F96" s="144"/>
      <c r="G96" s="144"/>
      <c r="H96" s="144"/>
      <c r="I96" s="144"/>
      <c r="J96" s="135"/>
    </row>
    <row r="97" spans="2:10">
      <c r="B97" s="134"/>
      <c r="C97" s="158"/>
      <c r="D97" s="135"/>
      <c r="E97" s="159"/>
      <c r="F97" s="144"/>
      <c r="G97" s="144"/>
      <c r="H97" s="144"/>
      <c r="I97" s="144"/>
      <c r="J97" s="135"/>
    </row>
    <row r="98" spans="2:10">
      <c r="B98" s="134"/>
      <c r="C98" s="158"/>
      <c r="D98" s="135"/>
      <c r="E98" s="159"/>
      <c r="F98" s="144"/>
      <c r="G98" s="144"/>
      <c r="H98" s="144"/>
      <c r="I98" s="144"/>
      <c r="J98" s="135"/>
    </row>
    <row r="99" spans="2:10">
      <c r="B99" s="134"/>
      <c r="C99" s="158"/>
      <c r="D99" s="135"/>
      <c r="E99" s="159"/>
      <c r="F99" s="144"/>
      <c r="G99" s="144"/>
      <c r="H99" s="144"/>
      <c r="I99" s="144"/>
      <c r="J99" s="135"/>
    </row>
    <row r="100" spans="2:10">
      <c r="B100" s="134"/>
      <c r="C100" s="158"/>
      <c r="D100" s="135"/>
      <c r="E100" s="159"/>
      <c r="F100" s="144"/>
      <c r="G100" s="144"/>
      <c r="H100" s="144"/>
      <c r="I100" s="144"/>
      <c r="J100" s="135"/>
    </row>
    <row r="101" spans="2:10">
      <c r="B101" s="134"/>
      <c r="C101" s="134"/>
      <c r="D101" s="135"/>
      <c r="E101" s="135"/>
      <c r="F101" s="144"/>
      <c r="G101" s="144"/>
      <c r="H101" s="144"/>
      <c r="I101" s="144"/>
      <c r="J101" s="135"/>
    </row>
    <row r="102" spans="2:10">
      <c r="B102" s="134"/>
      <c r="C102" s="134"/>
      <c r="D102" s="135"/>
      <c r="E102" s="135"/>
      <c r="F102" s="144"/>
      <c r="G102" s="144"/>
      <c r="H102" s="144"/>
      <c r="I102" s="144"/>
      <c r="J102" s="135"/>
    </row>
    <row r="103" spans="2:10">
      <c r="B103" s="134"/>
      <c r="C103" s="134"/>
      <c r="D103" s="135"/>
      <c r="E103" s="135"/>
      <c r="F103" s="144"/>
      <c r="G103" s="144"/>
      <c r="H103" s="144"/>
      <c r="I103" s="144"/>
      <c r="J103" s="135"/>
    </row>
    <row r="104" spans="2:10">
      <c r="B104" s="134"/>
      <c r="C104" s="134"/>
      <c r="D104" s="135"/>
      <c r="E104" s="135"/>
      <c r="F104" s="144"/>
      <c r="G104" s="144"/>
      <c r="H104" s="144"/>
      <c r="I104" s="144"/>
      <c r="J104" s="135"/>
    </row>
    <row r="105" spans="2:10">
      <c r="B105" s="134"/>
      <c r="C105" s="134"/>
      <c r="D105" s="135"/>
      <c r="E105" s="135"/>
      <c r="F105" s="144"/>
      <c r="G105" s="144"/>
      <c r="H105" s="144"/>
      <c r="I105" s="144"/>
      <c r="J105" s="135"/>
    </row>
    <row r="106" spans="2:10">
      <c r="B106" s="134"/>
      <c r="C106" s="134"/>
      <c r="D106" s="135"/>
      <c r="E106" s="135"/>
      <c r="F106" s="144"/>
      <c r="G106" s="144"/>
      <c r="H106" s="144"/>
      <c r="I106" s="144"/>
      <c r="J106" s="135"/>
    </row>
    <row r="107" spans="2:10">
      <c r="B107" s="134"/>
      <c r="C107" s="134"/>
      <c r="D107" s="135"/>
      <c r="E107" s="135"/>
      <c r="F107" s="144"/>
      <c r="G107" s="144"/>
      <c r="H107" s="144"/>
      <c r="I107" s="144"/>
      <c r="J107" s="135"/>
    </row>
    <row r="108" spans="2:10">
      <c r="B108" s="134"/>
      <c r="C108" s="134"/>
      <c r="D108" s="135"/>
      <c r="E108" s="135"/>
      <c r="F108" s="144"/>
      <c r="G108" s="144"/>
      <c r="H108" s="144"/>
      <c r="I108" s="144"/>
      <c r="J108" s="135"/>
    </row>
    <row r="109" spans="2:10">
      <c r="B109" s="134"/>
      <c r="C109" s="134"/>
      <c r="D109" s="135"/>
      <c r="E109" s="135"/>
      <c r="F109" s="144"/>
      <c r="G109" s="144"/>
      <c r="H109" s="144"/>
      <c r="I109" s="144"/>
      <c r="J109" s="135"/>
    </row>
    <row r="110" spans="2:10">
      <c r="B110" s="134"/>
      <c r="C110" s="134"/>
      <c r="D110" s="135"/>
      <c r="E110" s="135"/>
      <c r="F110" s="144"/>
      <c r="G110" s="144"/>
      <c r="H110" s="144"/>
      <c r="I110" s="144"/>
      <c r="J110" s="135"/>
    </row>
    <row r="111" spans="2:10">
      <c r="B111" s="134"/>
      <c r="C111" s="134"/>
      <c r="D111" s="135"/>
      <c r="E111" s="135"/>
      <c r="F111" s="144"/>
      <c r="G111" s="144"/>
      <c r="H111" s="144"/>
      <c r="I111" s="144"/>
      <c r="J111" s="135"/>
    </row>
    <row r="112" spans="2:10">
      <c r="B112" s="134"/>
      <c r="C112" s="134"/>
      <c r="D112" s="135"/>
      <c r="E112" s="135"/>
      <c r="F112" s="144"/>
      <c r="G112" s="144"/>
      <c r="H112" s="144"/>
      <c r="I112" s="144"/>
      <c r="J112" s="135"/>
    </row>
    <row r="113" spans="2:10">
      <c r="B113" s="134"/>
      <c r="C113" s="134"/>
      <c r="D113" s="135"/>
      <c r="E113" s="135"/>
      <c r="F113" s="144"/>
      <c r="G113" s="144"/>
      <c r="H113" s="144"/>
      <c r="I113" s="144"/>
      <c r="J113" s="135"/>
    </row>
    <row r="114" spans="2:10">
      <c r="B114" s="134"/>
      <c r="C114" s="134"/>
      <c r="D114" s="135"/>
      <c r="E114" s="135"/>
      <c r="F114" s="144"/>
      <c r="G114" s="144"/>
      <c r="H114" s="144"/>
      <c r="I114" s="144"/>
      <c r="J114" s="135"/>
    </row>
    <row r="115" spans="2:10">
      <c r="B115" s="134"/>
      <c r="C115" s="134"/>
      <c r="D115" s="135"/>
      <c r="E115" s="135"/>
      <c r="F115" s="144"/>
      <c r="G115" s="144"/>
      <c r="H115" s="144"/>
      <c r="I115" s="144"/>
      <c r="J115" s="135"/>
    </row>
    <row r="116" spans="2:10">
      <c r="B116" s="134"/>
      <c r="C116" s="134"/>
      <c r="D116" s="135"/>
      <c r="E116" s="135"/>
      <c r="F116" s="144"/>
      <c r="G116" s="144"/>
      <c r="H116" s="144"/>
      <c r="I116" s="144"/>
      <c r="J116" s="135"/>
    </row>
    <row r="117" spans="2:10">
      <c r="B117" s="134"/>
      <c r="C117" s="134"/>
      <c r="D117" s="135"/>
      <c r="E117" s="135"/>
      <c r="F117" s="144"/>
      <c r="G117" s="144"/>
      <c r="H117" s="144"/>
      <c r="I117" s="144"/>
      <c r="J117" s="135"/>
    </row>
    <row r="118" spans="2:10">
      <c r="B118" s="134"/>
      <c r="C118" s="134"/>
      <c r="D118" s="135"/>
      <c r="E118" s="135"/>
      <c r="F118" s="144"/>
      <c r="G118" s="144"/>
      <c r="H118" s="144"/>
      <c r="I118" s="144"/>
      <c r="J118" s="135"/>
    </row>
    <row r="119" spans="2:10">
      <c r="B119" s="134"/>
      <c r="C119" s="134"/>
      <c r="D119" s="135"/>
      <c r="E119" s="135"/>
      <c r="F119" s="144"/>
      <c r="G119" s="144"/>
      <c r="H119" s="144"/>
      <c r="I119" s="144"/>
      <c r="J119" s="135"/>
    </row>
    <row r="120" spans="2:10">
      <c r="B120" s="134"/>
      <c r="C120" s="134"/>
      <c r="D120" s="135"/>
      <c r="E120" s="135"/>
      <c r="F120" s="144"/>
      <c r="G120" s="144"/>
      <c r="H120" s="144"/>
      <c r="I120" s="144"/>
      <c r="J120" s="135"/>
    </row>
    <row r="121" spans="2:10">
      <c r="B121" s="134"/>
      <c r="C121" s="134"/>
      <c r="D121" s="135"/>
      <c r="E121" s="135"/>
      <c r="F121" s="144"/>
      <c r="G121" s="144"/>
      <c r="H121" s="144"/>
      <c r="I121" s="144"/>
      <c r="J121" s="135"/>
    </row>
    <row r="122" spans="2:10">
      <c r="B122" s="134"/>
      <c r="C122" s="134"/>
      <c r="D122" s="135"/>
      <c r="E122" s="135"/>
      <c r="F122" s="144"/>
      <c r="G122" s="144"/>
      <c r="H122" s="144"/>
      <c r="I122" s="144"/>
      <c r="J122" s="135"/>
    </row>
    <row r="123" spans="2:10">
      <c r="B123" s="134"/>
      <c r="C123" s="134"/>
      <c r="D123" s="135"/>
      <c r="E123" s="135"/>
      <c r="F123" s="144"/>
      <c r="G123" s="144"/>
      <c r="H123" s="144"/>
      <c r="I123" s="144"/>
      <c r="J123" s="135"/>
    </row>
    <row r="124" spans="2:10">
      <c r="B124" s="134"/>
      <c r="C124" s="134"/>
      <c r="D124" s="135"/>
      <c r="E124" s="135"/>
      <c r="F124" s="144"/>
      <c r="G124" s="144"/>
      <c r="H124" s="144"/>
      <c r="I124" s="144"/>
      <c r="J124" s="135"/>
    </row>
    <row r="125" spans="2:10">
      <c r="B125" s="134"/>
      <c r="C125" s="134"/>
      <c r="D125" s="135"/>
      <c r="E125" s="135"/>
      <c r="F125" s="144"/>
      <c r="G125" s="144"/>
      <c r="H125" s="144"/>
      <c r="I125" s="144"/>
      <c r="J125" s="135"/>
    </row>
    <row r="126" spans="2:10">
      <c r="B126" s="134"/>
      <c r="C126" s="134"/>
      <c r="D126" s="135"/>
      <c r="E126" s="135"/>
      <c r="F126" s="144"/>
      <c r="G126" s="144"/>
      <c r="H126" s="144"/>
      <c r="I126" s="144"/>
      <c r="J126" s="135"/>
    </row>
    <row r="127" spans="2:10">
      <c r="B127" s="134"/>
      <c r="C127" s="134"/>
      <c r="D127" s="135"/>
      <c r="E127" s="135"/>
      <c r="F127" s="144"/>
      <c r="G127" s="144"/>
      <c r="H127" s="144"/>
      <c r="I127" s="144"/>
      <c r="J127" s="135"/>
    </row>
    <row r="128" spans="2:10">
      <c r="B128" s="134"/>
      <c r="C128" s="134"/>
      <c r="D128" s="135"/>
      <c r="E128" s="135"/>
      <c r="F128" s="144"/>
      <c r="G128" s="144"/>
      <c r="H128" s="144"/>
      <c r="I128" s="144"/>
      <c r="J128" s="135"/>
    </row>
    <row r="129" spans="2:10">
      <c r="B129" s="134"/>
      <c r="C129" s="134"/>
      <c r="D129" s="135"/>
      <c r="E129" s="135"/>
      <c r="F129" s="144"/>
      <c r="G129" s="144"/>
      <c r="H129" s="144"/>
      <c r="I129" s="144"/>
      <c r="J129" s="135"/>
    </row>
    <row r="130" spans="2:10">
      <c r="B130" s="134"/>
      <c r="C130" s="134"/>
      <c r="D130" s="135"/>
      <c r="E130" s="135"/>
      <c r="F130" s="144"/>
      <c r="G130" s="144"/>
      <c r="H130" s="144"/>
      <c r="I130" s="144"/>
      <c r="J130" s="135"/>
    </row>
    <row r="131" spans="2:10">
      <c r="B131" s="134"/>
      <c r="C131" s="134"/>
      <c r="D131" s="135"/>
      <c r="E131" s="135"/>
      <c r="F131" s="144"/>
      <c r="G131" s="144"/>
      <c r="H131" s="144"/>
      <c r="I131" s="144"/>
      <c r="J131" s="135"/>
    </row>
    <row r="132" spans="2:10">
      <c r="B132" s="134"/>
      <c r="C132" s="134"/>
      <c r="D132" s="135"/>
      <c r="E132" s="135"/>
      <c r="F132" s="144"/>
      <c r="G132" s="144"/>
      <c r="H132" s="144"/>
      <c r="I132" s="144"/>
      <c r="J132" s="135"/>
    </row>
    <row r="133" spans="2:10">
      <c r="B133" s="134"/>
      <c r="C133" s="134"/>
      <c r="D133" s="135"/>
      <c r="E133" s="135"/>
      <c r="F133" s="144"/>
      <c r="G133" s="144"/>
      <c r="H133" s="144"/>
      <c r="I133" s="144"/>
      <c r="J133" s="135"/>
    </row>
    <row r="134" spans="2:10">
      <c r="B134" s="134"/>
      <c r="C134" s="134"/>
      <c r="D134" s="135"/>
      <c r="E134" s="135"/>
      <c r="F134" s="144"/>
      <c r="G134" s="144"/>
      <c r="H134" s="144"/>
      <c r="I134" s="144"/>
      <c r="J134" s="135"/>
    </row>
    <row r="135" spans="2:10">
      <c r="B135" s="134"/>
      <c r="C135" s="134"/>
      <c r="D135" s="135"/>
      <c r="E135" s="135"/>
      <c r="F135" s="144"/>
      <c r="G135" s="144"/>
      <c r="H135" s="144"/>
      <c r="I135" s="144"/>
      <c r="J135" s="135"/>
    </row>
    <row r="136" spans="2:10">
      <c r="B136" s="134"/>
      <c r="C136" s="134"/>
      <c r="D136" s="135"/>
      <c r="E136" s="135"/>
      <c r="F136" s="144"/>
      <c r="G136" s="144"/>
      <c r="H136" s="144"/>
      <c r="I136" s="144"/>
      <c r="J136" s="135"/>
    </row>
    <row r="137" spans="2:10">
      <c r="B137" s="134"/>
      <c r="C137" s="134"/>
      <c r="D137" s="135"/>
      <c r="E137" s="135"/>
      <c r="F137" s="144"/>
      <c r="G137" s="144"/>
      <c r="H137" s="144"/>
      <c r="I137" s="144"/>
      <c r="J137" s="135"/>
    </row>
    <row r="138" spans="2:10">
      <c r="B138" s="134"/>
      <c r="C138" s="134"/>
      <c r="D138" s="135"/>
      <c r="E138" s="135"/>
      <c r="F138" s="144"/>
      <c r="G138" s="144"/>
      <c r="H138" s="144"/>
      <c r="I138" s="144"/>
      <c r="J138" s="135"/>
    </row>
    <row r="139" spans="2:10">
      <c r="B139" s="134"/>
      <c r="C139" s="134"/>
      <c r="D139" s="135"/>
      <c r="E139" s="135"/>
      <c r="F139" s="144"/>
      <c r="G139" s="144"/>
      <c r="H139" s="144"/>
      <c r="I139" s="144"/>
      <c r="J139" s="135"/>
    </row>
    <row r="140" spans="2:10">
      <c r="B140" s="134"/>
      <c r="C140" s="134"/>
      <c r="D140" s="135"/>
      <c r="E140" s="135"/>
      <c r="F140" s="144"/>
      <c r="G140" s="144"/>
      <c r="H140" s="144"/>
      <c r="I140" s="144"/>
      <c r="J140" s="135"/>
    </row>
    <row r="141" spans="2:10">
      <c r="B141" s="134"/>
      <c r="C141" s="134"/>
      <c r="D141" s="135"/>
      <c r="E141" s="135"/>
      <c r="F141" s="144"/>
      <c r="G141" s="144"/>
      <c r="H141" s="144"/>
      <c r="I141" s="144"/>
      <c r="J141" s="135"/>
    </row>
    <row r="142" spans="2:10">
      <c r="B142" s="134"/>
      <c r="C142" s="134"/>
      <c r="D142" s="135"/>
      <c r="E142" s="135"/>
      <c r="F142" s="144"/>
      <c r="G142" s="144"/>
      <c r="H142" s="144"/>
      <c r="I142" s="144"/>
      <c r="J142" s="135"/>
    </row>
    <row r="143" spans="2:10">
      <c r="B143" s="134"/>
      <c r="C143" s="134"/>
      <c r="D143" s="135"/>
      <c r="E143" s="135"/>
      <c r="F143" s="144"/>
      <c r="G143" s="144"/>
      <c r="H143" s="144"/>
      <c r="I143" s="144"/>
      <c r="J143" s="135"/>
    </row>
    <row r="144" spans="2:10">
      <c r="B144" s="134"/>
      <c r="C144" s="134"/>
      <c r="D144" s="135"/>
      <c r="E144" s="135"/>
      <c r="F144" s="144"/>
      <c r="G144" s="144"/>
      <c r="H144" s="144"/>
      <c r="I144" s="144"/>
      <c r="J144" s="135"/>
    </row>
    <row r="145" spans="2:10">
      <c r="B145" s="134"/>
      <c r="C145" s="134"/>
      <c r="D145" s="135"/>
      <c r="E145" s="135"/>
      <c r="F145" s="144"/>
      <c r="G145" s="144"/>
      <c r="H145" s="144"/>
      <c r="I145" s="144"/>
      <c r="J145" s="135"/>
    </row>
    <row r="146" spans="2:10">
      <c r="B146" s="134"/>
      <c r="C146" s="134"/>
      <c r="D146" s="135"/>
      <c r="E146" s="135"/>
      <c r="F146" s="144"/>
      <c r="G146" s="144"/>
      <c r="H146" s="144"/>
      <c r="I146" s="144"/>
      <c r="J146" s="135"/>
    </row>
    <row r="147" spans="2:10">
      <c r="B147" s="134"/>
      <c r="C147" s="134"/>
      <c r="D147" s="135"/>
      <c r="E147" s="135"/>
      <c r="F147" s="144"/>
      <c r="G147" s="144"/>
      <c r="H147" s="144"/>
      <c r="I147" s="144"/>
      <c r="J147" s="135"/>
    </row>
    <row r="148" spans="2:10">
      <c r="B148" s="134"/>
      <c r="C148" s="134"/>
      <c r="D148" s="135"/>
      <c r="E148" s="135"/>
      <c r="F148" s="144"/>
      <c r="G148" s="144"/>
      <c r="H148" s="144"/>
      <c r="I148" s="144"/>
      <c r="J148" s="135"/>
    </row>
    <row r="149" spans="2:10">
      <c r="B149" s="134"/>
      <c r="C149" s="134"/>
      <c r="D149" s="135"/>
      <c r="E149" s="135"/>
      <c r="F149" s="144"/>
      <c r="G149" s="144"/>
      <c r="H149" s="144"/>
      <c r="I149" s="144"/>
      <c r="J149" s="135"/>
    </row>
    <row r="150" spans="2:10">
      <c r="B150" s="134"/>
      <c r="C150" s="134"/>
      <c r="D150" s="135"/>
      <c r="E150" s="135"/>
      <c r="F150" s="144"/>
      <c r="G150" s="144"/>
      <c r="H150" s="144"/>
      <c r="I150" s="144"/>
      <c r="J150" s="135"/>
    </row>
    <row r="151" spans="2:10">
      <c r="B151" s="134"/>
      <c r="C151" s="134"/>
      <c r="D151" s="135"/>
      <c r="E151" s="135"/>
      <c r="F151" s="144"/>
      <c r="G151" s="144"/>
      <c r="H151" s="144"/>
      <c r="I151" s="144"/>
      <c r="J151" s="135"/>
    </row>
    <row r="152" spans="2:10">
      <c r="B152" s="134"/>
      <c r="C152" s="134"/>
      <c r="D152" s="135"/>
      <c r="E152" s="135"/>
      <c r="F152" s="144"/>
      <c r="G152" s="144"/>
      <c r="H152" s="144"/>
      <c r="I152" s="144"/>
      <c r="J152" s="135"/>
    </row>
    <row r="153" spans="2:10">
      <c r="B153" s="134"/>
      <c r="C153" s="134"/>
      <c r="D153" s="135"/>
      <c r="E153" s="135"/>
      <c r="F153" s="144"/>
      <c r="G153" s="144"/>
      <c r="H153" s="144"/>
      <c r="I153" s="144"/>
      <c r="J153" s="135"/>
    </row>
    <row r="154" spans="2:10">
      <c r="B154" s="134"/>
      <c r="C154" s="134"/>
      <c r="D154" s="135"/>
      <c r="E154" s="135"/>
      <c r="F154" s="144"/>
      <c r="G154" s="144"/>
      <c r="H154" s="144"/>
      <c r="I154" s="144"/>
      <c r="J154" s="135"/>
    </row>
    <row r="155" spans="2:10">
      <c r="B155" s="134"/>
      <c r="C155" s="134"/>
      <c r="D155" s="135"/>
      <c r="E155" s="135"/>
      <c r="F155" s="144"/>
      <c r="G155" s="144"/>
      <c r="H155" s="144"/>
      <c r="I155" s="144"/>
      <c r="J155" s="135"/>
    </row>
    <row r="156" spans="2:10">
      <c r="B156" s="134"/>
      <c r="C156" s="134"/>
      <c r="D156" s="135"/>
      <c r="E156" s="135"/>
      <c r="F156" s="144"/>
      <c r="G156" s="144"/>
      <c r="H156" s="144"/>
      <c r="I156" s="144"/>
      <c r="J156" s="135"/>
    </row>
    <row r="157" spans="2:10">
      <c r="B157" s="134"/>
      <c r="C157" s="134"/>
      <c r="D157" s="135"/>
      <c r="E157" s="135"/>
      <c r="F157" s="144"/>
      <c r="G157" s="144"/>
      <c r="H157" s="144"/>
      <c r="I157" s="144"/>
      <c r="J157" s="135"/>
    </row>
    <row r="158" spans="2:10">
      <c r="B158" s="134"/>
      <c r="C158" s="134"/>
      <c r="D158" s="135"/>
      <c r="E158" s="135"/>
      <c r="F158" s="144"/>
      <c r="G158" s="144"/>
      <c r="H158" s="144"/>
      <c r="I158" s="144"/>
      <c r="J158" s="135"/>
    </row>
    <row r="159" spans="2:10">
      <c r="B159" s="134"/>
      <c r="C159" s="134"/>
      <c r="D159" s="135"/>
      <c r="E159" s="135"/>
      <c r="F159" s="144"/>
      <c r="G159" s="144"/>
      <c r="H159" s="144"/>
      <c r="I159" s="144"/>
      <c r="J159" s="135"/>
    </row>
    <row r="160" spans="2:10">
      <c r="B160" s="134"/>
      <c r="C160" s="134"/>
      <c r="D160" s="135"/>
      <c r="E160" s="135"/>
      <c r="F160" s="144"/>
      <c r="G160" s="144"/>
      <c r="H160" s="144"/>
      <c r="I160" s="144"/>
      <c r="J160" s="135"/>
    </row>
    <row r="161" spans="2:10">
      <c r="B161" s="134"/>
      <c r="C161" s="134"/>
      <c r="D161" s="135"/>
      <c r="E161" s="135"/>
      <c r="F161" s="144"/>
      <c r="G161" s="144"/>
      <c r="H161" s="144"/>
      <c r="I161" s="144"/>
      <c r="J161" s="135"/>
    </row>
    <row r="162" spans="2:10">
      <c r="B162" s="134"/>
      <c r="C162" s="134"/>
      <c r="D162" s="135"/>
      <c r="E162" s="135"/>
      <c r="F162" s="144"/>
      <c r="G162" s="144"/>
      <c r="H162" s="144"/>
      <c r="I162" s="144"/>
      <c r="J162" s="135"/>
    </row>
    <row r="163" spans="2:10">
      <c r="B163" s="134"/>
      <c r="C163" s="134"/>
      <c r="D163" s="135"/>
      <c r="E163" s="135"/>
      <c r="F163" s="144"/>
      <c r="G163" s="144"/>
      <c r="H163" s="144"/>
      <c r="I163" s="144"/>
      <c r="J163" s="135"/>
    </row>
    <row r="164" spans="2:10">
      <c r="B164" s="134"/>
      <c r="C164" s="134"/>
      <c r="D164" s="135"/>
      <c r="E164" s="135"/>
      <c r="F164" s="144"/>
      <c r="G164" s="144"/>
      <c r="H164" s="144"/>
      <c r="I164" s="144"/>
      <c r="J164" s="135"/>
    </row>
    <row r="165" spans="2:10">
      <c r="B165" s="134"/>
      <c r="C165" s="134"/>
      <c r="D165" s="135"/>
      <c r="E165" s="135"/>
      <c r="F165" s="144"/>
      <c r="G165" s="144"/>
      <c r="H165" s="144"/>
      <c r="I165" s="144"/>
      <c r="J165" s="135"/>
    </row>
    <row r="166" spans="2:10">
      <c r="B166" s="134"/>
      <c r="C166" s="134"/>
      <c r="D166" s="135"/>
      <c r="E166" s="135"/>
      <c r="F166" s="144"/>
      <c r="G166" s="144"/>
      <c r="H166" s="144"/>
      <c r="I166" s="144"/>
      <c r="J166" s="135"/>
    </row>
    <row r="167" spans="2:10">
      <c r="B167" s="134"/>
      <c r="C167" s="134"/>
      <c r="D167" s="135"/>
      <c r="E167" s="135"/>
      <c r="F167" s="144"/>
      <c r="G167" s="144"/>
      <c r="H167" s="144"/>
      <c r="I167" s="144"/>
      <c r="J167" s="135"/>
    </row>
    <row r="168" spans="2:10">
      <c r="B168" s="134"/>
      <c r="C168" s="134"/>
      <c r="D168" s="135"/>
      <c r="E168" s="135"/>
      <c r="F168" s="144"/>
      <c r="G168" s="144"/>
      <c r="H168" s="144"/>
      <c r="I168" s="144"/>
      <c r="J168" s="135"/>
    </row>
    <row r="169" spans="2:10">
      <c r="B169" s="134"/>
      <c r="C169" s="134"/>
      <c r="D169" s="135"/>
      <c r="E169" s="135"/>
      <c r="F169" s="144"/>
      <c r="G169" s="144"/>
      <c r="H169" s="144"/>
      <c r="I169" s="144"/>
      <c r="J169" s="135"/>
    </row>
    <row r="170" spans="2:10">
      <c r="B170" s="134"/>
      <c r="C170" s="134"/>
      <c r="D170" s="135"/>
      <c r="E170" s="135"/>
      <c r="F170" s="144"/>
      <c r="G170" s="144"/>
      <c r="H170" s="144"/>
      <c r="I170" s="144"/>
      <c r="J170" s="135"/>
    </row>
    <row r="171" spans="2:10">
      <c r="B171" s="134"/>
      <c r="C171" s="134"/>
      <c r="D171" s="135"/>
      <c r="E171" s="135"/>
      <c r="F171" s="144"/>
      <c r="G171" s="144"/>
      <c r="H171" s="144"/>
      <c r="I171" s="144"/>
      <c r="J171" s="135"/>
    </row>
    <row r="172" spans="2:10">
      <c r="B172" s="134"/>
      <c r="C172" s="134"/>
      <c r="D172" s="135"/>
      <c r="E172" s="135"/>
      <c r="F172" s="144"/>
      <c r="G172" s="144"/>
      <c r="H172" s="144"/>
      <c r="I172" s="144"/>
      <c r="J172" s="135"/>
    </row>
    <row r="173" spans="2:10">
      <c r="B173" s="134"/>
      <c r="C173" s="134"/>
      <c r="D173" s="135"/>
      <c r="E173" s="135"/>
      <c r="F173" s="144"/>
      <c r="G173" s="144"/>
      <c r="H173" s="144"/>
      <c r="I173" s="144"/>
      <c r="J173" s="135"/>
    </row>
    <row r="174" spans="2:10">
      <c r="B174" s="134"/>
      <c r="C174" s="134"/>
      <c r="D174" s="135"/>
      <c r="E174" s="135"/>
      <c r="F174" s="144"/>
      <c r="G174" s="144"/>
      <c r="H174" s="144"/>
      <c r="I174" s="144"/>
      <c r="J174" s="135"/>
    </row>
    <row r="175" spans="2:10">
      <c r="B175" s="134"/>
      <c r="C175" s="134"/>
      <c r="D175" s="135"/>
      <c r="E175" s="135"/>
      <c r="F175" s="144"/>
      <c r="G175" s="144"/>
      <c r="H175" s="144"/>
      <c r="I175" s="144"/>
      <c r="J175" s="135"/>
    </row>
    <row r="176" spans="2:10">
      <c r="B176" s="134"/>
      <c r="C176" s="134"/>
      <c r="D176" s="135"/>
      <c r="E176" s="135"/>
      <c r="F176" s="144"/>
      <c r="G176" s="144"/>
      <c r="H176" s="144"/>
      <c r="I176" s="144"/>
      <c r="J176" s="135"/>
    </row>
    <row r="177" spans="2:10">
      <c r="B177" s="134"/>
      <c r="C177" s="134"/>
      <c r="D177" s="135"/>
      <c r="E177" s="135"/>
      <c r="F177" s="144"/>
      <c r="G177" s="144"/>
      <c r="H177" s="144"/>
      <c r="I177" s="144"/>
      <c r="J177" s="135"/>
    </row>
    <row r="178" spans="2:10">
      <c r="B178" s="134"/>
      <c r="C178" s="134"/>
      <c r="D178" s="135"/>
      <c r="E178" s="135"/>
      <c r="F178" s="144"/>
      <c r="G178" s="144"/>
      <c r="H178" s="144"/>
      <c r="I178" s="144"/>
      <c r="J178" s="135"/>
    </row>
    <row r="179" spans="2:10">
      <c r="B179" s="134"/>
      <c r="C179" s="134"/>
      <c r="D179" s="135"/>
      <c r="E179" s="135"/>
      <c r="F179" s="144"/>
      <c r="G179" s="144"/>
      <c r="H179" s="144"/>
      <c r="I179" s="144"/>
      <c r="J179" s="135"/>
    </row>
    <row r="180" spans="2:10">
      <c r="B180" s="134"/>
      <c r="C180" s="134"/>
      <c r="D180" s="135"/>
      <c r="E180" s="135"/>
      <c r="F180" s="144"/>
      <c r="G180" s="144"/>
      <c r="H180" s="144"/>
      <c r="I180" s="144"/>
      <c r="J180" s="135"/>
    </row>
    <row r="181" spans="2:10">
      <c r="B181" s="134"/>
      <c r="C181" s="134"/>
      <c r="D181" s="135"/>
      <c r="E181" s="135"/>
      <c r="F181" s="144"/>
      <c r="G181" s="144"/>
      <c r="H181" s="144"/>
      <c r="I181" s="144"/>
      <c r="J181" s="135"/>
    </row>
    <row r="182" spans="2:10">
      <c r="B182" s="134"/>
      <c r="C182" s="134"/>
      <c r="D182" s="135"/>
      <c r="E182" s="135"/>
      <c r="F182" s="144"/>
      <c r="G182" s="144"/>
      <c r="H182" s="144"/>
      <c r="I182" s="144"/>
      <c r="J182" s="135"/>
    </row>
    <row r="183" spans="2:10">
      <c r="B183" s="134"/>
      <c r="C183" s="134"/>
      <c r="D183" s="135"/>
      <c r="E183" s="135"/>
      <c r="F183" s="144"/>
      <c r="G183" s="144"/>
      <c r="H183" s="144"/>
      <c r="I183" s="144"/>
      <c r="J183" s="135"/>
    </row>
    <row r="184" spans="2:10">
      <c r="B184" s="134"/>
      <c r="C184" s="134"/>
      <c r="D184" s="135"/>
      <c r="E184" s="135"/>
      <c r="F184" s="144"/>
      <c r="G184" s="144"/>
      <c r="H184" s="144"/>
      <c r="I184" s="144"/>
      <c r="J184" s="135"/>
    </row>
    <row r="185" spans="2:10">
      <c r="B185" s="134"/>
      <c r="C185" s="134"/>
      <c r="D185" s="135"/>
      <c r="E185" s="135"/>
      <c r="F185" s="144"/>
      <c r="G185" s="144"/>
      <c r="H185" s="144"/>
      <c r="I185" s="144"/>
      <c r="J185" s="135"/>
    </row>
    <row r="186" spans="2:10">
      <c r="B186" s="134"/>
      <c r="C186" s="134"/>
      <c r="D186" s="135"/>
      <c r="E186" s="135"/>
      <c r="F186" s="144"/>
      <c r="G186" s="144"/>
      <c r="H186" s="144"/>
      <c r="I186" s="144"/>
      <c r="J186" s="135"/>
    </row>
    <row r="187" spans="2:10">
      <c r="B187" s="134"/>
      <c r="C187" s="134"/>
      <c r="D187" s="135"/>
      <c r="E187" s="135"/>
      <c r="F187" s="144"/>
      <c r="G187" s="144"/>
      <c r="H187" s="144"/>
      <c r="I187" s="144"/>
      <c r="J187" s="135"/>
    </row>
    <row r="188" spans="2:10">
      <c r="B188" s="134"/>
      <c r="C188" s="134"/>
      <c r="D188" s="135"/>
      <c r="E188" s="135"/>
      <c r="F188" s="144"/>
      <c r="G188" s="144"/>
      <c r="H188" s="144"/>
      <c r="I188" s="144"/>
      <c r="J188" s="135"/>
    </row>
    <row r="189" spans="2:10">
      <c r="B189" s="134"/>
      <c r="C189" s="134"/>
      <c r="D189" s="135"/>
      <c r="E189" s="135"/>
      <c r="F189" s="144"/>
      <c r="G189" s="144"/>
      <c r="H189" s="144"/>
      <c r="I189" s="144"/>
      <c r="J189" s="135"/>
    </row>
    <row r="190" spans="2:10">
      <c r="B190" s="134"/>
      <c r="C190" s="134"/>
      <c r="D190" s="135"/>
      <c r="E190" s="135"/>
      <c r="F190" s="144"/>
      <c r="G190" s="144"/>
      <c r="H190" s="144"/>
      <c r="I190" s="144"/>
      <c r="J190" s="135"/>
    </row>
    <row r="191" spans="2:10">
      <c r="B191" s="134"/>
      <c r="C191" s="134"/>
      <c r="D191" s="135"/>
      <c r="E191" s="135"/>
      <c r="F191" s="144"/>
      <c r="G191" s="144"/>
      <c r="H191" s="144"/>
      <c r="I191" s="144"/>
      <c r="J191" s="135"/>
    </row>
    <row r="192" spans="2:10">
      <c r="B192" s="134"/>
      <c r="C192" s="134"/>
      <c r="D192" s="135"/>
      <c r="E192" s="135"/>
      <c r="F192" s="144"/>
      <c r="G192" s="144"/>
      <c r="H192" s="144"/>
      <c r="I192" s="144"/>
      <c r="J192" s="135"/>
    </row>
    <row r="193" spans="2:10">
      <c r="B193" s="134"/>
      <c r="C193" s="134"/>
      <c r="D193" s="135"/>
      <c r="E193" s="135"/>
      <c r="F193" s="144"/>
      <c r="G193" s="144"/>
      <c r="H193" s="144"/>
      <c r="I193" s="144"/>
      <c r="J193" s="135"/>
    </row>
    <row r="194" spans="2:10">
      <c r="B194" s="134"/>
      <c r="C194" s="134"/>
      <c r="D194" s="135"/>
      <c r="E194" s="135"/>
      <c r="F194" s="144"/>
      <c r="G194" s="144"/>
      <c r="H194" s="144"/>
      <c r="I194" s="144"/>
      <c r="J194" s="135"/>
    </row>
    <row r="195" spans="2:10">
      <c r="B195" s="134"/>
      <c r="C195" s="134"/>
      <c r="D195" s="135"/>
      <c r="E195" s="135"/>
      <c r="F195" s="144"/>
      <c r="G195" s="144"/>
      <c r="H195" s="144"/>
      <c r="I195" s="144"/>
      <c r="J195" s="135"/>
    </row>
    <row r="196" spans="2:10">
      <c r="B196" s="134"/>
      <c r="C196" s="134"/>
      <c r="D196" s="135"/>
      <c r="E196" s="135"/>
      <c r="F196" s="144"/>
      <c r="G196" s="144"/>
      <c r="H196" s="144"/>
      <c r="I196" s="144"/>
      <c r="J196" s="135"/>
    </row>
    <row r="197" spans="2:10">
      <c r="B197" s="134"/>
      <c r="C197" s="134"/>
      <c r="D197" s="135"/>
      <c r="E197" s="135"/>
      <c r="F197" s="144"/>
      <c r="G197" s="144"/>
      <c r="H197" s="144"/>
      <c r="I197" s="144"/>
      <c r="J197" s="135"/>
    </row>
    <row r="198" spans="2:10">
      <c r="B198" s="134"/>
      <c r="C198" s="134"/>
      <c r="D198" s="135"/>
      <c r="E198" s="135"/>
      <c r="F198" s="144"/>
      <c r="G198" s="144"/>
      <c r="H198" s="144"/>
      <c r="I198" s="144"/>
      <c r="J198" s="135"/>
    </row>
    <row r="199" spans="2:10">
      <c r="B199" s="134"/>
      <c r="C199" s="134"/>
      <c r="D199" s="135"/>
      <c r="E199" s="135"/>
      <c r="F199" s="144"/>
      <c r="G199" s="144"/>
      <c r="H199" s="144"/>
      <c r="I199" s="144"/>
      <c r="J199" s="135"/>
    </row>
    <row r="200" spans="2:10">
      <c r="B200" s="134"/>
      <c r="C200" s="134"/>
      <c r="D200" s="135"/>
      <c r="E200" s="135"/>
      <c r="F200" s="144"/>
      <c r="G200" s="144"/>
      <c r="H200" s="144"/>
      <c r="I200" s="144"/>
      <c r="J200" s="13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54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2102</v>
      </c>
    </row>
    <row r="6" spans="2:11" ht="26.25" customHeight="1">
      <c r="B6" s="174" t="s">
        <v>180</v>
      </c>
      <c r="C6" s="175"/>
      <c r="D6" s="175"/>
      <c r="E6" s="175"/>
      <c r="F6" s="175"/>
      <c r="G6" s="175"/>
      <c r="H6" s="175"/>
      <c r="I6" s="175"/>
      <c r="J6" s="175"/>
      <c r="K6" s="176"/>
    </row>
    <row r="7" spans="2:11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39" t="s">
        <v>3527</v>
      </c>
      <c r="C10" s="89"/>
      <c r="D10" s="89"/>
      <c r="E10" s="89"/>
      <c r="F10" s="89"/>
      <c r="G10" s="89"/>
      <c r="H10" s="89"/>
      <c r="I10" s="140">
        <v>0</v>
      </c>
      <c r="J10" s="141">
        <v>0</v>
      </c>
      <c r="K10" s="141">
        <v>0</v>
      </c>
    </row>
    <row r="11" spans="2:11" ht="21" customHeight="1">
      <c r="B11" s="137"/>
      <c r="C11" s="89"/>
      <c r="D11" s="89"/>
      <c r="E11" s="89"/>
      <c r="F11" s="89"/>
      <c r="G11" s="89"/>
      <c r="H11" s="89"/>
      <c r="I11" s="89"/>
      <c r="J11" s="89"/>
      <c r="K11" s="89"/>
    </row>
    <row r="12" spans="2:11">
      <c r="B12" s="137"/>
      <c r="C12" s="89"/>
      <c r="D12" s="89"/>
      <c r="E12" s="89"/>
      <c r="F12" s="89"/>
      <c r="G12" s="89"/>
      <c r="H12" s="89"/>
      <c r="I12" s="89"/>
      <c r="J12" s="89"/>
      <c r="K12" s="89"/>
    </row>
    <row r="13" spans="2:11"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2:11"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2:11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134"/>
      <c r="C110" s="134"/>
      <c r="D110" s="144"/>
      <c r="E110" s="144"/>
      <c r="F110" s="144"/>
      <c r="G110" s="144"/>
      <c r="H110" s="144"/>
      <c r="I110" s="135"/>
      <c r="J110" s="135"/>
      <c r="K110" s="135"/>
    </row>
    <row r="111" spans="2:11">
      <c r="B111" s="134"/>
      <c r="C111" s="134"/>
      <c r="D111" s="144"/>
      <c r="E111" s="144"/>
      <c r="F111" s="144"/>
      <c r="G111" s="144"/>
      <c r="H111" s="144"/>
      <c r="I111" s="135"/>
      <c r="J111" s="135"/>
      <c r="K111" s="135"/>
    </row>
    <row r="112" spans="2:11">
      <c r="B112" s="134"/>
      <c r="C112" s="134"/>
      <c r="D112" s="144"/>
      <c r="E112" s="144"/>
      <c r="F112" s="144"/>
      <c r="G112" s="144"/>
      <c r="H112" s="144"/>
      <c r="I112" s="135"/>
      <c r="J112" s="135"/>
      <c r="K112" s="135"/>
    </row>
    <row r="113" spans="2:11">
      <c r="B113" s="134"/>
      <c r="C113" s="134"/>
      <c r="D113" s="144"/>
      <c r="E113" s="144"/>
      <c r="F113" s="144"/>
      <c r="G113" s="144"/>
      <c r="H113" s="144"/>
      <c r="I113" s="135"/>
      <c r="J113" s="135"/>
      <c r="K113" s="135"/>
    </row>
    <row r="114" spans="2:11">
      <c r="B114" s="134"/>
      <c r="C114" s="134"/>
      <c r="D114" s="144"/>
      <c r="E114" s="144"/>
      <c r="F114" s="144"/>
      <c r="G114" s="144"/>
      <c r="H114" s="144"/>
      <c r="I114" s="135"/>
      <c r="J114" s="135"/>
      <c r="K114" s="135"/>
    </row>
    <row r="115" spans="2:11">
      <c r="B115" s="134"/>
      <c r="C115" s="134"/>
      <c r="D115" s="144"/>
      <c r="E115" s="144"/>
      <c r="F115" s="144"/>
      <c r="G115" s="144"/>
      <c r="H115" s="144"/>
      <c r="I115" s="135"/>
      <c r="J115" s="135"/>
      <c r="K115" s="135"/>
    </row>
    <row r="116" spans="2:11">
      <c r="B116" s="134"/>
      <c r="C116" s="134"/>
      <c r="D116" s="144"/>
      <c r="E116" s="144"/>
      <c r="F116" s="144"/>
      <c r="G116" s="144"/>
      <c r="H116" s="144"/>
      <c r="I116" s="135"/>
      <c r="J116" s="135"/>
      <c r="K116" s="135"/>
    </row>
    <row r="117" spans="2:11">
      <c r="B117" s="134"/>
      <c r="C117" s="134"/>
      <c r="D117" s="144"/>
      <c r="E117" s="144"/>
      <c r="F117" s="144"/>
      <c r="G117" s="144"/>
      <c r="H117" s="144"/>
      <c r="I117" s="135"/>
      <c r="J117" s="135"/>
      <c r="K117" s="135"/>
    </row>
    <row r="118" spans="2:11">
      <c r="B118" s="134"/>
      <c r="C118" s="134"/>
      <c r="D118" s="144"/>
      <c r="E118" s="144"/>
      <c r="F118" s="144"/>
      <c r="G118" s="144"/>
      <c r="H118" s="144"/>
      <c r="I118" s="135"/>
      <c r="J118" s="135"/>
      <c r="K118" s="135"/>
    </row>
    <row r="119" spans="2:11">
      <c r="B119" s="134"/>
      <c r="C119" s="134"/>
      <c r="D119" s="144"/>
      <c r="E119" s="144"/>
      <c r="F119" s="144"/>
      <c r="G119" s="144"/>
      <c r="H119" s="144"/>
      <c r="I119" s="135"/>
      <c r="J119" s="135"/>
      <c r="K119" s="135"/>
    </row>
    <row r="120" spans="2:11">
      <c r="B120" s="134"/>
      <c r="C120" s="134"/>
      <c r="D120" s="144"/>
      <c r="E120" s="144"/>
      <c r="F120" s="144"/>
      <c r="G120" s="144"/>
      <c r="H120" s="144"/>
      <c r="I120" s="135"/>
      <c r="J120" s="135"/>
      <c r="K120" s="135"/>
    </row>
    <row r="121" spans="2:11">
      <c r="B121" s="134"/>
      <c r="C121" s="134"/>
      <c r="D121" s="144"/>
      <c r="E121" s="144"/>
      <c r="F121" s="144"/>
      <c r="G121" s="144"/>
      <c r="H121" s="144"/>
      <c r="I121" s="135"/>
      <c r="J121" s="135"/>
      <c r="K121" s="135"/>
    </row>
    <row r="122" spans="2:11">
      <c r="B122" s="134"/>
      <c r="C122" s="134"/>
      <c r="D122" s="144"/>
      <c r="E122" s="144"/>
      <c r="F122" s="144"/>
      <c r="G122" s="144"/>
      <c r="H122" s="144"/>
      <c r="I122" s="135"/>
      <c r="J122" s="135"/>
      <c r="K122" s="135"/>
    </row>
    <row r="123" spans="2:11">
      <c r="B123" s="134"/>
      <c r="C123" s="134"/>
      <c r="D123" s="144"/>
      <c r="E123" s="144"/>
      <c r="F123" s="144"/>
      <c r="G123" s="144"/>
      <c r="H123" s="144"/>
      <c r="I123" s="135"/>
      <c r="J123" s="135"/>
      <c r="K123" s="135"/>
    </row>
    <row r="124" spans="2:11">
      <c r="B124" s="134"/>
      <c r="C124" s="134"/>
      <c r="D124" s="144"/>
      <c r="E124" s="144"/>
      <c r="F124" s="144"/>
      <c r="G124" s="144"/>
      <c r="H124" s="144"/>
      <c r="I124" s="135"/>
      <c r="J124" s="135"/>
      <c r="K124" s="135"/>
    </row>
    <row r="125" spans="2:11">
      <c r="B125" s="134"/>
      <c r="C125" s="134"/>
      <c r="D125" s="144"/>
      <c r="E125" s="144"/>
      <c r="F125" s="144"/>
      <c r="G125" s="144"/>
      <c r="H125" s="144"/>
      <c r="I125" s="135"/>
      <c r="J125" s="135"/>
      <c r="K125" s="135"/>
    </row>
    <row r="126" spans="2:11">
      <c r="B126" s="134"/>
      <c r="C126" s="134"/>
      <c r="D126" s="144"/>
      <c r="E126" s="144"/>
      <c r="F126" s="144"/>
      <c r="G126" s="144"/>
      <c r="H126" s="144"/>
      <c r="I126" s="135"/>
      <c r="J126" s="135"/>
      <c r="K126" s="135"/>
    </row>
    <row r="127" spans="2:11">
      <c r="B127" s="134"/>
      <c r="C127" s="134"/>
      <c r="D127" s="144"/>
      <c r="E127" s="144"/>
      <c r="F127" s="144"/>
      <c r="G127" s="144"/>
      <c r="H127" s="144"/>
      <c r="I127" s="135"/>
      <c r="J127" s="135"/>
      <c r="K127" s="135"/>
    </row>
    <row r="128" spans="2:11">
      <c r="B128" s="134"/>
      <c r="C128" s="134"/>
      <c r="D128" s="144"/>
      <c r="E128" s="144"/>
      <c r="F128" s="144"/>
      <c r="G128" s="144"/>
      <c r="H128" s="144"/>
      <c r="I128" s="135"/>
      <c r="J128" s="135"/>
      <c r="K128" s="135"/>
    </row>
    <row r="129" spans="2:11">
      <c r="B129" s="134"/>
      <c r="C129" s="134"/>
      <c r="D129" s="144"/>
      <c r="E129" s="144"/>
      <c r="F129" s="144"/>
      <c r="G129" s="144"/>
      <c r="H129" s="144"/>
      <c r="I129" s="135"/>
      <c r="J129" s="135"/>
      <c r="K129" s="135"/>
    </row>
    <row r="130" spans="2:11">
      <c r="B130" s="134"/>
      <c r="C130" s="134"/>
      <c r="D130" s="144"/>
      <c r="E130" s="144"/>
      <c r="F130" s="144"/>
      <c r="G130" s="144"/>
      <c r="H130" s="144"/>
      <c r="I130" s="135"/>
      <c r="J130" s="135"/>
      <c r="K130" s="135"/>
    </row>
    <row r="131" spans="2:11">
      <c r="B131" s="134"/>
      <c r="C131" s="134"/>
      <c r="D131" s="144"/>
      <c r="E131" s="144"/>
      <c r="F131" s="144"/>
      <c r="G131" s="144"/>
      <c r="H131" s="144"/>
      <c r="I131" s="135"/>
      <c r="J131" s="135"/>
      <c r="K131" s="135"/>
    </row>
    <row r="132" spans="2:11">
      <c r="B132" s="134"/>
      <c r="C132" s="134"/>
      <c r="D132" s="144"/>
      <c r="E132" s="144"/>
      <c r="F132" s="144"/>
      <c r="G132" s="144"/>
      <c r="H132" s="144"/>
      <c r="I132" s="135"/>
      <c r="J132" s="135"/>
      <c r="K132" s="135"/>
    </row>
    <row r="133" spans="2:11">
      <c r="B133" s="134"/>
      <c r="C133" s="134"/>
      <c r="D133" s="144"/>
      <c r="E133" s="144"/>
      <c r="F133" s="144"/>
      <c r="G133" s="144"/>
      <c r="H133" s="144"/>
      <c r="I133" s="135"/>
      <c r="J133" s="135"/>
      <c r="K133" s="135"/>
    </row>
    <row r="134" spans="2:11">
      <c r="B134" s="134"/>
      <c r="C134" s="134"/>
      <c r="D134" s="144"/>
      <c r="E134" s="144"/>
      <c r="F134" s="144"/>
      <c r="G134" s="144"/>
      <c r="H134" s="144"/>
      <c r="I134" s="135"/>
      <c r="J134" s="135"/>
      <c r="K134" s="135"/>
    </row>
    <row r="135" spans="2:11">
      <c r="B135" s="134"/>
      <c r="C135" s="134"/>
      <c r="D135" s="144"/>
      <c r="E135" s="144"/>
      <c r="F135" s="144"/>
      <c r="G135" s="144"/>
      <c r="H135" s="144"/>
      <c r="I135" s="135"/>
      <c r="J135" s="135"/>
      <c r="K135" s="135"/>
    </row>
    <row r="136" spans="2:11">
      <c r="B136" s="134"/>
      <c r="C136" s="134"/>
      <c r="D136" s="144"/>
      <c r="E136" s="144"/>
      <c r="F136" s="144"/>
      <c r="G136" s="144"/>
      <c r="H136" s="144"/>
      <c r="I136" s="135"/>
      <c r="J136" s="135"/>
      <c r="K136" s="135"/>
    </row>
    <row r="137" spans="2:11">
      <c r="B137" s="134"/>
      <c r="C137" s="134"/>
      <c r="D137" s="144"/>
      <c r="E137" s="144"/>
      <c r="F137" s="144"/>
      <c r="G137" s="144"/>
      <c r="H137" s="144"/>
      <c r="I137" s="135"/>
      <c r="J137" s="135"/>
      <c r="K137" s="135"/>
    </row>
    <row r="138" spans="2:11">
      <c r="B138" s="134"/>
      <c r="C138" s="134"/>
      <c r="D138" s="144"/>
      <c r="E138" s="144"/>
      <c r="F138" s="144"/>
      <c r="G138" s="144"/>
      <c r="H138" s="144"/>
      <c r="I138" s="135"/>
      <c r="J138" s="135"/>
      <c r="K138" s="135"/>
    </row>
    <row r="139" spans="2:11">
      <c r="B139" s="134"/>
      <c r="C139" s="134"/>
      <c r="D139" s="144"/>
      <c r="E139" s="144"/>
      <c r="F139" s="144"/>
      <c r="G139" s="144"/>
      <c r="H139" s="144"/>
      <c r="I139" s="135"/>
      <c r="J139" s="135"/>
      <c r="K139" s="135"/>
    </row>
    <row r="140" spans="2:11">
      <c r="B140" s="134"/>
      <c r="C140" s="134"/>
      <c r="D140" s="144"/>
      <c r="E140" s="144"/>
      <c r="F140" s="144"/>
      <c r="G140" s="144"/>
      <c r="H140" s="144"/>
      <c r="I140" s="135"/>
      <c r="J140" s="135"/>
      <c r="K140" s="135"/>
    </row>
    <row r="141" spans="2:11">
      <c r="B141" s="134"/>
      <c r="C141" s="134"/>
      <c r="D141" s="144"/>
      <c r="E141" s="144"/>
      <c r="F141" s="144"/>
      <c r="G141" s="144"/>
      <c r="H141" s="144"/>
      <c r="I141" s="135"/>
      <c r="J141" s="135"/>
      <c r="K141" s="135"/>
    </row>
    <row r="142" spans="2:11">
      <c r="B142" s="134"/>
      <c r="C142" s="134"/>
      <c r="D142" s="144"/>
      <c r="E142" s="144"/>
      <c r="F142" s="144"/>
      <c r="G142" s="144"/>
      <c r="H142" s="144"/>
      <c r="I142" s="135"/>
      <c r="J142" s="135"/>
      <c r="K142" s="135"/>
    </row>
    <row r="143" spans="2:11">
      <c r="B143" s="134"/>
      <c r="C143" s="134"/>
      <c r="D143" s="144"/>
      <c r="E143" s="144"/>
      <c r="F143" s="144"/>
      <c r="G143" s="144"/>
      <c r="H143" s="144"/>
      <c r="I143" s="135"/>
      <c r="J143" s="135"/>
      <c r="K143" s="135"/>
    </row>
    <row r="144" spans="2:11">
      <c r="B144" s="134"/>
      <c r="C144" s="134"/>
      <c r="D144" s="144"/>
      <c r="E144" s="144"/>
      <c r="F144" s="144"/>
      <c r="G144" s="144"/>
      <c r="H144" s="144"/>
      <c r="I144" s="135"/>
      <c r="J144" s="135"/>
      <c r="K144" s="135"/>
    </row>
    <row r="145" spans="2:11">
      <c r="B145" s="134"/>
      <c r="C145" s="134"/>
      <c r="D145" s="144"/>
      <c r="E145" s="144"/>
      <c r="F145" s="144"/>
      <c r="G145" s="144"/>
      <c r="H145" s="144"/>
      <c r="I145" s="135"/>
      <c r="J145" s="135"/>
      <c r="K145" s="135"/>
    </row>
    <row r="146" spans="2:11">
      <c r="B146" s="134"/>
      <c r="C146" s="134"/>
      <c r="D146" s="144"/>
      <c r="E146" s="144"/>
      <c r="F146" s="144"/>
      <c r="G146" s="144"/>
      <c r="H146" s="144"/>
      <c r="I146" s="135"/>
      <c r="J146" s="135"/>
      <c r="K146" s="135"/>
    </row>
    <row r="147" spans="2:11">
      <c r="B147" s="134"/>
      <c r="C147" s="134"/>
      <c r="D147" s="144"/>
      <c r="E147" s="144"/>
      <c r="F147" s="144"/>
      <c r="G147" s="144"/>
      <c r="H147" s="144"/>
      <c r="I147" s="135"/>
      <c r="J147" s="135"/>
      <c r="K147" s="135"/>
    </row>
    <row r="148" spans="2:11">
      <c r="B148" s="134"/>
      <c r="C148" s="134"/>
      <c r="D148" s="144"/>
      <c r="E148" s="144"/>
      <c r="F148" s="144"/>
      <c r="G148" s="144"/>
      <c r="H148" s="144"/>
      <c r="I148" s="135"/>
      <c r="J148" s="135"/>
      <c r="K148" s="135"/>
    </row>
    <row r="149" spans="2:11">
      <c r="B149" s="134"/>
      <c r="C149" s="134"/>
      <c r="D149" s="144"/>
      <c r="E149" s="144"/>
      <c r="F149" s="144"/>
      <c r="G149" s="144"/>
      <c r="H149" s="144"/>
      <c r="I149" s="135"/>
      <c r="J149" s="135"/>
      <c r="K149" s="135"/>
    </row>
    <row r="150" spans="2:11">
      <c r="B150" s="134"/>
      <c r="C150" s="134"/>
      <c r="D150" s="144"/>
      <c r="E150" s="144"/>
      <c r="F150" s="144"/>
      <c r="G150" s="144"/>
      <c r="H150" s="144"/>
      <c r="I150" s="135"/>
      <c r="J150" s="135"/>
      <c r="K150" s="135"/>
    </row>
    <row r="151" spans="2:11">
      <c r="B151" s="134"/>
      <c r="C151" s="134"/>
      <c r="D151" s="144"/>
      <c r="E151" s="144"/>
      <c r="F151" s="144"/>
      <c r="G151" s="144"/>
      <c r="H151" s="144"/>
      <c r="I151" s="135"/>
      <c r="J151" s="135"/>
      <c r="K151" s="135"/>
    </row>
    <row r="152" spans="2:11">
      <c r="B152" s="134"/>
      <c r="C152" s="134"/>
      <c r="D152" s="144"/>
      <c r="E152" s="144"/>
      <c r="F152" s="144"/>
      <c r="G152" s="144"/>
      <c r="H152" s="144"/>
      <c r="I152" s="135"/>
      <c r="J152" s="135"/>
      <c r="K152" s="135"/>
    </row>
    <row r="153" spans="2:11">
      <c r="B153" s="134"/>
      <c r="C153" s="134"/>
      <c r="D153" s="144"/>
      <c r="E153" s="144"/>
      <c r="F153" s="144"/>
      <c r="G153" s="144"/>
      <c r="H153" s="144"/>
      <c r="I153" s="135"/>
      <c r="J153" s="135"/>
      <c r="K153" s="135"/>
    </row>
    <row r="154" spans="2:11">
      <c r="B154" s="134"/>
      <c r="C154" s="134"/>
      <c r="D154" s="144"/>
      <c r="E154" s="144"/>
      <c r="F154" s="144"/>
      <c r="G154" s="144"/>
      <c r="H154" s="144"/>
      <c r="I154" s="135"/>
      <c r="J154" s="135"/>
      <c r="K154" s="135"/>
    </row>
    <row r="155" spans="2:11">
      <c r="B155" s="134"/>
      <c r="C155" s="134"/>
      <c r="D155" s="144"/>
      <c r="E155" s="144"/>
      <c r="F155" s="144"/>
      <c r="G155" s="144"/>
      <c r="H155" s="144"/>
      <c r="I155" s="135"/>
      <c r="J155" s="135"/>
      <c r="K155" s="135"/>
    </row>
    <row r="156" spans="2:11">
      <c r="B156" s="134"/>
      <c r="C156" s="134"/>
      <c r="D156" s="144"/>
      <c r="E156" s="144"/>
      <c r="F156" s="144"/>
      <c r="G156" s="144"/>
      <c r="H156" s="144"/>
      <c r="I156" s="135"/>
      <c r="J156" s="135"/>
      <c r="K156" s="135"/>
    </row>
    <row r="157" spans="2:11">
      <c r="B157" s="134"/>
      <c r="C157" s="134"/>
      <c r="D157" s="144"/>
      <c r="E157" s="144"/>
      <c r="F157" s="144"/>
      <c r="G157" s="144"/>
      <c r="H157" s="144"/>
      <c r="I157" s="135"/>
      <c r="J157" s="135"/>
      <c r="K157" s="135"/>
    </row>
    <row r="158" spans="2:11">
      <c r="B158" s="134"/>
      <c r="C158" s="134"/>
      <c r="D158" s="144"/>
      <c r="E158" s="144"/>
      <c r="F158" s="144"/>
      <c r="G158" s="144"/>
      <c r="H158" s="144"/>
      <c r="I158" s="135"/>
      <c r="J158" s="135"/>
      <c r="K158" s="135"/>
    </row>
    <row r="159" spans="2:11">
      <c r="B159" s="134"/>
      <c r="C159" s="134"/>
      <c r="D159" s="144"/>
      <c r="E159" s="144"/>
      <c r="F159" s="144"/>
      <c r="G159" s="144"/>
      <c r="H159" s="144"/>
      <c r="I159" s="135"/>
      <c r="J159" s="135"/>
      <c r="K159" s="135"/>
    </row>
    <row r="160" spans="2:11">
      <c r="B160" s="134"/>
      <c r="C160" s="134"/>
      <c r="D160" s="144"/>
      <c r="E160" s="144"/>
      <c r="F160" s="144"/>
      <c r="G160" s="144"/>
      <c r="H160" s="144"/>
      <c r="I160" s="135"/>
      <c r="J160" s="135"/>
      <c r="K160" s="135"/>
    </row>
    <row r="161" spans="2:11">
      <c r="B161" s="134"/>
      <c r="C161" s="134"/>
      <c r="D161" s="144"/>
      <c r="E161" s="144"/>
      <c r="F161" s="144"/>
      <c r="G161" s="144"/>
      <c r="H161" s="144"/>
      <c r="I161" s="135"/>
      <c r="J161" s="135"/>
      <c r="K161" s="135"/>
    </row>
    <row r="162" spans="2:11">
      <c r="B162" s="134"/>
      <c r="C162" s="134"/>
      <c r="D162" s="144"/>
      <c r="E162" s="144"/>
      <c r="F162" s="144"/>
      <c r="G162" s="144"/>
      <c r="H162" s="144"/>
      <c r="I162" s="135"/>
      <c r="J162" s="135"/>
      <c r="K162" s="135"/>
    </row>
    <row r="163" spans="2:11">
      <c r="B163" s="134"/>
      <c r="C163" s="134"/>
      <c r="D163" s="144"/>
      <c r="E163" s="144"/>
      <c r="F163" s="144"/>
      <c r="G163" s="144"/>
      <c r="H163" s="144"/>
      <c r="I163" s="135"/>
      <c r="J163" s="135"/>
      <c r="K163" s="135"/>
    </row>
    <row r="164" spans="2:11">
      <c r="B164" s="134"/>
      <c r="C164" s="134"/>
      <c r="D164" s="144"/>
      <c r="E164" s="144"/>
      <c r="F164" s="144"/>
      <c r="G164" s="144"/>
      <c r="H164" s="144"/>
      <c r="I164" s="135"/>
      <c r="J164" s="135"/>
      <c r="K164" s="135"/>
    </row>
    <row r="165" spans="2:11">
      <c r="B165" s="134"/>
      <c r="C165" s="134"/>
      <c r="D165" s="144"/>
      <c r="E165" s="144"/>
      <c r="F165" s="144"/>
      <c r="G165" s="144"/>
      <c r="H165" s="144"/>
      <c r="I165" s="135"/>
      <c r="J165" s="135"/>
      <c r="K165" s="135"/>
    </row>
    <row r="166" spans="2:11">
      <c r="B166" s="134"/>
      <c r="C166" s="134"/>
      <c r="D166" s="144"/>
      <c r="E166" s="144"/>
      <c r="F166" s="144"/>
      <c r="G166" s="144"/>
      <c r="H166" s="144"/>
      <c r="I166" s="135"/>
      <c r="J166" s="135"/>
      <c r="K166" s="135"/>
    </row>
    <row r="167" spans="2:11">
      <c r="B167" s="134"/>
      <c r="C167" s="134"/>
      <c r="D167" s="144"/>
      <c r="E167" s="144"/>
      <c r="F167" s="144"/>
      <c r="G167" s="144"/>
      <c r="H167" s="144"/>
      <c r="I167" s="135"/>
      <c r="J167" s="135"/>
      <c r="K167" s="135"/>
    </row>
    <row r="168" spans="2:11">
      <c r="B168" s="134"/>
      <c r="C168" s="134"/>
      <c r="D168" s="144"/>
      <c r="E168" s="144"/>
      <c r="F168" s="144"/>
      <c r="G168" s="144"/>
      <c r="H168" s="144"/>
      <c r="I168" s="135"/>
      <c r="J168" s="135"/>
      <c r="K168" s="135"/>
    </row>
    <row r="169" spans="2:11">
      <c r="B169" s="134"/>
      <c r="C169" s="134"/>
      <c r="D169" s="144"/>
      <c r="E169" s="144"/>
      <c r="F169" s="144"/>
      <c r="G169" s="144"/>
      <c r="H169" s="144"/>
      <c r="I169" s="135"/>
      <c r="J169" s="135"/>
      <c r="K169" s="135"/>
    </row>
    <row r="170" spans="2:11">
      <c r="B170" s="134"/>
      <c r="C170" s="134"/>
      <c r="D170" s="144"/>
      <c r="E170" s="144"/>
      <c r="F170" s="144"/>
      <c r="G170" s="144"/>
      <c r="H170" s="144"/>
      <c r="I170" s="135"/>
      <c r="J170" s="135"/>
      <c r="K170" s="135"/>
    </row>
    <row r="171" spans="2:11">
      <c r="B171" s="134"/>
      <c r="C171" s="134"/>
      <c r="D171" s="144"/>
      <c r="E171" s="144"/>
      <c r="F171" s="144"/>
      <c r="G171" s="144"/>
      <c r="H171" s="144"/>
      <c r="I171" s="135"/>
      <c r="J171" s="135"/>
      <c r="K171" s="135"/>
    </row>
    <row r="172" spans="2:11">
      <c r="B172" s="134"/>
      <c r="C172" s="134"/>
      <c r="D172" s="144"/>
      <c r="E172" s="144"/>
      <c r="F172" s="144"/>
      <c r="G172" s="144"/>
      <c r="H172" s="144"/>
      <c r="I172" s="135"/>
      <c r="J172" s="135"/>
      <c r="K172" s="135"/>
    </row>
    <row r="173" spans="2:11">
      <c r="B173" s="134"/>
      <c r="C173" s="134"/>
      <c r="D173" s="144"/>
      <c r="E173" s="144"/>
      <c r="F173" s="144"/>
      <c r="G173" s="144"/>
      <c r="H173" s="144"/>
      <c r="I173" s="135"/>
      <c r="J173" s="135"/>
      <c r="K173" s="135"/>
    </row>
    <row r="174" spans="2:11">
      <c r="B174" s="134"/>
      <c r="C174" s="134"/>
      <c r="D174" s="144"/>
      <c r="E174" s="144"/>
      <c r="F174" s="144"/>
      <c r="G174" s="144"/>
      <c r="H174" s="144"/>
      <c r="I174" s="135"/>
      <c r="J174" s="135"/>
      <c r="K174" s="135"/>
    </row>
    <row r="175" spans="2:11">
      <c r="B175" s="134"/>
      <c r="C175" s="134"/>
      <c r="D175" s="144"/>
      <c r="E175" s="144"/>
      <c r="F175" s="144"/>
      <c r="G175" s="144"/>
      <c r="H175" s="144"/>
      <c r="I175" s="135"/>
      <c r="J175" s="135"/>
      <c r="K175" s="135"/>
    </row>
    <row r="176" spans="2:11">
      <c r="B176" s="134"/>
      <c r="C176" s="134"/>
      <c r="D176" s="144"/>
      <c r="E176" s="144"/>
      <c r="F176" s="144"/>
      <c r="G176" s="144"/>
      <c r="H176" s="144"/>
      <c r="I176" s="135"/>
      <c r="J176" s="135"/>
      <c r="K176" s="135"/>
    </row>
    <row r="177" spans="2:11">
      <c r="B177" s="134"/>
      <c r="C177" s="134"/>
      <c r="D177" s="144"/>
      <c r="E177" s="144"/>
      <c r="F177" s="144"/>
      <c r="G177" s="144"/>
      <c r="H177" s="144"/>
      <c r="I177" s="135"/>
      <c r="J177" s="135"/>
      <c r="K177" s="135"/>
    </row>
    <row r="178" spans="2:11">
      <c r="B178" s="134"/>
      <c r="C178" s="134"/>
      <c r="D178" s="144"/>
      <c r="E178" s="144"/>
      <c r="F178" s="144"/>
      <c r="G178" s="144"/>
      <c r="H178" s="144"/>
      <c r="I178" s="135"/>
      <c r="J178" s="135"/>
      <c r="K178" s="135"/>
    </row>
    <row r="179" spans="2:11">
      <c r="B179" s="134"/>
      <c r="C179" s="134"/>
      <c r="D179" s="144"/>
      <c r="E179" s="144"/>
      <c r="F179" s="144"/>
      <c r="G179" s="144"/>
      <c r="H179" s="144"/>
      <c r="I179" s="135"/>
      <c r="J179" s="135"/>
      <c r="K179" s="135"/>
    </row>
    <row r="180" spans="2:11">
      <c r="B180" s="134"/>
      <c r="C180" s="134"/>
      <c r="D180" s="144"/>
      <c r="E180" s="144"/>
      <c r="F180" s="144"/>
      <c r="G180" s="144"/>
      <c r="H180" s="144"/>
      <c r="I180" s="135"/>
      <c r="J180" s="135"/>
      <c r="K180" s="135"/>
    </row>
    <row r="181" spans="2:11">
      <c r="B181" s="134"/>
      <c r="C181" s="134"/>
      <c r="D181" s="144"/>
      <c r="E181" s="144"/>
      <c r="F181" s="144"/>
      <c r="G181" s="144"/>
      <c r="H181" s="144"/>
      <c r="I181" s="135"/>
      <c r="J181" s="135"/>
      <c r="K181" s="135"/>
    </row>
    <row r="182" spans="2:11">
      <c r="B182" s="134"/>
      <c r="C182" s="134"/>
      <c r="D182" s="144"/>
      <c r="E182" s="144"/>
      <c r="F182" s="144"/>
      <c r="G182" s="144"/>
      <c r="H182" s="144"/>
      <c r="I182" s="135"/>
      <c r="J182" s="135"/>
      <c r="K182" s="135"/>
    </row>
    <row r="183" spans="2:11">
      <c r="B183" s="134"/>
      <c r="C183" s="134"/>
      <c r="D183" s="144"/>
      <c r="E183" s="144"/>
      <c r="F183" s="144"/>
      <c r="G183" s="144"/>
      <c r="H183" s="144"/>
      <c r="I183" s="135"/>
      <c r="J183" s="135"/>
      <c r="K183" s="135"/>
    </row>
    <row r="184" spans="2:11">
      <c r="B184" s="134"/>
      <c r="C184" s="134"/>
      <c r="D184" s="144"/>
      <c r="E184" s="144"/>
      <c r="F184" s="144"/>
      <c r="G184" s="144"/>
      <c r="H184" s="144"/>
      <c r="I184" s="135"/>
      <c r="J184" s="135"/>
      <c r="K184" s="135"/>
    </row>
    <row r="185" spans="2:11">
      <c r="B185" s="134"/>
      <c r="C185" s="134"/>
      <c r="D185" s="144"/>
      <c r="E185" s="144"/>
      <c r="F185" s="144"/>
      <c r="G185" s="144"/>
      <c r="H185" s="144"/>
      <c r="I185" s="135"/>
      <c r="J185" s="135"/>
      <c r="K185" s="135"/>
    </row>
    <row r="186" spans="2:11">
      <c r="B186" s="134"/>
      <c r="C186" s="134"/>
      <c r="D186" s="144"/>
      <c r="E186" s="144"/>
      <c r="F186" s="144"/>
      <c r="G186" s="144"/>
      <c r="H186" s="144"/>
      <c r="I186" s="135"/>
      <c r="J186" s="135"/>
      <c r="K186" s="135"/>
    </row>
    <row r="187" spans="2:11">
      <c r="B187" s="134"/>
      <c r="C187" s="134"/>
      <c r="D187" s="144"/>
      <c r="E187" s="144"/>
      <c r="F187" s="144"/>
      <c r="G187" s="144"/>
      <c r="H187" s="144"/>
      <c r="I187" s="135"/>
      <c r="J187" s="135"/>
      <c r="K187" s="135"/>
    </row>
    <row r="188" spans="2:11">
      <c r="B188" s="134"/>
      <c r="C188" s="134"/>
      <c r="D188" s="144"/>
      <c r="E188" s="144"/>
      <c r="F188" s="144"/>
      <c r="G188" s="144"/>
      <c r="H188" s="144"/>
      <c r="I188" s="135"/>
      <c r="J188" s="135"/>
      <c r="K188" s="135"/>
    </row>
    <row r="189" spans="2:11">
      <c r="B189" s="134"/>
      <c r="C189" s="134"/>
      <c r="D189" s="144"/>
      <c r="E189" s="144"/>
      <c r="F189" s="144"/>
      <c r="G189" s="144"/>
      <c r="H189" s="144"/>
      <c r="I189" s="135"/>
      <c r="J189" s="135"/>
      <c r="K189" s="135"/>
    </row>
    <row r="190" spans="2:11">
      <c r="B190" s="134"/>
      <c r="C190" s="134"/>
      <c r="D190" s="144"/>
      <c r="E190" s="144"/>
      <c r="F190" s="144"/>
      <c r="G190" s="144"/>
      <c r="H190" s="144"/>
      <c r="I190" s="135"/>
      <c r="J190" s="135"/>
      <c r="K190" s="135"/>
    </row>
    <row r="191" spans="2:11">
      <c r="B191" s="134"/>
      <c r="C191" s="134"/>
      <c r="D191" s="144"/>
      <c r="E191" s="144"/>
      <c r="F191" s="144"/>
      <c r="G191" s="144"/>
      <c r="H191" s="144"/>
      <c r="I191" s="135"/>
      <c r="J191" s="135"/>
      <c r="K191" s="135"/>
    </row>
    <row r="192" spans="2:11">
      <c r="B192" s="134"/>
      <c r="C192" s="134"/>
      <c r="D192" s="144"/>
      <c r="E192" s="144"/>
      <c r="F192" s="144"/>
      <c r="G192" s="144"/>
      <c r="H192" s="144"/>
      <c r="I192" s="135"/>
      <c r="J192" s="135"/>
      <c r="K192" s="135"/>
    </row>
    <row r="193" spans="2:11">
      <c r="B193" s="134"/>
      <c r="C193" s="134"/>
      <c r="D193" s="144"/>
      <c r="E193" s="144"/>
      <c r="F193" s="144"/>
      <c r="G193" s="144"/>
      <c r="H193" s="144"/>
      <c r="I193" s="135"/>
      <c r="J193" s="135"/>
      <c r="K193" s="135"/>
    </row>
    <row r="194" spans="2:11">
      <c r="B194" s="134"/>
      <c r="C194" s="134"/>
      <c r="D194" s="144"/>
      <c r="E194" s="144"/>
      <c r="F194" s="144"/>
      <c r="G194" s="144"/>
      <c r="H194" s="144"/>
      <c r="I194" s="135"/>
      <c r="J194" s="135"/>
      <c r="K194" s="135"/>
    </row>
    <row r="195" spans="2:11">
      <c r="B195" s="134"/>
      <c r="C195" s="134"/>
      <c r="D195" s="144"/>
      <c r="E195" s="144"/>
      <c r="F195" s="144"/>
      <c r="G195" s="144"/>
      <c r="H195" s="144"/>
      <c r="I195" s="135"/>
      <c r="J195" s="135"/>
      <c r="K195" s="135"/>
    </row>
    <row r="196" spans="2:11">
      <c r="B196" s="134"/>
      <c r="C196" s="134"/>
      <c r="D196" s="144"/>
      <c r="E196" s="144"/>
      <c r="F196" s="144"/>
      <c r="G196" s="144"/>
      <c r="H196" s="144"/>
      <c r="I196" s="135"/>
      <c r="J196" s="135"/>
      <c r="K196" s="135"/>
    </row>
    <row r="197" spans="2:11">
      <c r="B197" s="134"/>
      <c r="C197" s="134"/>
      <c r="D197" s="144"/>
      <c r="E197" s="144"/>
      <c r="F197" s="144"/>
      <c r="G197" s="144"/>
      <c r="H197" s="144"/>
      <c r="I197" s="135"/>
      <c r="J197" s="135"/>
      <c r="K197" s="135"/>
    </row>
    <row r="198" spans="2:11">
      <c r="B198" s="134"/>
      <c r="C198" s="134"/>
      <c r="D198" s="144"/>
      <c r="E198" s="144"/>
      <c r="F198" s="144"/>
      <c r="G198" s="144"/>
      <c r="H198" s="144"/>
      <c r="I198" s="135"/>
      <c r="J198" s="135"/>
      <c r="K198" s="135"/>
    </row>
    <row r="199" spans="2:11">
      <c r="B199" s="134"/>
      <c r="C199" s="134"/>
      <c r="D199" s="144"/>
      <c r="E199" s="144"/>
      <c r="F199" s="144"/>
      <c r="G199" s="144"/>
      <c r="H199" s="144"/>
      <c r="I199" s="135"/>
      <c r="J199" s="135"/>
      <c r="K199" s="135"/>
    </row>
    <row r="200" spans="2:11">
      <c r="B200" s="134"/>
      <c r="C200" s="134"/>
      <c r="D200" s="144"/>
      <c r="E200" s="144"/>
      <c r="F200" s="144"/>
      <c r="G200" s="144"/>
      <c r="H200" s="144"/>
      <c r="I200" s="135"/>
      <c r="J200" s="135"/>
      <c r="K200" s="135"/>
    </row>
    <row r="201" spans="2:11">
      <c r="B201" s="134"/>
      <c r="C201" s="134"/>
      <c r="D201" s="144"/>
      <c r="E201" s="144"/>
      <c r="F201" s="144"/>
      <c r="G201" s="144"/>
      <c r="H201" s="144"/>
      <c r="I201" s="135"/>
      <c r="J201" s="135"/>
      <c r="K201" s="135"/>
    </row>
    <row r="202" spans="2:11">
      <c r="B202" s="134"/>
      <c r="C202" s="134"/>
      <c r="D202" s="144"/>
      <c r="E202" s="144"/>
      <c r="F202" s="144"/>
      <c r="G202" s="144"/>
      <c r="H202" s="144"/>
      <c r="I202" s="135"/>
      <c r="J202" s="135"/>
      <c r="K202" s="135"/>
    </row>
    <row r="203" spans="2:11">
      <c r="B203" s="134"/>
      <c r="C203" s="134"/>
      <c r="D203" s="144"/>
      <c r="E203" s="144"/>
      <c r="F203" s="144"/>
      <c r="G203" s="144"/>
      <c r="H203" s="144"/>
      <c r="I203" s="135"/>
      <c r="J203" s="135"/>
      <c r="K203" s="135"/>
    </row>
    <row r="204" spans="2:11">
      <c r="B204" s="134"/>
      <c r="C204" s="134"/>
      <c r="D204" s="144"/>
      <c r="E204" s="144"/>
      <c r="F204" s="144"/>
      <c r="G204" s="144"/>
      <c r="H204" s="144"/>
      <c r="I204" s="135"/>
      <c r="J204" s="135"/>
      <c r="K204" s="135"/>
    </row>
    <row r="205" spans="2:11">
      <c r="B205" s="134"/>
      <c r="C205" s="134"/>
      <c r="D205" s="144"/>
      <c r="E205" s="144"/>
      <c r="F205" s="144"/>
      <c r="G205" s="144"/>
      <c r="H205" s="144"/>
      <c r="I205" s="135"/>
      <c r="J205" s="135"/>
      <c r="K205" s="135"/>
    </row>
    <row r="206" spans="2:11">
      <c r="B206" s="134"/>
      <c r="C206" s="134"/>
      <c r="D206" s="144"/>
      <c r="E206" s="144"/>
      <c r="F206" s="144"/>
      <c r="G206" s="144"/>
      <c r="H206" s="144"/>
      <c r="I206" s="135"/>
      <c r="J206" s="135"/>
      <c r="K206" s="135"/>
    </row>
    <row r="207" spans="2:11">
      <c r="B207" s="134"/>
      <c r="C207" s="134"/>
      <c r="D207" s="144"/>
      <c r="E207" s="144"/>
      <c r="F207" s="144"/>
      <c r="G207" s="144"/>
      <c r="H207" s="144"/>
      <c r="I207" s="135"/>
      <c r="J207" s="135"/>
      <c r="K207" s="135"/>
    </row>
    <row r="208" spans="2:11">
      <c r="B208" s="134"/>
      <c r="C208" s="134"/>
      <c r="D208" s="144"/>
      <c r="E208" s="144"/>
      <c r="F208" s="144"/>
      <c r="G208" s="144"/>
      <c r="H208" s="144"/>
      <c r="I208" s="135"/>
      <c r="J208" s="135"/>
      <c r="K208" s="135"/>
    </row>
    <row r="209" spans="2:11">
      <c r="B209" s="134"/>
      <c r="C209" s="134"/>
      <c r="D209" s="144"/>
      <c r="E209" s="144"/>
      <c r="F209" s="144"/>
      <c r="G209" s="144"/>
      <c r="H209" s="144"/>
      <c r="I209" s="135"/>
      <c r="J209" s="135"/>
      <c r="K209" s="135"/>
    </row>
    <row r="210" spans="2:11">
      <c r="B210" s="134"/>
      <c r="C210" s="134"/>
      <c r="D210" s="144"/>
      <c r="E210" s="144"/>
      <c r="F210" s="144"/>
      <c r="G210" s="144"/>
      <c r="H210" s="144"/>
      <c r="I210" s="135"/>
      <c r="J210" s="135"/>
      <c r="K210" s="135"/>
    </row>
    <row r="211" spans="2:11">
      <c r="B211" s="134"/>
      <c r="C211" s="134"/>
      <c r="D211" s="144"/>
      <c r="E211" s="144"/>
      <c r="F211" s="144"/>
      <c r="G211" s="144"/>
      <c r="H211" s="144"/>
      <c r="I211" s="135"/>
      <c r="J211" s="135"/>
      <c r="K211" s="135"/>
    </row>
    <row r="212" spans="2:11">
      <c r="B212" s="134"/>
      <c r="C212" s="134"/>
      <c r="D212" s="144"/>
      <c r="E212" s="144"/>
      <c r="F212" s="144"/>
      <c r="G212" s="144"/>
      <c r="H212" s="144"/>
      <c r="I212" s="135"/>
      <c r="J212" s="135"/>
      <c r="K212" s="135"/>
    </row>
    <row r="213" spans="2:11">
      <c r="B213" s="134"/>
      <c r="C213" s="134"/>
      <c r="D213" s="144"/>
      <c r="E213" s="144"/>
      <c r="F213" s="144"/>
      <c r="G213" s="144"/>
      <c r="H213" s="144"/>
      <c r="I213" s="135"/>
      <c r="J213" s="135"/>
      <c r="K213" s="135"/>
    </row>
    <row r="214" spans="2:11">
      <c r="B214" s="134"/>
      <c r="C214" s="134"/>
      <c r="D214" s="144"/>
      <c r="E214" s="144"/>
      <c r="F214" s="144"/>
      <c r="G214" s="144"/>
      <c r="H214" s="144"/>
      <c r="I214" s="135"/>
      <c r="J214" s="135"/>
      <c r="K214" s="135"/>
    </row>
    <row r="215" spans="2:11">
      <c r="B215" s="134"/>
      <c r="C215" s="134"/>
      <c r="D215" s="144"/>
      <c r="E215" s="144"/>
      <c r="F215" s="144"/>
      <c r="G215" s="144"/>
      <c r="H215" s="144"/>
      <c r="I215" s="135"/>
      <c r="J215" s="135"/>
      <c r="K215" s="135"/>
    </row>
    <row r="216" spans="2:11">
      <c r="B216" s="134"/>
      <c r="C216" s="134"/>
      <c r="D216" s="144"/>
      <c r="E216" s="144"/>
      <c r="F216" s="144"/>
      <c r="G216" s="144"/>
      <c r="H216" s="144"/>
      <c r="I216" s="135"/>
      <c r="J216" s="135"/>
      <c r="K216" s="135"/>
    </row>
    <row r="217" spans="2:11">
      <c r="B217" s="134"/>
      <c r="C217" s="134"/>
      <c r="D217" s="144"/>
      <c r="E217" s="144"/>
      <c r="F217" s="144"/>
      <c r="G217" s="144"/>
      <c r="H217" s="144"/>
      <c r="I217" s="135"/>
      <c r="J217" s="135"/>
      <c r="K217" s="135"/>
    </row>
    <row r="218" spans="2:11">
      <c r="B218" s="134"/>
      <c r="C218" s="134"/>
      <c r="D218" s="144"/>
      <c r="E218" s="144"/>
      <c r="F218" s="144"/>
      <c r="G218" s="144"/>
      <c r="H218" s="144"/>
      <c r="I218" s="135"/>
      <c r="J218" s="135"/>
      <c r="K218" s="135"/>
    </row>
    <row r="219" spans="2:11">
      <c r="B219" s="134"/>
      <c r="C219" s="134"/>
      <c r="D219" s="144"/>
      <c r="E219" s="144"/>
      <c r="F219" s="144"/>
      <c r="G219" s="144"/>
      <c r="H219" s="144"/>
      <c r="I219" s="135"/>
      <c r="J219" s="135"/>
      <c r="K219" s="135"/>
    </row>
    <row r="220" spans="2:11">
      <c r="B220" s="134"/>
      <c r="C220" s="134"/>
      <c r="D220" s="144"/>
      <c r="E220" s="144"/>
      <c r="F220" s="144"/>
      <c r="G220" s="144"/>
      <c r="H220" s="144"/>
      <c r="I220" s="135"/>
      <c r="J220" s="135"/>
      <c r="K220" s="135"/>
    </row>
    <row r="221" spans="2:11">
      <c r="B221" s="134"/>
      <c r="C221" s="134"/>
      <c r="D221" s="144"/>
      <c r="E221" s="144"/>
      <c r="F221" s="144"/>
      <c r="G221" s="144"/>
      <c r="H221" s="144"/>
      <c r="I221" s="135"/>
      <c r="J221" s="135"/>
      <c r="K221" s="135"/>
    </row>
    <row r="222" spans="2:11">
      <c r="B222" s="134"/>
      <c r="C222" s="134"/>
      <c r="D222" s="144"/>
      <c r="E222" s="144"/>
      <c r="F222" s="144"/>
      <c r="G222" s="144"/>
      <c r="H222" s="144"/>
      <c r="I222" s="135"/>
      <c r="J222" s="135"/>
      <c r="K222" s="135"/>
    </row>
    <row r="223" spans="2:11">
      <c r="B223" s="134"/>
      <c r="C223" s="134"/>
      <c r="D223" s="144"/>
      <c r="E223" s="144"/>
      <c r="F223" s="144"/>
      <c r="G223" s="144"/>
      <c r="H223" s="144"/>
      <c r="I223" s="135"/>
      <c r="J223" s="135"/>
      <c r="K223" s="135"/>
    </row>
    <row r="224" spans="2:11">
      <c r="B224" s="134"/>
      <c r="C224" s="134"/>
      <c r="D224" s="144"/>
      <c r="E224" s="144"/>
      <c r="F224" s="144"/>
      <c r="G224" s="144"/>
      <c r="H224" s="144"/>
      <c r="I224" s="135"/>
      <c r="J224" s="135"/>
      <c r="K224" s="135"/>
    </row>
    <row r="225" spans="2:11">
      <c r="B225" s="134"/>
      <c r="C225" s="134"/>
      <c r="D225" s="144"/>
      <c r="E225" s="144"/>
      <c r="F225" s="144"/>
      <c r="G225" s="144"/>
      <c r="H225" s="144"/>
      <c r="I225" s="135"/>
      <c r="J225" s="135"/>
      <c r="K225" s="135"/>
    </row>
    <row r="226" spans="2:11">
      <c r="B226" s="134"/>
      <c r="C226" s="134"/>
      <c r="D226" s="144"/>
      <c r="E226" s="144"/>
      <c r="F226" s="144"/>
      <c r="G226" s="144"/>
      <c r="H226" s="144"/>
      <c r="I226" s="135"/>
      <c r="J226" s="135"/>
      <c r="K226" s="135"/>
    </row>
    <row r="227" spans="2:11">
      <c r="B227" s="134"/>
      <c r="C227" s="134"/>
      <c r="D227" s="144"/>
      <c r="E227" s="144"/>
      <c r="F227" s="144"/>
      <c r="G227" s="144"/>
      <c r="H227" s="144"/>
      <c r="I227" s="135"/>
      <c r="J227" s="135"/>
      <c r="K227" s="135"/>
    </row>
    <row r="228" spans="2:11">
      <c r="B228" s="134"/>
      <c r="C228" s="134"/>
      <c r="D228" s="144"/>
      <c r="E228" s="144"/>
      <c r="F228" s="144"/>
      <c r="G228" s="144"/>
      <c r="H228" s="144"/>
      <c r="I228" s="135"/>
      <c r="J228" s="135"/>
      <c r="K228" s="135"/>
    </row>
    <row r="229" spans="2:11">
      <c r="B229" s="134"/>
      <c r="C229" s="134"/>
      <c r="D229" s="144"/>
      <c r="E229" s="144"/>
      <c r="F229" s="144"/>
      <c r="G229" s="144"/>
      <c r="H229" s="144"/>
      <c r="I229" s="135"/>
      <c r="J229" s="135"/>
      <c r="K229" s="135"/>
    </row>
    <row r="230" spans="2:11">
      <c r="B230" s="134"/>
      <c r="C230" s="134"/>
      <c r="D230" s="144"/>
      <c r="E230" s="144"/>
      <c r="F230" s="144"/>
      <c r="G230" s="144"/>
      <c r="H230" s="144"/>
      <c r="I230" s="135"/>
      <c r="J230" s="135"/>
      <c r="K230" s="135"/>
    </row>
    <row r="231" spans="2:11">
      <c r="B231" s="134"/>
      <c r="C231" s="134"/>
      <c r="D231" s="144"/>
      <c r="E231" s="144"/>
      <c r="F231" s="144"/>
      <c r="G231" s="144"/>
      <c r="H231" s="144"/>
      <c r="I231" s="135"/>
      <c r="J231" s="135"/>
      <c r="K231" s="135"/>
    </row>
    <row r="232" spans="2:11">
      <c r="B232" s="134"/>
      <c r="C232" s="134"/>
      <c r="D232" s="144"/>
      <c r="E232" s="144"/>
      <c r="F232" s="144"/>
      <c r="G232" s="144"/>
      <c r="H232" s="144"/>
      <c r="I232" s="135"/>
      <c r="J232" s="135"/>
      <c r="K232" s="135"/>
    </row>
    <row r="233" spans="2:11">
      <c r="B233" s="134"/>
      <c r="C233" s="134"/>
      <c r="D233" s="144"/>
      <c r="E233" s="144"/>
      <c r="F233" s="144"/>
      <c r="G233" s="144"/>
      <c r="H233" s="144"/>
      <c r="I233" s="135"/>
      <c r="J233" s="135"/>
      <c r="K233" s="135"/>
    </row>
    <row r="234" spans="2:11">
      <c r="B234" s="134"/>
      <c r="C234" s="134"/>
      <c r="D234" s="144"/>
      <c r="E234" s="144"/>
      <c r="F234" s="144"/>
      <c r="G234" s="144"/>
      <c r="H234" s="144"/>
      <c r="I234" s="135"/>
      <c r="J234" s="135"/>
      <c r="K234" s="135"/>
    </row>
    <row r="235" spans="2:11">
      <c r="B235" s="134"/>
      <c r="C235" s="134"/>
      <c r="D235" s="144"/>
      <c r="E235" s="144"/>
      <c r="F235" s="144"/>
      <c r="G235" s="144"/>
      <c r="H235" s="144"/>
      <c r="I235" s="135"/>
      <c r="J235" s="135"/>
      <c r="K235" s="135"/>
    </row>
    <row r="236" spans="2:11">
      <c r="B236" s="134"/>
      <c r="C236" s="134"/>
      <c r="D236" s="144"/>
      <c r="E236" s="144"/>
      <c r="F236" s="144"/>
      <c r="G236" s="144"/>
      <c r="H236" s="144"/>
      <c r="I236" s="135"/>
      <c r="J236" s="135"/>
      <c r="K236" s="135"/>
    </row>
    <row r="237" spans="2:11">
      <c r="B237" s="134"/>
      <c r="C237" s="134"/>
      <c r="D237" s="144"/>
      <c r="E237" s="144"/>
      <c r="F237" s="144"/>
      <c r="G237" s="144"/>
      <c r="H237" s="144"/>
      <c r="I237" s="135"/>
      <c r="J237" s="135"/>
      <c r="K237" s="135"/>
    </row>
    <row r="238" spans="2:11">
      <c r="B238" s="134"/>
      <c r="C238" s="134"/>
      <c r="D238" s="144"/>
      <c r="E238" s="144"/>
      <c r="F238" s="144"/>
      <c r="G238" s="144"/>
      <c r="H238" s="144"/>
      <c r="I238" s="135"/>
      <c r="J238" s="135"/>
      <c r="K238" s="135"/>
    </row>
    <row r="239" spans="2:11">
      <c r="B239" s="134"/>
      <c r="C239" s="134"/>
      <c r="D239" s="144"/>
      <c r="E239" s="144"/>
      <c r="F239" s="144"/>
      <c r="G239" s="144"/>
      <c r="H239" s="144"/>
      <c r="I239" s="135"/>
      <c r="J239" s="135"/>
      <c r="K239" s="135"/>
    </row>
    <row r="240" spans="2:11">
      <c r="B240" s="134"/>
      <c r="C240" s="134"/>
      <c r="D240" s="144"/>
      <c r="E240" s="144"/>
      <c r="F240" s="144"/>
      <c r="G240" s="144"/>
      <c r="H240" s="144"/>
      <c r="I240" s="135"/>
      <c r="J240" s="135"/>
      <c r="K240" s="135"/>
    </row>
    <row r="241" spans="2:11">
      <c r="B241" s="134"/>
      <c r="C241" s="134"/>
      <c r="D241" s="144"/>
      <c r="E241" s="144"/>
      <c r="F241" s="144"/>
      <c r="G241" s="144"/>
      <c r="H241" s="144"/>
      <c r="I241" s="135"/>
      <c r="J241" s="135"/>
      <c r="K241" s="135"/>
    </row>
    <row r="242" spans="2:11">
      <c r="B242" s="134"/>
      <c r="C242" s="134"/>
      <c r="D242" s="144"/>
      <c r="E242" s="144"/>
      <c r="F242" s="144"/>
      <c r="G242" s="144"/>
      <c r="H242" s="144"/>
      <c r="I242" s="135"/>
      <c r="J242" s="135"/>
      <c r="K242" s="135"/>
    </row>
    <row r="243" spans="2:11">
      <c r="B243" s="134"/>
      <c r="C243" s="134"/>
      <c r="D243" s="144"/>
      <c r="E243" s="144"/>
      <c r="F243" s="144"/>
      <c r="G243" s="144"/>
      <c r="H243" s="144"/>
      <c r="I243" s="135"/>
      <c r="J243" s="135"/>
      <c r="K243" s="135"/>
    </row>
    <row r="244" spans="2:11">
      <c r="B244" s="134"/>
      <c r="C244" s="134"/>
      <c r="D244" s="144"/>
      <c r="E244" s="144"/>
      <c r="F244" s="144"/>
      <c r="G244" s="144"/>
      <c r="H244" s="144"/>
      <c r="I244" s="135"/>
      <c r="J244" s="135"/>
      <c r="K244" s="135"/>
    </row>
    <row r="245" spans="2:11">
      <c r="B245" s="134"/>
      <c r="C245" s="134"/>
      <c r="D245" s="144"/>
      <c r="E245" s="144"/>
      <c r="F245" s="144"/>
      <c r="G245" s="144"/>
      <c r="H245" s="144"/>
      <c r="I245" s="135"/>
      <c r="J245" s="135"/>
      <c r="K245" s="135"/>
    </row>
    <row r="246" spans="2:11">
      <c r="B246" s="134"/>
      <c r="C246" s="134"/>
      <c r="D246" s="144"/>
      <c r="E246" s="144"/>
      <c r="F246" s="144"/>
      <c r="G246" s="144"/>
      <c r="H246" s="144"/>
      <c r="I246" s="135"/>
      <c r="J246" s="135"/>
      <c r="K246" s="135"/>
    </row>
    <row r="247" spans="2:11">
      <c r="B247" s="134"/>
      <c r="C247" s="134"/>
      <c r="D247" s="144"/>
      <c r="E247" s="144"/>
      <c r="F247" s="144"/>
      <c r="G247" s="144"/>
      <c r="H247" s="144"/>
      <c r="I247" s="135"/>
      <c r="J247" s="135"/>
      <c r="K247" s="135"/>
    </row>
    <row r="248" spans="2:11">
      <c r="B248" s="134"/>
      <c r="C248" s="134"/>
      <c r="D248" s="144"/>
      <c r="E248" s="144"/>
      <c r="F248" s="144"/>
      <c r="G248" s="144"/>
      <c r="H248" s="144"/>
      <c r="I248" s="135"/>
      <c r="J248" s="135"/>
      <c r="K248" s="135"/>
    </row>
    <row r="249" spans="2:11">
      <c r="B249" s="134"/>
      <c r="C249" s="134"/>
      <c r="D249" s="144"/>
      <c r="E249" s="144"/>
      <c r="F249" s="144"/>
      <c r="G249" s="144"/>
      <c r="H249" s="144"/>
      <c r="I249" s="135"/>
      <c r="J249" s="135"/>
      <c r="K249" s="135"/>
    </row>
    <row r="250" spans="2:11">
      <c r="B250" s="134"/>
      <c r="C250" s="134"/>
      <c r="D250" s="144"/>
      <c r="E250" s="144"/>
      <c r="F250" s="144"/>
      <c r="G250" s="144"/>
      <c r="H250" s="144"/>
      <c r="I250" s="135"/>
      <c r="J250" s="135"/>
      <c r="K250" s="135"/>
    </row>
    <row r="251" spans="2:11">
      <c r="B251" s="134"/>
      <c r="C251" s="134"/>
      <c r="D251" s="144"/>
      <c r="E251" s="144"/>
      <c r="F251" s="144"/>
      <c r="G251" s="144"/>
      <c r="H251" s="144"/>
      <c r="I251" s="135"/>
      <c r="J251" s="135"/>
      <c r="K251" s="135"/>
    </row>
    <row r="252" spans="2:11">
      <c r="B252" s="134"/>
      <c r="C252" s="134"/>
      <c r="D252" s="144"/>
      <c r="E252" s="144"/>
      <c r="F252" s="144"/>
      <c r="G252" s="144"/>
      <c r="H252" s="144"/>
      <c r="I252" s="135"/>
      <c r="J252" s="135"/>
      <c r="K252" s="135"/>
    </row>
    <row r="253" spans="2:11">
      <c r="B253" s="134"/>
      <c r="C253" s="134"/>
      <c r="D253" s="144"/>
      <c r="E253" s="144"/>
      <c r="F253" s="144"/>
      <c r="G253" s="144"/>
      <c r="H253" s="144"/>
      <c r="I253" s="135"/>
      <c r="J253" s="135"/>
      <c r="K253" s="135"/>
    </row>
    <row r="254" spans="2:11">
      <c r="B254" s="134"/>
      <c r="C254" s="134"/>
      <c r="D254" s="144"/>
      <c r="E254" s="144"/>
      <c r="F254" s="144"/>
      <c r="G254" s="144"/>
      <c r="H254" s="144"/>
      <c r="I254" s="135"/>
      <c r="J254" s="135"/>
      <c r="K254" s="135"/>
    </row>
    <row r="255" spans="2:11">
      <c r="B255" s="134"/>
      <c r="C255" s="134"/>
      <c r="D255" s="144"/>
      <c r="E255" s="144"/>
      <c r="F255" s="144"/>
      <c r="G255" s="144"/>
      <c r="H255" s="144"/>
      <c r="I255" s="135"/>
      <c r="J255" s="135"/>
      <c r="K255" s="135"/>
    </row>
    <row r="256" spans="2:11">
      <c r="B256" s="134"/>
      <c r="C256" s="134"/>
      <c r="D256" s="144"/>
      <c r="E256" s="144"/>
      <c r="F256" s="144"/>
      <c r="G256" s="144"/>
      <c r="H256" s="144"/>
      <c r="I256" s="135"/>
      <c r="J256" s="135"/>
      <c r="K256" s="135"/>
    </row>
    <row r="257" spans="2:11">
      <c r="B257" s="134"/>
      <c r="C257" s="134"/>
      <c r="D257" s="144"/>
      <c r="E257" s="144"/>
      <c r="F257" s="144"/>
      <c r="G257" s="144"/>
      <c r="H257" s="144"/>
      <c r="I257" s="135"/>
      <c r="J257" s="135"/>
      <c r="K257" s="135"/>
    </row>
    <row r="258" spans="2:11">
      <c r="B258" s="134"/>
      <c r="C258" s="134"/>
      <c r="D258" s="144"/>
      <c r="E258" s="144"/>
      <c r="F258" s="144"/>
      <c r="G258" s="144"/>
      <c r="H258" s="144"/>
      <c r="I258" s="135"/>
      <c r="J258" s="135"/>
      <c r="K258" s="135"/>
    </row>
    <row r="259" spans="2:11">
      <c r="B259" s="134"/>
      <c r="C259" s="134"/>
      <c r="D259" s="144"/>
      <c r="E259" s="144"/>
      <c r="F259" s="144"/>
      <c r="G259" s="144"/>
      <c r="H259" s="144"/>
      <c r="I259" s="135"/>
      <c r="J259" s="135"/>
      <c r="K259" s="135"/>
    </row>
    <row r="260" spans="2:11">
      <c r="B260" s="134"/>
      <c r="C260" s="134"/>
      <c r="D260" s="144"/>
      <c r="E260" s="144"/>
      <c r="F260" s="144"/>
      <c r="G260" s="144"/>
      <c r="H260" s="144"/>
      <c r="I260" s="135"/>
      <c r="J260" s="135"/>
      <c r="K260" s="135"/>
    </row>
    <row r="261" spans="2:11">
      <c r="B261" s="134"/>
      <c r="C261" s="134"/>
      <c r="D261" s="144"/>
      <c r="E261" s="144"/>
      <c r="F261" s="144"/>
      <c r="G261" s="144"/>
      <c r="H261" s="144"/>
      <c r="I261" s="135"/>
      <c r="J261" s="135"/>
      <c r="K261" s="135"/>
    </row>
    <row r="262" spans="2:11">
      <c r="B262" s="134"/>
      <c r="C262" s="134"/>
      <c r="D262" s="144"/>
      <c r="E262" s="144"/>
      <c r="F262" s="144"/>
      <c r="G262" s="144"/>
      <c r="H262" s="144"/>
      <c r="I262" s="135"/>
      <c r="J262" s="135"/>
      <c r="K262" s="135"/>
    </row>
    <row r="263" spans="2:11">
      <c r="B263" s="134"/>
      <c r="C263" s="134"/>
      <c r="D263" s="144"/>
      <c r="E263" s="144"/>
      <c r="F263" s="144"/>
      <c r="G263" s="144"/>
      <c r="H263" s="144"/>
      <c r="I263" s="135"/>
      <c r="J263" s="135"/>
      <c r="K263" s="135"/>
    </row>
    <row r="264" spans="2:11">
      <c r="B264" s="134"/>
      <c r="C264" s="134"/>
      <c r="D264" s="144"/>
      <c r="E264" s="144"/>
      <c r="F264" s="144"/>
      <c r="G264" s="144"/>
      <c r="H264" s="144"/>
      <c r="I264" s="135"/>
      <c r="J264" s="135"/>
      <c r="K264" s="135"/>
    </row>
    <row r="265" spans="2:11">
      <c r="B265" s="134"/>
      <c r="C265" s="134"/>
      <c r="D265" s="144"/>
      <c r="E265" s="144"/>
      <c r="F265" s="144"/>
      <c r="G265" s="144"/>
      <c r="H265" s="144"/>
      <c r="I265" s="135"/>
      <c r="J265" s="135"/>
      <c r="K265" s="135"/>
    </row>
    <row r="266" spans="2:11">
      <c r="B266" s="134"/>
      <c r="C266" s="134"/>
      <c r="D266" s="144"/>
      <c r="E266" s="144"/>
      <c r="F266" s="144"/>
      <c r="G266" s="144"/>
      <c r="H266" s="144"/>
      <c r="I266" s="135"/>
      <c r="J266" s="135"/>
      <c r="K266" s="135"/>
    </row>
    <row r="267" spans="2:11">
      <c r="B267" s="134"/>
      <c r="C267" s="134"/>
      <c r="D267" s="144"/>
      <c r="E267" s="144"/>
      <c r="F267" s="144"/>
      <c r="G267" s="144"/>
      <c r="H267" s="144"/>
      <c r="I267" s="135"/>
      <c r="J267" s="135"/>
      <c r="K267" s="135"/>
    </row>
    <row r="268" spans="2:11">
      <c r="B268" s="134"/>
      <c r="C268" s="134"/>
      <c r="D268" s="144"/>
      <c r="E268" s="144"/>
      <c r="F268" s="144"/>
      <c r="G268" s="144"/>
      <c r="H268" s="144"/>
      <c r="I268" s="135"/>
      <c r="J268" s="135"/>
      <c r="K268" s="135"/>
    </row>
    <row r="269" spans="2:11">
      <c r="B269" s="134"/>
      <c r="C269" s="134"/>
      <c r="D269" s="144"/>
      <c r="E269" s="144"/>
      <c r="F269" s="144"/>
      <c r="G269" s="144"/>
      <c r="H269" s="144"/>
      <c r="I269" s="135"/>
      <c r="J269" s="135"/>
      <c r="K269" s="135"/>
    </row>
    <row r="270" spans="2:11">
      <c r="B270" s="134"/>
      <c r="C270" s="134"/>
      <c r="D270" s="144"/>
      <c r="E270" s="144"/>
      <c r="F270" s="144"/>
      <c r="G270" s="144"/>
      <c r="H270" s="144"/>
      <c r="I270" s="135"/>
      <c r="J270" s="135"/>
      <c r="K270" s="135"/>
    </row>
    <row r="271" spans="2:11">
      <c r="B271" s="134"/>
      <c r="C271" s="134"/>
      <c r="D271" s="144"/>
      <c r="E271" s="144"/>
      <c r="F271" s="144"/>
      <c r="G271" s="144"/>
      <c r="H271" s="144"/>
      <c r="I271" s="135"/>
      <c r="J271" s="135"/>
      <c r="K271" s="135"/>
    </row>
    <row r="272" spans="2:11">
      <c r="B272" s="134"/>
      <c r="C272" s="134"/>
      <c r="D272" s="144"/>
      <c r="E272" s="144"/>
      <c r="F272" s="144"/>
      <c r="G272" s="144"/>
      <c r="H272" s="144"/>
      <c r="I272" s="135"/>
      <c r="J272" s="135"/>
      <c r="K272" s="135"/>
    </row>
    <row r="273" spans="2:11">
      <c r="B273" s="134"/>
      <c r="C273" s="134"/>
      <c r="D273" s="144"/>
      <c r="E273" s="144"/>
      <c r="F273" s="144"/>
      <c r="G273" s="144"/>
      <c r="H273" s="144"/>
      <c r="I273" s="135"/>
      <c r="J273" s="135"/>
      <c r="K273" s="135"/>
    </row>
    <row r="274" spans="2:11">
      <c r="B274" s="134"/>
      <c r="C274" s="134"/>
      <c r="D274" s="144"/>
      <c r="E274" s="144"/>
      <c r="F274" s="144"/>
      <c r="G274" s="144"/>
      <c r="H274" s="144"/>
      <c r="I274" s="135"/>
      <c r="J274" s="135"/>
      <c r="K274" s="135"/>
    </row>
    <row r="275" spans="2:11">
      <c r="B275" s="134"/>
      <c r="C275" s="134"/>
      <c r="D275" s="144"/>
      <c r="E275" s="144"/>
      <c r="F275" s="144"/>
      <c r="G275" s="144"/>
      <c r="H275" s="144"/>
      <c r="I275" s="135"/>
      <c r="J275" s="135"/>
      <c r="K275" s="135"/>
    </row>
    <row r="276" spans="2:11">
      <c r="B276" s="134"/>
      <c r="C276" s="134"/>
      <c r="D276" s="144"/>
      <c r="E276" s="144"/>
      <c r="F276" s="144"/>
      <c r="G276" s="144"/>
      <c r="H276" s="144"/>
      <c r="I276" s="135"/>
      <c r="J276" s="135"/>
      <c r="K276" s="135"/>
    </row>
    <row r="277" spans="2:11">
      <c r="B277" s="134"/>
      <c r="C277" s="134"/>
      <c r="D277" s="144"/>
      <c r="E277" s="144"/>
      <c r="F277" s="144"/>
      <c r="G277" s="144"/>
      <c r="H277" s="144"/>
      <c r="I277" s="135"/>
      <c r="J277" s="135"/>
      <c r="K277" s="135"/>
    </row>
    <row r="278" spans="2:11">
      <c r="B278" s="134"/>
      <c r="C278" s="134"/>
      <c r="D278" s="144"/>
      <c r="E278" s="144"/>
      <c r="F278" s="144"/>
      <c r="G278" s="144"/>
      <c r="H278" s="144"/>
      <c r="I278" s="135"/>
      <c r="J278" s="135"/>
      <c r="K278" s="135"/>
    </row>
    <row r="279" spans="2:11">
      <c r="B279" s="134"/>
      <c r="C279" s="134"/>
      <c r="D279" s="144"/>
      <c r="E279" s="144"/>
      <c r="F279" s="144"/>
      <c r="G279" s="144"/>
      <c r="H279" s="144"/>
      <c r="I279" s="135"/>
      <c r="J279" s="135"/>
      <c r="K279" s="135"/>
    </row>
    <row r="280" spans="2:11">
      <c r="B280" s="134"/>
      <c r="C280" s="134"/>
      <c r="D280" s="144"/>
      <c r="E280" s="144"/>
      <c r="F280" s="144"/>
      <c r="G280" s="144"/>
      <c r="H280" s="144"/>
      <c r="I280" s="135"/>
      <c r="J280" s="135"/>
      <c r="K280" s="135"/>
    </row>
    <row r="281" spans="2:11">
      <c r="B281" s="134"/>
      <c r="C281" s="134"/>
      <c r="D281" s="144"/>
      <c r="E281" s="144"/>
      <c r="F281" s="144"/>
      <c r="G281" s="144"/>
      <c r="H281" s="144"/>
      <c r="I281" s="135"/>
      <c r="J281" s="135"/>
      <c r="K281" s="135"/>
    </row>
    <row r="282" spans="2:11">
      <c r="B282" s="134"/>
      <c r="C282" s="134"/>
      <c r="D282" s="144"/>
      <c r="E282" s="144"/>
      <c r="F282" s="144"/>
      <c r="G282" s="144"/>
      <c r="H282" s="144"/>
      <c r="I282" s="135"/>
      <c r="J282" s="135"/>
      <c r="K282" s="135"/>
    </row>
    <row r="283" spans="2:11">
      <c r="B283" s="134"/>
      <c r="C283" s="134"/>
      <c r="D283" s="144"/>
      <c r="E283" s="144"/>
      <c r="F283" s="144"/>
      <c r="G283" s="144"/>
      <c r="H283" s="144"/>
      <c r="I283" s="135"/>
      <c r="J283" s="135"/>
      <c r="K283" s="135"/>
    </row>
    <row r="284" spans="2:11">
      <c r="B284" s="134"/>
      <c r="C284" s="134"/>
      <c r="D284" s="144"/>
      <c r="E284" s="144"/>
      <c r="F284" s="144"/>
      <c r="G284" s="144"/>
      <c r="H284" s="144"/>
      <c r="I284" s="135"/>
      <c r="J284" s="135"/>
      <c r="K284" s="135"/>
    </row>
    <row r="285" spans="2:11">
      <c r="B285" s="134"/>
      <c r="C285" s="134"/>
      <c r="D285" s="144"/>
      <c r="E285" s="144"/>
      <c r="F285" s="144"/>
      <c r="G285" s="144"/>
      <c r="H285" s="144"/>
      <c r="I285" s="135"/>
      <c r="J285" s="135"/>
      <c r="K285" s="135"/>
    </row>
    <row r="286" spans="2:11">
      <c r="B286" s="134"/>
      <c r="C286" s="134"/>
      <c r="D286" s="144"/>
      <c r="E286" s="144"/>
      <c r="F286" s="144"/>
      <c r="G286" s="144"/>
      <c r="H286" s="144"/>
      <c r="I286" s="135"/>
      <c r="J286" s="135"/>
      <c r="K286" s="135"/>
    </row>
    <row r="287" spans="2:11">
      <c r="B287" s="134"/>
      <c r="C287" s="134"/>
      <c r="D287" s="144"/>
      <c r="E287" s="144"/>
      <c r="F287" s="144"/>
      <c r="G287" s="144"/>
      <c r="H287" s="144"/>
      <c r="I287" s="135"/>
      <c r="J287" s="135"/>
      <c r="K287" s="135"/>
    </row>
    <row r="288" spans="2:11">
      <c r="B288" s="134"/>
      <c r="C288" s="134"/>
      <c r="D288" s="144"/>
      <c r="E288" s="144"/>
      <c r="F288" s="144"/>
      <c r="G288" s="144"/>
      <c r="H288" s="144"/>
      <c r="I288" s="135"/>
      <c r="J288" s="135"/>
      <c r="K288" s="135"/>
    </row>
    <row r="289" spans="2:11">
      <c r="B289" s="134"/>
      <c r="C289" s="134"/>
      <c r="D289" s="144"/>
      <c r="E289" s="144"/>
      <c r="F289" s="144"/>
      <c r="G289" s="144"/>
      <c r="H289" s="144"/>
      <c r="I289" s="135"/>
      <c r="J289" s="135"/>
      <c r="K289" s="135"/>
    </row>
    <row r="290" spans="2:11">
      <c r="B290" s="134"/>
      <c r="C290" s="134"/>
      <c r="D290" s="144"/>
      <c r="E290" s="144"/>
      <c r="F290" s="144"/>
      <c r="G290" s="144"/>
      <c r="H290" s="144"/>
      <c r="I290" s="135"/>
      <c r="J290" s="135"/>
      <c r="K290" s="135"/>
    </row>
    <row r="291" spans="2:11">
      <c r="B291" s="134"/>
      <c r="C291" s="134"/>
      <c r="D291" s="144"/>
      <c r="E291" s="144"/>
      <c r="F291" s="144"/>
      <c r="G291" s="144"/>
      <c r="H291" s="144"/>
      <c r="I291" s="135"/>
      <c r="J291" s="135"/>
      <c r="K291" s="135"/>
    </row>
    <row r="292" spans="2:11">
      <c r="B292" s="134"/>
      <c r="C292" s="134"/>
      <c r="D292" s="144"/>
      <c r="E292" s="144"/>
      <c r="F292" s="144"/>
      <c r="G292" s="144"/>
      <c r="H292" s="144"/>
      <c r="I292" s="135"/>
      <c r="J292" s="135"/>
      <c r="K292" s="135"/>
    </row>
    <row r="293" spans="2:11">
      <c r="B293" s="134"/>
      <c r="C293" s="134"/>
      <c r="D293" s="144"/>
      <c r="E293" s="144"/>
      <c r="F293" s="144"/>
      <c r="G293" s="144"/>
      <c r="H293" s="144"/>
      <c r="I293" s="135"/>
      <c r="J293" s="135"/>
      <c r="K293" s="135"/>
    </row>
    <row r="294" spans="2:11">
      <c r="B294" s="134"/>
      <c r="C294" s="134"/>
      <c r="D294" s="144"/>
      <c r="E294" s="144"/>
      <c r="F294" s="144"/>
      <c r="G294" s="144"/>
      <c r="H294" s="144"/>
      <c r="I294" s="135"/>
      <c r="J294" s="135"/>
      <c r="K294" s="135"/>
    </row>
    <row r="295" spans="2:11">
      <c r="B295" s="134"/>
      <c r="C295" s="134"/>
      <c r="D295" s="144"/>
      <c r="E295" s="144"/>
      <c r="F295" s="144"/>
      <c r="G295" s="144"/>
      <c r="H295" s="144"/>
      <c r="I295" s="135"/>
      <c r="J295" s="135"/>
      <c r="K295" s="135"/>
    </row>
    <row r="296" spans="2:11">
      <c r="B296" s="134"/>
      <c r="C296" s="134"/>
      <c r="D296" s="144"/>
      <c r="E296" s="144"/>
      <c r="F296" s="144"/>
      <c r="G296" s="144"/>
      <c r="H296" s="144"/>
      <c r="I296" s="135"/>
      <c r="J296" s="135"/>
      <c r="K296" s="135"/>
    </row>
    <row r="297" spans="2:11">
      <c r="B297" s="134"/>
      <c r="C297" s="134"/>
      <c r="D297" s="144"/>
      <c r="E297" s="144"/>
      <c r="F297" s="144"/>
      <c r="G297" s="144"/>
      <c r="H297" s="144"/>
      <c r="I297" s="135"/>
      <c r="J297" s="135"/>
      <c r="K297" s="135"/>
    </row>
    <row r="298" spans="2:11">
      <c r="B298" s="134"/>
      <c r="C298" s="134"/>
      <c r="D298" s="144"/>
      <c r="E298" s="144"/>
      <c r="F298" s="144"/>
      <c r="G298" s="144"/>
      <c r="H298" s="144"/>
      <c r="I298" s="135"/>
      <c r="J298" s="135"/>
      <c r="K298" s="135"/>
    </row>
    <row r="299" spans="2:11">
      <c r="B299" s="134"/>
      <c r="C299" s="134"/>
      <c r="D299" s="144"/>
      <c r="E299" s="144"/>
      <c r="F299" s="144"/>
      <c r="G299" s="144"/>
      <c r="H299" s="144"/>
      <c r="I299" s="135"/>
      <c r="J299" s="135"/>
      <c r="K299" s="135"/>
    </row>
    <row r="300" spans="2:11">
      <c r="B300" s="134"/>
      <c r="C300" s="134"/>
      <c r="D300" s="144"/>
      <c r="E300" s="144"/>
      <c r="F300" s="144"/>
      <c r="G300" s="144"/>
      <c r="H300" s="144"/>
      <c r="I300" s="135"/>
      <c r="J300" s="135"/>
      <c r="K300" s="135"/>
    </row>
    <row r="301" spans="2:11">
      <c r="B301" s="134"/>
      <c r="C301" s="134"/>
      <c r="D301" s="144"/>
      <c r="E301" s="144"/>
      <c r="F301" s="144"/>
      <c r="G301" s="144"/>
      <c r="H301" s="144"/>
      <c r="I301" s="135"/>
      <c r="J301" s="135"/>
      <c r="K301" s="135"/>
    </row>
    <row r="302" spans="2:11">
      <c r="B302" s="134"/>
      <c r="C302" s="134"/>
      <c r="D302" s="144"/>
      <c r="E302" s="144"/>
      <c r="F302" s="144"/>
      <c r="G302" s="144"/>
      <c r="H302" s="144"/>
      <c r="I302" s="135"/>
      <c r="J302" s="135"/>
      <c r="K302" s="135"/>
    </row>
    <row r="303" spans="2:11">
      <c r="B303" s="134"/>
      <c r="C303" s="134"/>
      <c r="D303" s="144"/>
      <c r="E303" s="144"/>
      <c r="F303" s="144"/>
      <c r="G303" s="144"/>
      <c r="H303" s="144"/>
      <c r="I303" s="135"/>
      <c r="J303" s="135"/>
      <c r="K303" s="135"/>
    </row>
    <row r="304" spans="2:11">
      <c r="B304" s="134"/>
      <c r="C304" s="134"/>
      <c r="D304" s="144"/>
      <c r="E304" s="144"/>
      <c r="F304" s="144"/>
      <c r="G304" s="144"/>
      <c r="H304" s="144"/>
      <c r="I304" s="135"/>
      <c r="J304" s="135"/>
      <c r="K304" s="135"/>
    </row>
    <row r="305" spans="2:11">
      <c r="B305" s="134"/>
      <c r="C305" s="134"/>
      <c r="D305" s="144"/>
      <c r="E305" s="144"/>
      <c r="F305" s="144"/>
      <c r="G305" s="144"/>
      <c r="H305" s="144"/>
      <c r="I305" s="135"/>
      <c r="J305" s="135"/>
      <c r="K305" s="135"/>
    </row>
    <row r="306" spans="2:11">
      <c r="B306" s="134"/>
      <c r="C306" s="134"/>
      <c r="D306" s="144"/>
      <c r="E306" s="144"/>
      <c r="F306" s="144"/>
      <c r="G306" s="144"/>
      <c r="H306" s="144"/>
      <c r="I306" s="135"/>
      <c r="J306" s="135"/>
      <c r="K306" s="135"/>
    </row>
    <row r="307" spans="2:11">
      <c r="B307" s="134"/>
      <c r="C307" s="134"/>
      <c r="D307" s="144"/>
      <c r="E307" s="144"/>
      <c r="F307" s="144"/>
      <c r="G307" s="144"/>
      <c r="H307" s="144"/>
      <c r="I307" s="135"/>
      <c r="J307" s="135"/>
      <c r="K307" s="135"/>
    </row>
    <row r="308" spans="2:11">
      <c r="B308" s="134"/>
      <c r="C308" s="134"/>
      <c r="D308" s="144"/>
      <c r="E308" s="144"/>
      <c r="F308" s="144"/>
      <c r="G308" s="144"/>
      <c r="H308" s="144"/>
      <c r="I308" s="135"/>
      <c r="J308" s="135"/>
      <c r="K308" s="135"/>
    </row>
    <row r="309" spans="2:11">
      <c r="B309" s="134"/>
      <c r="C309" s="134"/>
      <c r="D309" s="144"/>
      <c r="E309" s="144"/>
      <c r="F309" s="144"/>
      <c r="G309" s="144"/>
      <c r="H309" s="144"/>
      <c r="I309" s="135"/>
      <c r="J309" s="135"/>
      <c r="K309" s="135"/>
    </row>
    <row r="310" spans="2:11">
      <c r="B310" s="134"/>
      <c r="C310" s="134"/>
      <c r="D310" s="144"/>
      <c r="E310" s="144"/>
      <c r="F310" s="144"/>
      <c r="G310" s="144"/>
      <c r="H310" s="144"/>
      <c r="I310" s="135"/>
      <c r="J310" s="135"/>
      <c r="K310" s="135"/>
    </row>
    <row r="311" spans="2:11">
      <c r="B311" s="134"/>
      <c r="C311" s="134"/>
      <c r="D311" s="144"/>
      <c r="E311" s="144"/>
      <c r="F311" s="144"/>
      <c r="G311" s="144"/>
      <c r="H311" s="144"/>
      <c r="I311" s="135"/>
      <c r="J311" s="135"/>
      <c r="K311" s="135"/>
    </row>
    <row r="312" spans="2:11">
      <c r="B312" s="134"/>
      <c r="C312" s="134"/>
      <c r="D312" s="144"/>
      <c r="E312" s="144"/>
      <c r="F312" s="144"/>
      <c r="G312" s="144"/>
      <c r="H312" s="144"/>
      <c r="I312" s="135"/>
      <c r="J312" s="135"/>
      <c r="K312" s="13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8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4.4257812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2102</v>
      </c>
    </row>
    <row r="6" spans="2:15" ht="26.25" customHeight="1">
      <c r="B6" s="174" t="s">
        <v>181</v>
      </c>
      <c r="C6" s="175"/>
      <c r="D6" s="175"/>
      <c r="E6" s="175"/>
      <c r="F6" s="175"/>
      <c r="G6" s="175"/>
      <c r="H6" s="175"/>
      <c r="I6" s="175"/>
      <c r="J6" s="175"/>
      <c r="K6" s="176"/>
    </row>
    <row r="7" spans="2:15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39" t="s">
        <v>3528</v>
      </c>
      <c r="C10" s="89"/>
      <c r="D10" s="89"/>
      <c r="E10" s="89"/>
      <c r="F10" s="89"/>
      <c r="G10" s="89"/>
      <c r="H10" s="89"/>
      <c r="I10" s="160">
        <f>I11</f>
        <v>-3152.1478469510002</v>
      </c>
      <c r="J10" s="141">
        <f>IFERROR(I10/$I$10,0)</f>
        <v>1</v>
      </c>
      <c r="K10" s="141">
        <f>I10/'סכום נכסי הקרן'!$C$42</f>
        <v>-5.2085240045627161E-5</v>
      </c>
      <c r="O10" s="1"/>
    </row>
    <row r="11" spans="2:15" ht="21" customHeight="1">
      <c r="B11" s="161" t="s">
        <v>202</v>
      </c>
      <c r="C11" s="161"/>
      <c r="D11" s="161"/>
      <c r="E11" s="161"/>
      <c r="F11" s="161"/>
      <c r="G11" s="161"/>
      <c r="H11" s="162"/>
      <c r="I11" s="163">
        <f>I12+I13</f>
        <v>-3152.1478469510002</v>
      </c>
      <c r="J11" s="141">
        <f>IFERROR(I11/$I$10,0)</f>
        <v>1</v>
      </c>
      <c r="K11" s="141">
        <f>I11/'סכום נכסי הקרן'!$C$42</f>
        <v>-5.2085240045627161E-5</v>
      </c>
    </row>
    <row r="12" spans="2:15">
      <c r="B12" s="164" t="s">
        <v>529</v>
      </c>
      <c r="C12" s="164" t="s">
        <v>530</v>
      </c>
      <c r="D12" s="164" t="s">
        <v>532</v>
      </c>
      <c r="E12" s="164"/>
      <c r="F12" s="165">
        <v>0</v>
      </c>
      <c r="G12" s="164" t="s">
        <v>134</v>
      </c>
      <c r="H12" s="165">
        <v>0</v>
      </c>
      <c r="I12" s="85">
        <v>-1137.2208114130001</v>
      </c>
      <c r="J12" s="166">
        <f>IFERROR(I12/$I$10,0)</f>
        <v>0.36077648214153646</v>
      </c>
      <c r="K12" s="166">
        <f>I12/'סכום נכסי הקרן'!$C$42</f>
        <v>-1.8791129675158846E-5</v>
      </c>
    </row>
    <row r="13" spans="2:15">
      <c r="B13" s="76" t="s">
        <v>1308</v>
      </c>
      <c r="C13" s="73" t="s">
        <v>1309</v>
      </c>
      <c r="D13" s="164" t="s">
        <v>532</v>
      </c>
      <c r="E13" s="164"/>
      <c r="F13" s="165">
        <v>0</v>
      </c>
      <c r="G13" s="164" t="s">
        <v>134</v>
      </c>
      <c r="H13" s="165">
        <v>0</v>
      </c>
      <c r="I13" s="85">
        <v>-2014.9270355380002</v>
      </c>
      <c r="J13" s="166">
        <f>IFERROR(I13/$I$10,0)</f>
        <v>0.63922351785846354</v>
      </c>
      <c r="K13" s="166">
        <f>I13/'סכום נכסי הקרן'!$C$42</f>
        <v>-3.3294110370468316E-5</v>
      </c>
    </row>
    <row r="14" spans="2:15">
      <c r="B14" s="89"/>
      <c r="C14" s="89"/>
      <c r="D14" s="89"/>
      <c r="E14" s="89"/>
      <c r="F14" s="89"/>
      <c r="G14" s="89"/>
      <c r="H14" s="89"/>
      <c r="I14" s="135"/>
      <c r="J14" s="89"/>
      <c r="K14" s="89"/>
    </row>
    <row r="15" spans="2:15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134"/>
      <c r="C110" s="135"/>
      <c r="D110" s="144"/>
      <c r="E110" s="144"/>
      <c r="F110" s="144"/>
      <c r="G110" s="144"/>
      <c r="H110" s="144"/>
      <c r="I110" s="135"/>
      <c r="J110" s="135"/>
      <c r="K110" s="135"/>
    </row>
    <row r="111" spans="2:11">
      <c r="B111" s="134"/>
      <c r="C111" s="135"/>
      <c r="D111" s="144"/>
      <c r="E111" s="144"/>
      <c r="F111" s="144"/>
      <c r="G111" s="144"/>
      <c r="H111" s="144"/>
      <c r="I111" s="135"/>
      <c r="J111" s="135"/>
      <c r="K111" s="135"/>
    </row>
    <row r="112" spans="2:11">
      <c r="B112" s="134"/>
      <c r="C112" s="135"/>
      <c r="D112" s="144"/>
      <c r="E112" s="144"/>
      <c r="F112" s="144"/>
      <c r="G112" s="144"/>
      <c r="H112" s="144"/>
      <c r="I112" s="135"/>
      <c r="J112" s="135"/>
      <c r="K112" s="135"/>
    </row>
    <row r="113" spans="2:11">
      <c r="B113" s="134"/>
      <c r="C113" s="135"/>
      <c r="D113" s="144"/>
      <c r="E113" s="144"/>
      <c r="F113" s="144"/>
      <c r="G113" s="144"/>
      <c r="H113" s="144"/>
      <c r="I113" s="135"/>
      <c r="J113" s="135"/>
      <c r="K113" s="135"/>
    </row>
    <row r="114" spans="2:11">
      <c r="B114" s="134"/>
      <c r="C114" s="135"/>
      <c r="D114" s="144"/>
      <c r="E114" s="144"/>
      <c r="F114" s="144"/>
      <c r="G114" s="144"/>
      <c r="H114" s="144"/>
      <c r="I114" s="135"/>
      <c r="J114" s="135"/>
      <c r="K114" s="135"/>
    </row>
    <row r="115" spans="2:11">
      <c r="B115" s="134"/>
      <c r="C115" s="135"/>
      <c r="D115" s="144"/>
      <c r="E115" s="144"/>
      <c r="F115" s="144"/>
      <c r="G115" s="144"/>
      <c r="H115" s="144"/>
      <c r="I115" s="135"/>
      <c r="J115" s="135"/>
      <c r="K115" s="135"/>
    </row>
    <row r="116" spans="2:11">
      <c r="B116" s="134"/>
      <c r="C116" s="135"/>
      <c r="D116" s="144"/>
      <c r="E116" s="144"/>
      <c r="F116" s="144"/>
      <c r="G116" s="144"/>
      <c r="H116" s="144"/>
      <c r="I116" s="135"/>
      <c r="J116" s="135"/>
      <c r="K116" s="135"/>
    </row>
    <row r="117" spans="2:11">
      <c r="B117" s="134"/>
      <c r="C117" s="135"/>
      <c r="D117" s="144"/>
      <c r="E117" s="144"/>
      <c r="F117" s="144"/>
      <c r="G117" s="144"/>
      <c r="H117" s="144"/>
      <c r="I117" s="135"/>
      <c r="J117" s="135"/>
      <c r="K117" s="135"/>
    </row>
    <row r="118" spans="2:11">
      <c r="B118" s="134"/>
      <c r="C118" s="135"/>
      <c r="D118" s="144"/>
      <c r="E118" s="144"/>
      <c r="F118" s="144"/>
      <c r="G118" s="144"/>
      <c r="H118" s="144"/>
      <c r="I118" s="135"/>
      <c r="J118" s="135"/>
      <c r="K118" s="135"/>
    </row>
    <row r="119" spans="2:11">
      <c r="B119" s="134"/>
      <c r="C119" s="135"/>
      <c r="D119" s="144"/>
      <c r="E119" s="144"/>
      <c r="F119" s="144"/>
      <c r="G119" s="144"/>
      <c r="H119" s="144"/>
      <c r="I119" s="135"/>
      <c r="J119" s="135"/>
      <c r="K119" s="135"/>
    </row>
    <row r="120" spans="2:11">
      <c r="B120" s="134"/>
      <c r="C120" s="135"/>
      <c r="D120" s="144"/>
      <c r="E120" s="144"/>
      <c r="F120" s="144"/>
      <c r="G120" s="144"/>
      <c r="H120" s="144"/>
      <c r="I120" s="135"/>
      <c r="J120" s="135"/>
      <c r="K120" s="135"/>
    </row>
    <row r="121" spans="2:11">
      <c r="B121" s="134"/>
      <c r="C121" s="135"/>
      <c r="D121" s="144"/>
      <c r="E121" s="144"/>
      <c r="F121" s="144"/>
      <c r="G121" s="144"/>
      <c r="H121" s="144"/>
      <c r="I121" s="135"/>
      <c r="J121" s="135"/>
      <c r="K121" s="135"/>
    </row>
    <row r="122" spans="2:11">
      <c r="B122" s="134"/>
      <c r="C122" s="135"/>
      <c r="D122" s="144"/>
      <c r="E122" s="144"/>
      <c r="F122" s="144"/>
      <c r="G122" s="144"/>
      <c r="H122" s="144"/>
      <c r="I122" s="135"/>
      <c r="J122" s="135"/>
      <c r="K122" s="135"/>
    </row>
    <row r="123" spans="2:11">
      <c r="B123" s="134"/>
      <c r="C123" s="135"/>
      <c r="D123" s="144"/>
      <c r="E123" s="144"/>
      <c r="F123" s="144"/>
      <c r="G123" s="144"/>
      <c r="H123" s="144"/>
      <c r="I123" s="135"/>
      <c r="J123" s="135"/>
      <c r="K123" s="135"/>
    </row>
    <row r="124" spans="2:11">
      <c r="B124" s="134"/>
      <c r="C124" s="135"/>
      <c r="D124" s="144"/>
      <c r="E124" s="144"/>
      <c r="F124" s="144"/>
      <c r="G124" s="144"/>
      <c r="H124" s="144"/>
      <c r="I124" s="135"/>
      <c r="J124" s="135"/>
      <c r="K124" s="135"/>
    </row>
    <row r="125" spans="2:11">
      <c r="B125" s="134"/>
      <c r="C125" s="135"/>
      <c r="D125" s="144"/>
      <c r="E125" s="144"/>
      <c r="F125" s="144"/>
      <c r="G125" s="144"/>
      <c r="H125" s="144"/>
      <c r="I125" s="135"/>
      <c r="J125" s="135"/>
      <c r="K125" s="135"/>
    </row>
    <row r="126" spans="2:11">
      <c r="B126" s="134"/>
      <c r="C126" s="135"/>
      <c r="D126" s="144"/>
      <c r="E126" s="144"/>
      <c r="F126" s="144"/>
      <c r="G126" s="144"/>
      <c r="H126" s="144"/>
      <c r="I126" s="135"/>
      <c r="J126" s="135"/>
      <c r="K126" s="135"/>
    </row>
    <row r="127" spans="2:11">
      <c r="B127" s="134"/>
      <c r="C127" s="135"/>
      <c r="D127" s="144"/>
      <c r="E127" s="144"/>
      <c r="F127" s="144"/>
      <c r="G127" s="144"/>
      <c r="H127" s="144"/>
      <c r="I127" s="135"/>
      <c r="J127" s="135"/>
      <c r="K127" s="135"/>
    </row>
    <row r="128" spans="2:11">
      <c r="B128" s="134"/>
      <c r="C128" s="135"/>
      <c r="D128" s="144"/>
      <c r="E128" s="144"/>
      <c r="F128" s="144"/>
      <c r="G128" s="144"/>
      <c r="H128" s="144"/>
      <c r="I128" s="135"/>
      <c r="J128" s="135"/>
      <c r="K128" s="135"/>
    </row>
    <row r="129" spans="2:11">
      <c r="B129" s="134"/>
      <c r="C129" s="135"/>
      <c r="D129" s="144"/>
      <c r="E129" s="144"/>
      <c r="F129" s="144"/>
      <c r="G129" s="144"/>
      <c r="H129" s="144"/>
      <c r="I129" s="135"/>
      <c r="J129" s="135"/>
      <c r="K129" s="135"/>
    </row>
    <row r="130" spans="2:11">
      <c r="B130" s="134"/>
      <c r="C130" s="135"/>
      <c r="D130" s="144"/>
      <c r="E130" s="144"/>
      <c r="F130" s="144"/>
      <c r="G130" s="144"/>
      <c r="H130" s="144"/>
      <c r="I130" s="135"/>
      <c r="J130" s="135"/>
      <c r="K130" s="135"/>
    </row>
    <row r="131" spans="2:11">
      <c r="B131" s="134"/>
      <c r="C131" s="135"/>
      <c r="D131" s="144"/>
      <c r="E131" s="144"/>
      <c r="F131" s="144"/>
      <c r="G131" s="144"/>
      <c r="H131" s="144"/>
      <c r="I131" s="135"/>
      <c r="J131" s="135"/>
      <c r="K131" s="135"/>
    </row>
    <row r="132" spans="2:11">
      <c r="B132" s="134"/>
      <c r="C132" s="135"/>
      <c r="D132" s="144"/>
      <c r="E132" s="144"/>
      <c r="F132" s="144"/>
      <c r="G132" s="144"/>
      <c r="H132" s="144"/>
      <c r="I132" s="135"/>
      <c r="J132" s="135"/>
      <c r="K132" s="135"/>
    </row>
    <row r="133" spans="2:11">
      <c r="B133" s="134"/>
      <c r="C133" s="135"/>
      <c r="D133" s="144"/>
      <c r="E133" s="144"/>
      <c r="F133" s="144"/>
      <c r="G133" s="144"/>
      <c r="H133" s="144"/>
      <c r="I133" s="135"/>
      <c r="J133" s="135"/>
      <c r="K133" s="135"/>
    </row>
    <row r="134" spans="2:11">
      <c r="B134" s="134"/>
      <c r="C134" s="135"/>
      <c r="D134" s="144"/>
      <c r="E134" s="144"/>
      <c r="F134" s="144"/>
      <c r="G134" s="144"/>
      <c r="H134" s="144"/>
      <c r="I134" s="135"/>
      <c r="J134" s="135"/>
      <c r="K134" s="135"/>
    </row>
    <row r="135" spans="2:11">
      <c r="B135" s="134"/>
      <c r="C135" s="135"/>
      <c r="D135" s="144"/>
      <c r="E135" s="144"/>
      <c r="F135" s="144"/>
      <c r="G135" s="144"/>
      <c r="H135" s="144"/>
      <c r="I135" s="135"/>
      <c r="J135" s="135"/>
      <c r="K135" s="135"/>
    </row>
    <row r="136" spans="2:11">
      <c r="B136" s="134"/>
      <c r="C136" s="135"/>
      <c r="D136" s="144"/>
      <c r="E136" s="144"/>
      <c r="F136" s="144"/>
      <c r="G136" s="144"/>
      <c r="H136" s="144"/>
      <c r="I136" s="135"/>
      <c r="J136" s="135"/>
      <c r="K136" s="135"/>
    </row>
    <row r="137" spans="2:11">
      <c r="B137" s="134"/>
      <c r="C137" s="135"/>
      <c r="D137" s="144"/>
      <c r="E137" s="144"/>
      <c r="F137" s="144"/>
      <c r="G137" s="144"/>
      <c r="H137" s="144"/>
      <c r="I137" s="135"/>
      <c r="J137" s="135"/>
      <c r="K137" s="135"/>
    </row>
    <row r="138" spans="2:11">
      <c r="B138" s="134"/>
      <c r="C138" s="135"/>
      <c r="D138" s="144"/>
      <c r="E138" s="144"/>
      <c r="F138" s="144"/>
      <c r="G138" s="144"/>
      <c r="H138" s="144"/>
      <c r="I138" s="135"/>
      <c r="J138" s="135"/>
      <c r="K138" s="135"/>
    </row>
    <row r="139" spans="2:11">
      <c r="B139" s="134"/>
      <c r="C139" s="135"/>
      <c r="D139" s="144"/>
      <c r="E139" s="144"/>
      <c r="F139" s="144"/>
      <c r="G139" s="144"/>
      <c r="H139" s="144"/>
      <c r="I139" s="135"/>
      <c r="J139" s="135"/>
      <c r="K139" s="135"/>
    </row>
    <row r="140" spans="2:11">
      <c r="B140" s="134"/>
      <c r="C140" s="135"/>
      <c r="D140" s="144"/>
      <c r="E140" s="144"/>
      <c r="F140" s="144"/>
      <c r="G140" s="144"/>
      <c r="H140" s="144"/>
      <c r="I140" s="135"/>
      <c r="J140" s="135"/>
      <c r="K140" s="135"/>
    </row>
    <row r="141" spans="2:11">
      <c r="B141" s="134"/>
      <c r="C141" s="135"/>
      <c r="D141" s="144"/>
      <c r="E141" s="144"/>
      <c r="F141" s="144"/>
      <c r="G141" s="144"/>
      <c r="H141" s="144"/>
      <c r="I141" s="135"/>
      <c r="J141" s="135"/>
      <c r="K141" s="135"/>
    </row>
    <row r="142" spans="2:11">
      <c r="B142" s="134"/>
      <c r="C142" s="135"/>
      <c r="D142" s="144"/>
      <c r="E142" s="144"/>
      <c r="F142" s="144"/>
      <c r="G142" s="144"/>
      <c r="H142" s="144"/>
      <c r="I142" s="135"/>
      <c r="J142" s="135"/>
      <c r="K142" s="135"/>
    </row>
    <row r="143" spans="2:11">
      <c r="B143" s="134"/>
      <c r="C143" s="135"/>
      <c r="D143" s="144"/>
      <c r="E143" s="144"/>
      <c r="F143" s="144"/>
      <c r="G143" s="144"/>
      <c r="H143" s="144"/>
      <c r="I143" s="135"/>
      <c r="J143" s="135"/>
      <c r="K143" s="135"/>
    </row>
    <row r="144" spans="2:11">
      <c r="B144" s="134"/>
      <c r="C144" s="135"/>
      <c r="D144" s="144"/>
      <c r="E144" s="144"/>
      <c r="F144" s="144"/>
      <c r="G144" s="144"/>
      <c r="H144" s="144"/>
      <c r="I144" s="135"/>
      <c r="J144" s="135"/>
      <c r="K144" s="135"/>
    </row>
    <row r="145" spans="2:11">
      <c r="B145" s="134"/>
      <c r="C145" s="135"/>
      <c r="D145" s="144"/>
      <c r="E145" s="144"/>
      <c r="F145" s="144"/>
      <c r="G145" s="144"/>
      <c r="H145" s="144"/>
      <c r="I145" s="135"/>
      <c r="J145" s="135"/>
      <c r="K145" s="135"/>
    </row>
    <row r="146" spans="2:11">
      <c r="B146" s="134"/>
      <c r="C146" s="135"/>
      <c r="D146" s="144"/>
      <c r="E146" s="144"/>
      <c r="F146" s="144"/>
      <c r="G146" s="144"/>
      <c r="H146" s="144"/>
      <c r="I146" s="135"/>
      <c r="J146" s="135"/>
      <c r="K146" s="135"/>
    </row>
    <row r="147" spans="2:11">
      <c r="B147" s="134"/>
      <c r="C147" s="135"/>
      <c r="D147" s="144"/>
      <c r="E147" s="144"/>
      <c r="F147" s="144"/>
      <c r="G147" s="144"/>
      <c r="H147" s="144"/>
      <c r="I147" s="135"/>
      <c r="J147" s="135"/>
      <c r="K147" s="135"/>
    </row>
    <row r="148" spans="2:11">
      <c r="B148" s="134"/>
      <c r="C148" s="135"/>
      <c r="D148" s="144"/>
      <c r="E148" s="144"/>
      <c r="F148" s="144"/>
      <c r="G148" s="144"/>
      <c r="H148" s="144"/>
      <c r="I148" s="135"/>
      <c r="J148" s="135"/>
      <c r="K148" s="135"/>
    </row>
    <row r="149" spans="2:11">
      <c r="B149" s="134"/>
      <c r="C149" s="135"/>
      <c r="D149" s="144"/>
      <c r="E149" s="144"/>
      <c r="F149" s="144"/>
      <c r="G149" s="144"/>
      <c r="H149" s="144"/>
      <c r="I149" s="135"/>
      <c r="J149" s="135"/>
      <c r="K149" s="135"/>
    </row>
    <row r="150" spans="2:11">
      <c r="B150" s="134"/>
      <c r="C150" s="135"/>
      <c r="D150" s="144"/>
      <c r="E150" s="144"/>
      <c r="F150" s="144"/>
      <c r="G150" s="144"/>
      <c r="H150" s="144"/>
      <c r="I150" s="135"/>
      <c r="J150" s="135"/>
      <c r="K150" s="135"/>
    </row>
    <row r="151" spans="2:11">
      <c r="B151" s="134"/>
      <c r="C151" s="135"/>
      <c r="D151" s="144"/>
      <c r="E151" s="144"/>
      <c r="F151" s="144"/>
      <c r="G151" s="144"/>
      <c r="H151" s="144"/>
      <c r="I151" s="135"/>
      <c r="J151" s="135"/>
      <c r="K151" s="135"/>
    </row>
    <row r="152" spans="2:11">
      <c r="B152" s="134"/>
      <c r="C152" s="135"/>
      <c r="D152" s="144"/>
      <c r="E152" s="144"/>
      <c r="F152" s="144"/>
      <c r="G152" s="144"/>
      <c r="H152" s="144"/>
      <c r="I152" s="135"/>
      <c r="J152" s="135"/>
      <c r="K152" s="135"/>
    </row>
    <row r="153" spans="2:11">
      <c r="B153" s="134"/>
      <c r="C153" s="135"/>
      <c r="D153" s="144"/>
      <c r="E153" s="144"/>
      <c r="F153" s="144"/>
      <c r="G153" s="144"/>
      <c r="H153" s="144"/>
      <c r="I153" s="135"/>
      <c r="J153" s="135"/>
      <c r="K153" s="135"/>
    </row>
    <row r="154" spans="2:11">
      <c r="B154" s="134"/>
      <c r="C154" s="135"/>
      <c r="D154" s="144"/>
      <c r="E154" s="144"/>
      <c r="F154" s="144"/>
      <c r="G154" s="144"/>
      <c r="H154" s="144"/>
      <c r="I154" s="135"/>
      <c r="J154" s="135"/>
      <c r="K154" s="135"/>
    </row>
    <row r="155" spans="2:11">
      <c r="B155" s="134"/>
      <c r="C155" s="135"/>
      <c r="D155" s="144"/>
      <c r="E155" s="144"/>
      <c r="F155" s="144"/>
      <c r="G155" s="144"/>
      <c r="H155" s="144"/>
      <c r="I155" s="135"/>
      <c r="J155" s="135"/>
      <c r="K155" s="135"/>
    </row>
    <row r="156" spans="2:11">
      <c r="B156" s="134"/>
      <c r="C156" s="135"/>
      <c r="D156" s="144"/>
      <c r="E156" s="144"/>
      <c r="F156" s="144"/>
      <c r="G156" s="144"/>
      <c r="H156" s="144"/>
      <c r="I156" s="135"/>
      <c r="J156" s="135"/>
      <c r="K156" s="135"/>
    </row>
    <row r="157" spans="2:11">
      <c r="B157" s="134"/>
      <c r="C157" s="135"/>
      <c r="D157" s="144"/>
      <c r="E157" s="144"/>
      <c r="F157" s="144"/>
      <c r="G157" s="144"/>
      <c r="H157" s="144"/>
      <c r="I157" s="135"/>
      <c r="J157" s="135"/>
      <c r="K157" s="135"/>
    </row>
    <row r="158" spans="2:11">
      <c r="B158" s="134"/>
      <c r="C158" s="135"/>
      <c r="D158" s="144"/>
      <c r="E158" s="144"/>
      <c r="F158" s="144"/>
      <c r="G158" s="144"/>
      <c r="H158" s="144"/>
      <c r="I158" s="135"/>
      <c r="J158" s="135"/>
      <c r="K158" s="135"/>
    </row>
    <row r="159" spans="2:11">
      <c r="B159" s="134"/>
      <c r="C159" s="135"/>
      <c r="D159" s="144"/>
      <c r="E159" s="144"/>
      <c r="F159" s="144"/>
      <c r="G159" s="144"/>
      <c r="H159" s="144"/>
      <c r="I159" s="135"/>
      <c r="J159" s="135"/>
      <c r="K159" s="135"/>
    </row>
    <row r="160" spans="2:11">
      <c r="B160" s="134"/>
      <c r="C160" s="135"/>
      <c r="D160" s="144"/>
      <c r="E160" s="144"/>
      <c r="F160" s="144"/>
      <c r="G160" s="144"/>
      <c r="H160" s="144"/>
      <c r="I160" s="135"/>
      <c r="J160" s="135"/>
      <c r="K160" s="135"/>
    </row>
    <row r="161" spans="2:11">
      <c r="B161" s="134"/>
      <c r="C161" s="135"/>
      <c r="D161" s="144"/>
      <c r="E161" s="144"/>
      <c r="F161" s="144"/>
      <c r="G161" s="144"/>
      <c r="H161" s="144"/>
      <c r="I161" s="135"/>
      <c r="J161" s="135"/>
      <c r="K161" s="135"/>
    </row>
    <row r="162" spans="2:11">
      <c r="B162" s="134"/>
      <c r="C162" s="135"/>
      <c r="D162" s="144"/>
      <c r="E162" s="144"/>
      <c r="F162" s="144"/>
      <c r="G162" s="144"/>
      <c r="H162" s="144"/>
      <c r="I162" s="135"/>
      <c r="J162" s="135"/>
      <c r="K162" s="135"/>
    </row>
    <row r="163" spans="2:11">
      <c r="B163" s="134"/>
      <c r="C163" s="135"/>
      <c r="D163" s="144"/>
      <c r="E163" s="144"/>
      <c r="F163" s="144"/>
      <c r="G163" s="144"/>
      <c r="H163" s="144"/>
      <c r="I163" s="135"/>
      <c r="J163" s="135"/>
      <c r="K163" s="135"/>
    </row>
    <row r="164" spans="2:11">
      <c r="B164" s="134"/>
      <c r="C164" s="135"/>
      <c r="D164" s="144"/>
      <c r="E164" s="144"/>
      <c r="F164" s="144"/>
      <c r="G164" s="144"/>
      <c r="H164" s="144"/>
      <c r="I164" s="135"/>
      <c r="J164" s="135"/>
      <c r="K164" s="135"/>
    </row>
    <row r="165" spans="2:11">
      <c r="B165" s="134"/>
      <c r="C165" s="135"/>
      <c r="D165" s="144"/>
      <c r="E165" s="144"/>
      <c r="F165" s="144"/>
      <c r="G165" s="144"/>
      <c r="H165" s="144"/>
      <c r="I165" s="135"/>
      <c r="J165" s="135"/>
      <c r="K165" s="135"/>
    </row>
    <row r="166" spans="2:11">
      <c r="B166" s="134"/>
      <c r="C166" s="135"/>
      <c r="D166" s="144"/>
      <c r="E166" s="144"/>
      <c r="F166" s="144"/>
      <c r="G166" s="144"/>
      <c r="H166" s="144"/>
      <c r="I166" s="135"/>
      <c r="J166" s="135"/>
      <c r="K166" s="135"/>
    </row>
    <row r="167" spans="2:11">
      <c r="B167" s="134"/>
      <c r="C167" s="135"/>
      <c r="D167" s="144"/>
      <c r="E167" s="144"/>
      <c r="F167" s="144"/>
      <c r="G167" s="144"/>
      <c r="H167" s="144"/>
      <c r="I167" s="135"/>
      <c r="J167" s="135"/>
      <c r="K167" s="135"/>
    </row>
    <row r="168" spans="2:11">
      <c r="B168" s="134"/>
      <c r="C168" s="135"/>
      <c r="D168" s="144"/>
      <c r="E168" s="144"/>
      <c r="F168" s="144"/>
      <c r="G168" s="144"/>
      <c r="H168" s="144"/>
      <c r="I168" s="135"/>
      <c r="J168" s="135"/>
      <c r="K168" s="135"/>
    </row>
    <row r="169" spans="2:11">
      <c r="B169" s="134"/>
      <c r="C169" s="135"/>
      <c r="D169" s="144"/>
      <c r="E169" s="144"/>
      <c r="F169" s="144"/>
      <c r="G169" s="144"/>
      <c r="H169" s="144"/>
      <c r="I169" s="135"/>
      <c r="J169" s="135"/>
      <c r="K169" s="135"/>
    </row>
    <row r="170" spans="2:11">
      <c r="B170" s="134"/>
      <c r="C170" s="135"/>
      <c r="D170" s="144"/>
      <c r="E170" s="144"/>
      <c r="F170" s="144"/>
      <c r="G170" s="144"/>
      <c r="H170" s="144"/>
      <c r="I170" s="135"/>
      <c r="J170" s="135"/>
      <c r="K170" s="135"/>
    </row>
    <row r="171" spans="2:11">
      <c r="B171" s="134"/>
      <c r="C171" s="135"/>
      <c r="D171" s="144"/>
      <c r="E171" s="144"/>
      <c r="F171" s="144"/>
      <c r="G171" s="144"/>
      <c r="H171" s="144"/>
      <c r="I171" s="135"/>
      <c r="J171" s="135"/>
      <c r="K171" s="135"/>
    </row>
    <row r="172" spans="2:11">
      <c r="B172" s="134"/>
      <c r="C172" s="135"/>
      <c r="D172" s="144"/>
      <c r="E172" s="144"/>
      <c r="F172" s="144"/>
      <c r="G172" s="144"/>
      <c r="H172" s="144"/>
      <c r="I172" s="135"/>
      <c r="J172" s="135"/>
      <c r="K172" s="135"/>
    </row>
    <row r="173" spans="2:11">
      <c r="B173" s="134"/>
      <c r="C173" s="135"/>
      <c r="D173" s="144"/>
      <c r="E173" s="144"/>
      <c r="F173" s="144"/>
      <c r="G173" s="144"/>
      <c r="H173" s="144"/>
      <c r="I173" s="135"/>
      <c r="J173" s="135"/>
      <c r="K173" s="135"/>
    </row>
    <row r="174" spans="2:11">
      <c r="B174" s="134"/>
      <c r="C174" s="135"/>
      <c r="D174" s="144"/>
      <c r="E174" s="144"/>
      <c r="F174" s="144"/>
      <c r="G174" s="144"/>
      <c r="H174" s="144"/>
      <c r="I174" s="135"/>
      <c r="J174" s="135"/>
      <c r="K174" s="135"/>
    </row>
    <row r="175" spans="2:11">
      <c r="B175" s="134"/>
      <c r="C175" s="135"/>
      <c r="D175" s="144"/>
      <c r="E175" s="144"/>
      <c r="F175" s="144"/>
      <c r="G175" s="144"/>
      <c r="H175" s="144"/>
      <c r="I175" s="135"/>
      <c r="J175" s="135"/>
      <c r="K175" s="135"/>
    </row>
    <row r="176" spans="2:11">
      <c r="B176" s="134"/>
      <c r="C176" s="135"/>
      <c r="D176" s="144"/>
      <c r="E176" s="144"/>
      <c r="F176" s="144"/>
      <c r="G176" s="144"/>
      <c r="H176" s="144"/>
      <c r="I176" s="135"/>
      <c r="J176" s="135"/>
      <c r="K176" s="135"/>
    </row>
    <row r="177" spans="2:11">
      <c r="B177" s="134"/>
      <c r="C177" s="135"/>
      <c r="D177" s="144"/>
      <c r="E177" s="144"/>
      <c r="F177" s="144"/>
      <c r="G177" s="144"/>
      <c r="H177" s="144"/>
      <c r="I177" s="135"/>
      <c r="J177" s="135"/>
      <c r="K177" s="135"/>
    </row>
    <row r="178" spans="2:11">
      <c r="B178" s="134"/>
      <c r="C178" s="135"/>
      <c r="D178" s="144"/>
      <c r="E178" s="144"/>
      <c r="F178" s="144"/>
      <c r="G178" s="144"/>
      <c r="H178" s="144"/>
      <c r="I178" s="135"/>
      <c r="J178" s="135"/>
      <c r="K178" s="135"/>
    </row>
    <row r="179" spans="2:11">
      <c r="B179" s="134"/>
      <c r="C179" s="135"/>
      <c r="D179" s="144"/>
      <c r="E179" s="144"/>
      <c r="F179" s="144"/>
      <c r="G179" s="144"/>
      <c r="H179" s="144"/>
      <c r="I179" s="135"/>
      <c r="J179" s="135"/>
      <c r="K179" s="135"/>
    </row>
    <row r="180" spans="2:11">
      <c r="B180" s="134"/>
      <c r="C180" s="135"/>
      <c r="D180" s="144"/>
      <c r="E180" s="144"/>
      <c r="F180" s="144"/>
      <c r="G180" s="144"/>
      <c r="H180" s="144"/>
      <c r="I180" s="135"/>
      <c r="J180" s="135"/>
      <c r="K180" s="135"/>
    </row>
    <row r="181" spans="2:11">
      <c r="B181" s="134"/>
      <c r="C181" s="135"/>
      <c r="D181" s="144"/>
      <c r="E181" s="144"/>
      <c r="F181" s="144"/>
      <c r="G181" s="144"/>
      <c r="H181" s="144"/>
      <c r="I181" s="135"/>
      <c r="J181" s="135"/>
      <c r="K181" s="135"/>
    </row>
    <row r="182" spans="2:11">
      <c r="B182" s="134"/>
      <c r="C182" s="135"/>
      <c r="D182" s="144"/>
      <c r="E182" s="144"/>
      <c r="F182" s="144"/>
      <c r="G182" s="144"/>
      <c r="H182" s="144"/>
      <c r="I182" s="135"/>
      <c r="J182" s="135"/>
      <c r="K182" s="135"/>
    </row>
    <row r="183" spans="2:11">
      <c r="B183" s="134"/>
      <c r="C183" s="135"/>
      <c r="D183" s="144"/>
      <c r="E183" s="144"/>
      <c r="F183" s="144"/>
      <c r="G183" s="144"/>
      <c r="H183" s="144"/>
      <c r="I183" s="135"/>
      <c r="J183" s="135"/>
      <c r="K183" s="135"/>
    </row>
    <row r="184" spans="2:11">
      <c r="B184" s="134"/>
      <c r="C184" s="135"/>
      <c r="D184" s="144"/>
      <c r="E184" s="144"/>
      <c r="F184" s="144"/>
      <c r="G184" s="144"/>
      <c r="H184" s="144"/>
      <c r="I184" s="135"/>
      <c r="J184" s="135"/>
      <c r="K184" s="135"/>
    </row>
    <row r="185" spans="2:11">
      <c r="B185" s="134"/>
      <c r="C185" s="135"/>
      <c r="D185" s="144"/>
      <c r="E185" s="144"/>
      <c r="F185" s="144"/>
      <c r="G185" s="144"/>
      <c r="H185" s="144"/>
      <c r="I185" s="135"/>
      <c r="J185" s="135"/>
      <c r="K185" s="135"/>
    </row>
    <row r="186" spans="2:11">
      <c r="B186" s="134"/>
      <c r="C186" s="135"/>
      <c r="D186" s="144"/>
      <c r="E186" s="144"/>
      <c r="F186" s="144"/>
      <c r="G186" s="144"/>
      <c r="H186" s="144"/>
      <c r="I186" s="135"/>
      <c r="J186" s="135"/>
      <c r="K186" s="135"/>
    </row>
    <row r="187" spans="2:11">
      <c r="B187" s="134"/>
      <c r="C187" s="135"/>
      <c r="D187" s="144"/>
      <c r="E187" s="144"/>
      <c r="F187" s="144"/>
      <c r="G187" s="144"/>
      <c r="H187" s="144"/>
      <c r="I187" s="135"/>
      <c r="J187" s="135"/>
      <c r="K187" s="135"/>
    </row>
    <row r="188" spans="2:11">
      <c r="B188" s="134"/>
      <c r="C188" s="135"/>
      <c r="D188" s="144"/>
      <c r="E188" s="144"/>
      <c r="F188" s="144"/>
      <c r="G188" s="144"/>
      <c r="H188" s="144"/>
      <c r="I188" s="135"/>
      <c r="J188" s="135"/>
      <c r="K188" s="135"/>
    </row>
    <row r="189" spans="2:11">
      <c r="B189" s="134"/>
      <c r="C189" s="135"/>
      <c r="D189" s="144"/>
      <c r="E189" s="144"/>
      <c r="F189" s="144"/>
      <c r="G189" s="144"/>
      <c r="H189" s="144"/>
      <c r="I189" s="135"/>
      <c r="J189" s="135"/>
      <c r="K189" s="135"/>
    </row>
    <row r="190" spans="2:11">
      <c r="B190" s="134"/>
      <c r="C190" s="135"/>
      <c r="D190" s="144"/>
      <c r="E190" s="144"/>
      <c r="F190" s="144"/>
      <c r="G190" s="144"/>
      <c r="H190" s="144"/>
      <c r="I190" s="135"/>
      <c r="J190" s="135"/>
      <c r="K190" s="135"/>
    </row>
    <row r="191" spans="2:11">
      <c r="B191" s="134"/>
      <c r="C191" s="135"/>
      <c r="D191" s="144"/>
      <c r="E191" s="144"/>
      <c r="F191" s="144"/>
      <c r="G191" s="144"/>
      <c r="H191" s="144"/>
      <c r="I191" s="135"/>
      <c r="J191" s="135"/>
      <c r="K191" s="135"/>
    </row>
    <row r="192" spans="2:11">
      <c r="B192" s="134"/>
      <c r="C192" s="135"/>
      <c r="D192" s="144"/>
      <c r="E192" s="144"/>
      <c r="F192" s="144"/>
      <c r="G192" s="144"/>
      <c r="H192" s="144"/>
      <c r="I192" s="135"/>
      <c r="J192" s="135"/>
      <c r="K192" s="135"/>
    </row>
    <row r="193" spans="2:11">
      <c r="B193" s="134"/>
      <c r="C193" s="135"/>
      <c r="D193" s="144"/>
      <c r="E193" s="144"/>
      <c r="F193" s="144"/>
      <c r="G193" s="144"/>
      <c r="H193" s="144"/>
      <c r="I193" s="135"/>
      <c r="J193" s="135"/>
      <c r="K193" s="135"/>
    </row>
    <row r="194" spans="2:11">
      <c r="B194" s="134"/>
      <c r="C194" s="135"/>
      <c r="D194" s="144"/>
      <c r="E194" s="144"/>
      <c r="F194" s="144"/>
      <c r="G194" s="144"/>
      <c r="H194" s="144"/>
      <c r="I194" s="135"/>
      <c r="J194" s="135"/>
      <c r="K194" s="135"/>
    </row>
    <row r="195" spans="2:11">
      <c r="B195" s="134"/>
      <c r="C195" s="135"/>
      <c r="D195" s="144"/>
      <c r="E195" s="144"/>
      <c r="F195" s="144"/>
      <c r="G195" s="144"/>
      <c r="H195" s="144"/>
      <c r="I195" s="135"/>
      <c r="J195" s="135"/>
      <c r="K195" s="135"/>
    </row>
    <row r="196" spans="2:11">
      <c r="B196" s="134"/>
      <c r="C196" s="135"/>
      <c r="D196" s="144"/>
      <c r="E196" s="144"/>
      <c r="F196" s="144"/>
      <c r="G196" s="144"/>
      <c r="H196" s="144"/>
      <c r="I196" s="135"/>
      <c r="J196" s="135"/>
      <c r="K196" s="135"/>
    </row>
    <row r="197" spans="2:11">
      <c r="B197" s="134"/>
      <c r="C197" s="135"/>
      <c r="D197" s="144"/>
      <c r="E197" s="144"/>
      <c r="F197" s="144"/>
      <c r="G197" s="144"/>
      <c r="H197" s="144"/>
      <c r="I197" s="135"/>
      <c r="J197" s="135"/>
      <c r="K197" s="135"/>
    </row>
    <row r="198" spans="2:11">
      <c r="B198" s="134"/>
      <c r="C198" s="135"/>
      <c r="D198" s="144"/>
      <c r="E198" s="144"/>
      <c r="F198" s="144"/>
      <c r="G198" s="144"/>
      <c r="H198" s="144"/>
      <c r="I198" s="135"/>
      <c r="J198" s="135"/>
      <c r="K198" s="135"/>
    </row>
    <row r="199" spans="2:11">
      <c r="B199" s="134"/>
      <c r="C199" s="135"/>
      <c r="D199" s="144"/>
      <c r="E199" s="144"/>
      <c r="F199" s="144"/>
      <c r="G199" s="144"/>
      <c r="H199" s="144"/>
      <c r="I199" s="135"/>
      <c r="J199" s="135"/>
      <c r="K199" s="135"/>
    </row>
    <row r="200" spans="2:11">
      <c r="B200" s="134"/>
      <c r="C200" s="135"/>
      <c r="D200" s="144"/>
      <c r="E200" s="144"/>
      <c r="F200" s="144"/>
      <c r="G200" s="144"/>
      <c r="H200" s="144"/>
      <c r="I200" s="135"/>
      <c r="J200" s="135"/>
      <c r="K200" s="135"/>
    </row>
    <row r="201" spans="2:11">
      <c r="B201" s="134"/>
      <c r="C201" s="135"/>
      <c r="D201" s="144"/>
      <c r="E201" s="144"/>
      <c r="F201" s="144"/>
      <c r="G201" s="144"/>
      <c r="H201" s="144"/>
      <c r="I201" s="135"/>
      <c r="J201" s="135"/>
      <c r="K201" s="135"/>
    </row>
    <row r="202" spans="2:11">
      <c r="B202" s="134"/>
      <c r="C202" s="135"/>
      <c r="D202" s="144"/>
      <c r="E202" s="144"/>
      <c r="F202" s="144"/>
      <c r="G202" s="144"/>
      <c r="H202" s="144"/>
      <c r="I202" s="135"/>
      <c r="J202" s="135"/>
      <c r="K202" s="135"/>
    </row>
    <row r="203" spans="2:11">
      <c r="B203" s="134"/>
      <c r="C203" s="135"/>
      <c r="D203" s="144"/>
      <c r="E203" s="144"/>
      <c r="F203" s="144"/>
      <c r="G203" s="144"/>
      <c r="H203" s="144"/>
      <c r="I203" s="135"/>
      <c r="J203" s="135"/>
      <c r="K203" s="135"/>
    </row>
    <row r="204" spans="2:11">
      <c r="B204" s="134"/>
      <c r="C204" s="135"/>
      <c r="D204" s="144"/>
      <c r="E204" s="144"/>
      <c r="F204" s="144"/>
      <c r="G204" s="144"/>
      <c r="H204" s="144"/>
      <c r="I204" s="135"/>
      <c r="J204" s="135"/>
      <c r="K204" s="135"/>
    </row>
    <row r="205" spans="2:11">
      <c r="B205" s="134"/>
      <c r="C205" s="135"/>
      <c r="D205" s="144"/>
      <c r="E205" s="144"/>
      <c r="F205" s="144"/>
      <c r="G205" s="144"/>
      <c r="H205" s="144"/>
      <c r="I205" s="135"/>
      <c r="J205" s="135"/>
      <c r="K205" s="135"/>
    </row>
    <row r="206" spans="2:11">
      <c r="B206" s="134"/>
      <c r="C206" s="135"/>
      <c r="D206" s="144"/>
      <c r="E206" s="144"/>
      <c r="F206" s="144"/>
      <c r="G206" s="144"/>
      <c r="H206" s="144"/>
      <c r="I206" s="135"/>
      <c r="J206" s="135"/>
      <c r="K206" s="135"/>
    </row>
    <row r="207" spans="2:11">
      <c r="B207" s="134"/>
      <c r="C207" s="135"/>
      <c r="D207" s="144"/>
      <c r="E207" s="144"/>
      <c r="F207" s="144"/>
      <c r="G207" s="144"/>
      <c r="H207" s="144"/>
      <c r="I207" s="135"/>
      <c r="J207" s="135"/>
      <c r="K207" s="135"/>
    </row>
    <row r="208" spans="2:11">
      <c r="B208" s="134"/>
      <c r="C208" s="135"/>
      <c r="D208" s="144"/>
      <c r="E208" s="144"/>
      <c r="F208" s="144"/>
      <c r="G208" s="144"/>
      <c r="H208" s="144"/>
      <c r="I208" s="135"/>
      <c r="J208" s="135"/>
      <c r="K208" s="135"/>
    </row>
    <row r="209" spans="2:11">
      <c r="B209" s="134"/>
      <c r="C209" s="135"/>
      <c r="D209" s="144"/>
      <c r="E209" s="144"/>
      <c r="F209" s="144"/>
      <c r="G209" s="144"/>
      <c r="H209" s="144"/>
      <c r="I209" s="135"/>
      <c r="J209" s="135"/>
      <c r="K209" s="135"/>
    </row>
    <row r="210" spans="2:11">
      <c r="B210" s="134"/>
      <c r="C210" s="135"/>
      <c r="D210" s="144"/>
      <c r="E210" s="144"/>
      <c r="F210" s="144"/>
      <c r="G210" s="144"/>
      <c r="H210" s="144"/>
      <c r="I210" s="135"/>
      <c r="J210" s="135"/>
      <c r="K210" s="135"/>
    </row>
    <row r="211" spans="2:11">
      <c r="B211" s="134"/>
      <c r="C211" s="135"/>
      <c r="D211" s="144"/>
      <c r="E211" s="144"/>
      <c r="F211" s="144"/>
      <c r="G211" s="144"/>
      <c r="H211" s="144"/>
      <c r="I211" s="135"/>
      <c r="J211" s="135"/>
      <c r="K211" s="135"/>
    </row>
    <row r="212" spans="2:11">
      <c r="B212" s="134"/>
      <c r="C212" s="135"/>
      <c r="D212" s="144"/>
      <c r="E212" s="144"/>
      <c r="F212" s="144"/>
      <c r="G212" s="144"/>
      <c r="H212" s="144"/>
      <c r="I212" s="135"/>
      <c r="J212" s="135"/>
      <c r="K212" s="135"/>
    </row>
    <row r="213" spans="2:11">
      <c r="B213" s="134"/>
      <c r="C213" s="135"/>
      <c r="D213" s="144"/>
      <c r="E213" s="144"/>
      <c r="F213" s="144"/>
      <c r="G213" s="144"/>
      <c r="H213" s="144"/>
      <c r="I213" s="135"/>
      <c r="J213" s="135"/>
      <c r="K213" s="135"/>
    </row>
    <row r="214" spans="2:11">
      <c r="B214" s="134"/>
      <c r="C214" s="135"/>
      <c r="D214" s="144"/>
      <c r="E214" s="144"/>
      <c r="F214" s="144"/>
      <c r="G214" s="144"/>
      <c r="H214" s="144"/>
      <c r="I214" s="135"/>
      <c r="J214" s="135"/>
      <c r="K214" s="135"/>
    </row>
    <row r="215" spans="2:11">
      <c r="B215" s="134"/>
      <c r="C215" s="135"/>
      <c r="D215" s="144"/>
      <c r="E215" s="144"/>
      <c r="F215" s="144"/>
      <c r="G215" s="144"/>
      <c r="H215" s="144"/>
      <c r="I215" s="135"/>
      <c r="J215" s="135"/>
      <c r="K215" s="135"/>
    </row>
    <row r="216" spans="2:11">
      <c r="B216" s="134"/>
      <c r="C216" s="135"/>
      <c r="D216" s="144"/>
      <c r="E216" s="144"/>
      <c r="F216" s="144"/>
      <c r="G216" s="144"/>
      <c r="H216" s="144"/>
      <c r="I216" s="135"/>
      <c r="J216" s="135"/>
      <c r="K216" s="135"/>
    </row>
    <row r="217" spans="2:11">
      <c r="B217" s="134"/>
      <c r="C217" s="135"/>
      <c r="D217" s="144"/>
      <c r="E217" s="144"/>
      <c r="F217" s="144"/>
      <c r="G217" s="144"/>
      <c r="H217" s="144"/>
      <c r="I217" s="135"/>
      <c r="J217" s="135"/>
      <c r="K217" s="135"/>
    </row>
    <row r="218" spans="2:11">
      <c r="B218" s="134"/>
      <c r="C218" s="135"/>
      <c r="D218" s="144"/>
      <c r="E218" s="144"/>
      <c r="F218" s="144"/>
      <c r="G218" s="144"/>
      <c r="H218" s="144"/>
      <c r="I218" s="135"/>
      <c r="J218" s="135"/>
      <c r="K218" s="135"/>
    </row>
    <row r="219" spans="2:11">
      <c r="B219" s="134"/>
      <c r="C219" s="135"/>
      <c r="D219" s="144"/>
      <c r="E219" s="144"/>
      <c r="F219" s="144"/>
      <c r="G219" s="144"/>
      <c r="H219" s="144"/>
      <c r="I219" s="135"/>
      <c r="J219" s="135"/>
      <c r="K219" s="135"/>
    </row>
    <row r="220" spans="2:11">
      <c r="B220" s="134"/>
      <c r="C220" s="135"/>
      <c r="D220" s="144"/>
      <c r="E220" s="144"/>
      <c r="F220" s="144"/>
      <c r="G220" s="144"/>
      <c r="H220" s="144"/>
      <c r="I220" s="135"/>
      <c r="J220" s="135"/>
      <c r="K220" s="135"/>
    </row>
    <row r="221" spans="2:11">
      <c r="B221" s="134"/>
      <c r="C221" s="135"/>
      <c r="D221" s="144"/>
      <c r="E221" s="144"/>
      <c r="F221" s="144"/>
      <c r="G221" s="144"/>
      <c r="H221" s="144"/>
      <c r="I221" s="135"/>
      <c r="J221" s="135"/>
      <c r="K221" s="135"/>
    </row>
    <row r="222" spans="2:11">
      <c r="B222" s="134"/>
      <c r="C222" s="135"/>
      <c r="D222" s="144"/>
      <c r="E222" s="144"/>
      <c r="F222" s="144"/>
      <c r="G222" s="144"/>
      <c r="H222" s="144"/>
      <c r="I222" s="135"/>
      <c r="J222" s="135"/>
      <c r="K222" s="135"/>
    </row>
    <row r="223" spans="2:11">
      <c r="B223" s="134"/>
      <c r="C223" s="135"/>
      <c r="D223" s="144"/>
      <c r="E223" s="144"/>
      <c r="F223" s="144"/>
      <c r="G223" s="144"/>
      <c r="H223" s="144"/>
      <c r="I223" s="135"/>
      <c r="J223" s="135"/>
      <c r="K223" s="135"/>
    </row>
    <row r="224" spans="2:11">
      <c r="B224" s="134"/>
      <c r="C224" s="135"/>
      <c r="D224" s="144"/>
      <c r="E224" s="144"/>
      <c r="F224" s="144"/>
      <c r="G224" s="144"/>
      <c r="H224" s="144"/>
      <c r="I224" s="135"/>
      <c r="J224" s="135"/>
      <c r="K224" s="135"/>
    </row>
    <row r="225" spans="2:11">
      <c r="B225" s="134"/>
      <c r="C225" s="135"/>
      <c r="D225" s="144"/>
      <c r="E225" s="144"/>
      <c r="F225" s="144"/>
      <c r="G225" s="144"/>
      <c r="H225" s="144"/>
      <c r="I225" s="135"/>
      <c r="J225" s="135"/>
      <c r="K225" s="135"/>
    </row>
    <row r="226" spans="2:11">
      <c r="B226" s="134"/>
      <c r="C226" s="135"/>
      <c r="D226" s="144"/>
      <c r="E226" s="144"/>
      <c r="F226" s="144"/>
      <c r="G226" s="144"/>
      <c r="H226" s="144"/>
      <c r="I226" s="135"/>
      <c r="J226" s="135"/>
      <c r="K226" s="135"/>
    </row>
    <row r="227" spans="2:11">
      <c r="B227" s="134"/>
      <c r="C227" s="135"/>
      <c r="D227" s="144"/>
      <c r="E227" s="144"/>
      <c r="F227" s="144"/>
      <c r="G227" s="144"/>
      <c r="H227" s="144"/>
      <c r="I227" s="135"/>
      <c r="J227" s="135"/>
      <c r="K227" s="135"/>
    </row>
    <row r="228" spans="2:11">
      <c r="B228" s="134"/>
      <c r="C228" s="135"/>
      <c r="D228" s="144"/>
      <c r="E228" s="144"/>
      <c r="F228" s="144"/>
      <c r="G228" s="144"/>
      <c r="H228" s="144"/>
      <c r="I228" s="135"/>
      <c r="J228" s="135"/>
      <c r="K228" s="135"/>
    </row>
    <row r="229" spans="2:11">
      <c r="B229" s="134"/>
      <c r="C229" s="135"/>
      <c r="D229" s="144"/>
      <c r="E229" s="144"/>
      <c r="F229" s="144"/>
      <c r="G229" s="144"/>
      <c r="H229" s="144"/>
      <c r="I229" s="135"/>
      <c r="J229" s="135"/>
      <c r="K229" s="135"/>
    </row>
    <row r="230" spans="2:11">
      <c r="B230" s="134"/>
      <c r="C230" s="135"/>
      <c r="D230" s="144"/>
      <c r="E230" s="144"/>
      <c r="F230" s="144"/>
      <c r="G230" s="144"/>
      <c r="H230" s="144"/>
      <c r="I230" s="135"/>
      <c r="J230" s="135"/>
      <c r="K230" s="135"/>
    </row>
    <row r="231" spans="2:11">
      <c r="B231" s="134"/>
      <c r="C231" s="135"/>
      <c r="D231" s="144"/>
      <c r="E231" s="144"/>
      <c r="F231" s="144"/>
      <c r="G231" s="144"/>
      <c r="H231" s="144"/>
      <c r="I231" s="135"/>
      <c r="J231" s="135"/>
      <c r="K231" s="135"/>
    </row>
    <row r="232" spans="2:11">
      <c r="B232" s="134"/>
      <c r="C232" s="135"/>
      <c r="D232" s="144"/>
      <c r="E232" s="144"/>
      <c r="F232" s="144"/>
      <c r="G232" s="144"/>
      <c r="H232" s="144"/>
      <c r="I232" s="135"/>
      <c r="J232" s="135"/>
      <c r="K232" s="135"/>
    </row>
    <row r="233" spans="2:11">
      <c r="B233" s="134"/>
      <c r="C233" s="135"/>
      <c r="D233" s="144"/>
      <c r="E233" s="144"/>
      <c r="F233" s="144"/>
      <c r="G233" s="144"/>
      <c r="H233" s="144"/>
      <c r="I233" s="135"/>
      <c r="J233" s="135"/>
      <c r="K233" s="135"/>
    </row>
    <row r="234" spans="2:11">
      <c r="B234" s="134"/>
      <c r="C234" s="135"/>
      <c r="D234" s="144"/>
      <c r="E234" s="144"/>
      <c r="F234" s="144"/>
      <c r="G234" s="144"/>
      <c r="H234" s="144"/>
      <c r="I234" s="135"/>
      <c r="J234" s="135"/>
      <c r="K234" s="135"/>
    </row>
    <row r="235" spans="2:11">
      <c r="B235" s="134"/>
      <c r="C235" s="135"/>
      <c r="D235" s="144"/>
      <c r="E235" s="144"/>
      <c r="F235" s="144"/>
      <c r="G235" s="144"/>
      <c r="H235" s="144"/>
      <c r="I235" s="135"/>
      <c r="J235" s="135"/>
      <c r="K235" s="135"/>
    </row>
    <row r="236" spans="2:11">
      <c r="B236" s="134"/>
      <c r="C236" s="135"/>
      <c r="D236" s="144"/>
      <c r="E236" s="144"/>
      <c r="F236" s="144"/>
      <c r="G236" s="144"/>
      <c r="H236" s="144"/>
      <c r="I236" s="135"/>
      <c r="J236" s="135"/>
      <c r="K236" s="135"/>
    </row>
    <row r="237" spans="2:11">
      <c r="B237" s="134"/>
      <c r="C237" s="135"/>
      <c r="D237" s="144"/>
      <c r="E237" s="144"/>
      <c r="F237" s="144"/>
      <c r="G237" s="144"/>
      <c r="H237" s="144"/>
      <c r="I237" s="135"/>
      <c r="J237" s="135"/>
      <c r="K237" s="135"/>
    </row>
    <row r="238" spans="2:11">
      <c r="B238" s="134"/>
      <c r="C238" s="135"/>
      <c r="D238" s="144"/>
      <c r="E238" s="144"/>
      <c r="F238" s="144"/>
      <c r="G238" s="144"/>
      <c r="H238" s="144"/>
      <c r="I238" s="135"/>
      <c r="J238" s="135"/>
      <c r="K238" s="135"/>
    </row>
    <row r="239" spans="2:11">
      <c r="B239" s="134"/>
      <c r="C239" s="135"/>
      <c r="D239" s="144"/>
      <c r="E239" s="144"/>
      <c r="F239" s="144"/>
      <c r="G239" s="144"/>
      <c r="H239" s="144"/>
      <c r="I239" s="135"/>
      <c r="J239" s="135"/>
      <c r="K239" s="135"/>
    </row>
    <row r="240" spans="2:11">
      <c r="B240" s="134"/>
      <c r="C240" s="135"/>
      <c r="D240" s="144"/>
      <c r="E240" s="144"/>
      <c r="F240" s="144"/>
      <c r="G240" s="144"/>
      <c r="H240" s="144"/>
      <c r="I240" s="135"/>
      <c r="J240" s="135"/>
      <c r="K240" s="135"/>
    </row>
    <row r="241" spans="2:11">
      <c r="B241" s="134"/>
      <c r="C241" s="135"/>
      <c r="D241" s="144"/>
      <c r="E241" s="144"/>
      <c r="F241" s="144"/>
      <c r="G241" s="144"/>
      <c r="H241" s="144"/>
      <c r="I241" s="135"/>
      <c r="J241" s="135"/>
      <c r="K241" s="135"/>
    </row>
    <row r="242" spans="2:11">
      <c r="B242" s="134"/>
      <c r="C242" s="135"/>
      <c r="D242" s="144"/>
      <c r="E242" s="144"/>
      <c r="F242" s="144"/>
      <c r="G242" s="144"/>
      <c r="H242" s="144"/>
      <c r="I242" s="135"/>
      <c r="J242" s="135"/>
      <c r="K242" s="135"/>
    </row>
    <row r="243" spans="2:11">
      <c r="B243" s="134"/>
      <c r="C243" s="135"/>
      <c r="D243" s="144"/>
      <c r="E243" s="144"/>
      <c r="F243" s="144"/>
      <c r="G243" s="144"/>
      <c r="H243" s="144"/>
      <c r="I243" s="135"/>
      <c r="J243" s="135"/>
      <c r="K243" s="135"/>
    </row>
    <row r="244" spans="2:11">
      <c r="B244" s="134"/>
      <c r="C244" s="135"/>
      <c r="D244" s="144"/>
      <c r="E244" s="144"/>
      <c r="F244" s="144"/>
      <c r="G244" s="144"/>
      <c r="H244" s="144"/>
      <c r="I244" s="135"/>
      <c r="J244" s="135"/>
      <c r="K244" s="135"/>
    </row>
    <row r="245" spans="2:11">
      <c r="B245" s="134"/>
      <c r="C245" s="135"/>
      <c r="D245" s="144"/>
      <c r="E245" s="144"/>
      <c r="F245" s="144"/>
      <c r="G245" s="144"/>
      <c r="H245" s="144"/>
      <c r="I245" s="135"/>
      <c r="J245" s="135"/>
      <c r="K245" s="135"/>
    </row>
    <row r="246" spans="2:11">
      <c r="B246" s="134"/>
      <c r="C246" s="135"/>
      <c r="D246" s="144"/>
      <c r="E246" s="144"/>
      <c r="F246" s="144"/>
      <c r="G246" s="144"/>
      <c r="H246" s="144"/>
      <c r="I246" s="135"/>
      <c r="J246" s="135"/>
      <c r="K246" s="135"/>
    </row>
    <row r="247" spans="2:11">
      <c r="B247" s="134"/>
      <c r="C247" s="135"/>
      <c r="D247" s="144"/>
      <c r="E247" s="144"/>
      <c r="F247" s="144"/>
      <c r="G247" s="144"/>
      <c r="H247" s="144"/>
      <c r="I247" s="135"/>
      <c r="J247" s="135"/>
      <c r="K247" s="135"/>
    </row>
    <row r="248" spans="2:11">
      <c r="B248" s="134"/>
      <c r="C248" s="135"/>
      <c r="D248" s="144"/>
      <c r="E248" s="144"/>
      <c r="F248" s="144"/>
      <c r="G248" s="144"/>
      <c r="H248" s="144"/>
      <c r="I248" s="135"/>
      <c r="J248" s="135"/>
      <c r="K248" s="135"/>
    </row>
    <row r="249" spans="2:11">
      <c r="B249" s="134"/>
      <c r="C249" s="135"/>
      <c r="D249" s="144"/>
      <c r="E249" s="144"/>
      <c r="F249" s="144"/>
      <c r="G249" s="144"/>
      <c r="H249" s="144"/>
      <c r="I249" s="135"/>
      <c r="J249" s="135"/>
      <c r="K249" s="135"/>
    </row>
    <row r="250" spans="2:11">
      <c r="B250" s="134"/>
      <c r="C250" s="135"/>
      <c r="D250" s="144"/>
      <c r="E250" s="144"/>
      <c r="F250" s="144"/>
      <c r="G250" s="144"/>
      <c r="H250" s="144"/>
      <c r="I250" s="135"/>
      <c r="J250" s="135"/>
      <c r="K250" s="135"/>
    </row>
    <row r="251" spans="2:11">
      <c r="B251" s="134"/>
      <c r="C251" s="135"/>
      <c r="D251" s="144"/>
      <c r="E251" s="144"/>
      <c r="F251" s="144"/>
      <c r="G251" s="144"/>
      <c r="H251" s="144"/>
      <c r="I251" s="135"/>
      <c r="J251" s="135"/>
      <c r="K251" s="135"/>
    </row>
    <row r="252" spans="2:11">
      <c r="B252" s="134"/>
      <c r="C252" s="135"/>
      <c r="D252" s="144"/>
      <c r="E252" s="144"/>
      <c r="F252" s="144"/>
      <c r="G252" s="144"/>
      <c r="H252" s="144"/>
      <c r="I252" s="135"/>
      <c r="J252" s="135"/>
      <c r="K252" s="135"/>
    </row>
    <row r="253" spans="2:11">
      <c r="B253" s="134"/>
      <c r="C253" s="135"/>
      <c r="D253" s="144"/>
      <c r="E253" s="144"/>
      <c r="F253" s="144"/>
      <c r="G253" s="144"/>
      <c r="H253" s="144"/>
      <c r="I253" s="135"/>
      <c r="J253" s="135"/>
      <c r="K253" s="135"/>
    </row>
    <row r="254" spans="2:11">
      <c r="B254" s="134"/>
      <c r="C254" s="135"/>
      <c r="D254" s="144"/>
      <c r="E254" s="144"/>
      <c r="F254" s="144"/>
      <c r="G254" s="144"/>
      <c r="H254" s="144"/>
      <c r="I254" s="135"/>
      <c r="J254" s="135"/>
      <c r="K254" s="135"/>
    </row>
    <row r="255" spans="2:11">
      <c r="B255" s="134"/>
      <c r="C255" s="135"/>
      <c r="D255" s="144"/>
      <c r="E255" s="144"/>
      <c r="F255" s="144"/>
      <c r="G255" s="144"/>
      <c r="H255" s="144"/>
      <c r="I255" s="135"/>
      <c r="J255" s="135"/>
      <c r="K255" s="135"/>
    </row>
    <row r="256" spans="2:11">
      <c r="B256" s="134"/>
      <c r="C256" s="135"/>
      <c r="D256" s="144"/>
      <c r="E256" s="144"/>
      <c r="F256" s="144"/>
      <c r="G256" s="144"/>
      <c r="H256" s="144"/>
      <c r="I256" s="135"/>
      <c r="J256" s="135"/>
      <c r="K256" s="135"/>
    </row>
    <row r="257" spans="2:11">
      <c r="B257" s="134"/>
      <c r="C257" s="135"/>
      <c r="D257" s="144"/>
      <c r="E257" s="144"/>
      <c r="F257" s="144"/>
      <c r="G257" s="144"/>
      <c r="H257" s="144"/>
      <c r="I257" s="135"/>
      <c r="J257" s="135"/>
      <c r="K257" s="135"/>
    </row>
    <row r="258" spans="2:11">
      <c r="B258" s="134"/>
      <c r="C258" s="135"/>
      <c r="D258" s="144"/>
      <c r="E258" s="144"/>
      <c r="F258" s="144"/>
      <c r="G258" s="144"/>
      <c r="H258" s="144"/>
      <c r="I258" s="135"/>
      <c r="J258" s="135"/>
      <c r="K258" s="135"/>
    </row>
    <row r="259" spans="2:11">
      <c r="B259" s="134"/>
      <c r="C259" s="135"/>
      <c r="D259" s="144"/>
      <c r="E259" s="144"/>
      <c r="F259" s="144"/>
      <c r="G259" s="144"/>
      <c r="H259" s="144"/>
      <c r="I259" s="135"/>
      <c r="J259" s="135"/>
      <c r="K259" s="135"/>
    </row>
    <row r="260" spans="2:11">
      <c r="B260" s="134"/>
      <c r="C260" s="135"/>
      <c r="D260" s="144"/>
      <c r="E260" s="144"/>
      <c r="F260" s="144"/>
      <c r="G260" s="144"/>
      <c r="H260" s="144"/>
      <c r="I260" s="135"/>
      <c r="J260" s="135"/>
      <c r="K260" s="135"/>
    </row>
    <row r="261" spans="2:11">
      <c r="B261" s="134"/>
      <c r="C261" s="135"/>
      <c r="D261" s="144"/>
      <c r="E261" s="144"/>
      <c r="F261" s="144"/>
      <c r="G261" s="144"/>
      <c r="H261" s="144"/>
      <c r="I261" s="135"/>
      <c r="J261" s="135"/>
      <c r="K261" s="135"/>
    </row>
    <row r="262" spans="2:11">
      <c r="B262" s="134"/>
      <c r="C262" s="135"/>
      <c r="D262" s="144"/>
      <c r="E262" s="144"/>
      <c r="F262" s="144"/>
      <c r="G262" s="144"/>
      <c r="H262" s="144"/>
      <c r="I262" s="135"/>
      <c r="J262" s="135"/>
      <c r="K262" s="135"/>
    </row>
    <row r="263" spans="2:11">
      <c r="B263" s="134"/>
      <c r="C263" s="135"/>
      <c r="D263" s="144"/>
      <c r="E263" s="144"/>
      <c r="F263" s="144"/>
      <c r="G263" s="144"/>
      <c r="H263" s="144"/>
      <c r="I263" s="135"/>
      <c r="J263" s="135"/>
      <c r="K263" s="135"/>
    </row>
    <row r="264" spans="2:11">
      <c r="B264" s="134"/>
      <c r="C264" s="135"/>
      <c r="D264" s="144"/>
      <c r="E264" s="144"/>
      <c r="F264" s="144"/>
      <c r="G264" s="144"/>
      <c r="H264" s="144"/>
      <c r="I264" s="135"/>
      <c r="J264" s="135"/>
      <c r="K264" s="135"/>
    </row>
    <row r="265" spans="2:11">
      <c r="B265" s="134"/>
      <c r="C265" s="135"/>
      <c r="D265" s="144"/>
      <c r="E265" s="144"/>
      <c r="F265" s="144"/>
      <c r="G265" s="144"/>
      <c r="H265" s="144"/>
      <c r="I265" s="135"/>
      <c r="J265" s="135"/>
      <c r="K265" s="135"/>
    </row>
    <row r="266" spans="2:11">
      <c r="B266" s="134"/>
      <c r="C266" s="135"/>
      <c r="D266" s="144"/>
      <c r="E266" s="144"/>
      <c r="F266" s="144"/>
      <c r="G266" s="144"/>
      <c r="H266" s="144"/>
      <c r="I266" s="135"/>
      <c r="J266" s="135"/>
      <c r="K266" s="135"/>
    </row>
    <row r="267" spans="2:11">
      <c r="B267" s="134"/>
      <c r="C267" s="135"/>
      <c r="D267" s="144"/>
      <c r="E267" s="144"/>
      <c r="F267" s="144"/>
      <c r="G267" s="144"/>
      <c r="H267" s="144"/>
      <c r="I267" s="135"/>
      <c r="J267" s="135"/>
      <c r="K267" s="135"/>
    </row>
    <row r="268" spans="2:11">
      <c r="B268" s="134"/>
      <c r="C268" s="135"/>
      <c r="D268" s="144"/>
      <c r="E268" s="144"/>
      <c r="F268" s="144"/>
      <c r="G268" s="144"/>
      <c r="H268" s="144"/>
      <c r="I268" s="135"/>
      <c r="J268" s="135"/>
      <c r="K268" s="135"/>
    </row>
    <row r="269" spans="2:11">
      <c r="B269" s="134"/>
      <c r="C269" s="135"/>
      <c r="D269" s="144"/>
      <c r="E269" s="144"/>
      <c r="F269" s="144"/>
      <c r="G269" s="144"/>
      <c r="H269" s="144"/>
      <c r="I269" s="135"/>
      <c r="J269" s="135"/>
      <c r="K269" s="135"/>
    </row>
    <row r="270" spans="2:11">
      <c r="B270" s="134"/>
      <c r="C270" s="135"/>
      <c r="D270" s="144"/>
      <c r="E270" s="144"/>
      <c r="F270" s="144"/>
      <c r="G270" s="144"/>
      <c r="H270" s="144"/>
      <c r="I270" s="135"/>
      <c r="J270" s="135"/>
      <c r="K270" s="135"/>
    </row>
    <row r="271" spans="2:11">
      <c r="B271" s="134"/>
      <c r="C271" s="135"/>
      <c r="D271" s="144"/>
      <c r="E271" s="144"/>
      <c r="F271" s="144"/>
      <c r="G271" s="144"/>
      <c r="H271" s="144"/>
      <c r="I271" s="135"/>
      <c r="J271" s="135"/>
      <c r="K271" s="135"/>
    </row>
    <row r="272" spans="2:11">
      <c r="B272" s="134"/>
      <c r="C272" s="135"/>
      <c r="D272" s="144"/>
      <c r="E272" s="144"/>
      <c r="F272" s="144"/>
      <c r="G272" s="144"/>
      <c r="H272" s="144"/>
      <c r="I272" s="135"/>
      <c r="J272" s="135"/>
      <c r="K272" s="135"/>
    </row>
    <row r="273" spans="2:11">
      <c r="B273" s="134"/>
      <c r="C273" s="135"/>
      <c r="D273" s="144"/>
      <c r="E273" s="144"/>
      <c r="F273" s="144"/>
      <c r="G273" s="144"/>
      <c r="H273" s="144"/>
      <c r="I273" s="135"/>
      <c r="J273" s="135"/>
      <c r="K273" s="135"/>
    </row>
    <row r="274" spans="2:11">
      <c r="B274" s="134"/>
      <c r="C274" s="135"/>
      <c r="D274" s="144"/>
      <c r="E274" s="144"/>
      <c r="F274" s="144"/>
      <c r="G274" s="144"/>
      <c r="H274" s="144"/>
      <c r="I274" s="135"/>
      <c r="J274" s="135"/>
      <c r="K274" s="135"/>
    </row>
    <row r="275" spans="2:11">
      <c r="B275" s="134"/>
      <c r="C275" s="135"/>
      <c r="D275" s="144"/>
      <c r="E275" s="144"/>
      <c r="F275" s="144"/>
      <c r="G275" s="144"/>
      <c r="H275" s="144"/>
      <c r="I275" s="135"/>
      <c r="J275" s="135"/>
      <c r="K275" s="135"/>
    </row>
    <row r="276" spans="2:11">
      <c r="B276" s="134"/>
      <c r="C276" s="135"/>
      <c r="D276" s="144"/>
      <c r="E276" s="144"/>
      <c r="F276" s="144"/>
      <c r="G276" s="144"/>
      <c r="H276" s="144"/>
      <c r="I276" s="135"/>
      <c r="J276" s="135"/>
      <c r="K276" s="135"/>
    </row>
    <row r="277" spans="2:11">
      <c r="B277" s="134"/>
      <c r="C277" s="135"/>
      <c r="D277" s="144"/>
      <c r="E277" s="144"/>
      <c r="F277" s="144"/>
      <c r="G277" s="144"/>
      <c r="H277" s="144"/>
      <c r="I277" s="135"/>
      <c r="J277" s="135"/>
      <c r="K277" s="135"/>
    </row>
    <row r="278" spans="2:11">
      <c r="B278" s="134"/>
      <c r="C278" s="135"/>
      <c r="D278" s="144"/>
      <c r="E278" s="144"/>
      <c r="F278" s="144"/>
      <c r="G278" s="144"/>
      <c r="H278" s="144"/>
      <c r="I278" s="135"/>
      <c r="J278" s="135"/>
      <c r="K278" s="135"/>
    </row>
    <row r="279" spans="2:11">
      <c r="B279" s="134"/>
      <c r="C279" s="135"/>
      <c r="D279" s="144"/>
      <c r="E279" s="144"/>
      <c r="F279" s="144"/>
      <c r="G279" s="144"/>
      <c r="H279" s="144"/>
      <c r="I279" s="135"/>
      <c r="J279" s="135"/>
      <c r="K279" s="135"/>
    </row>
    <row r="280" spans="2:11">
      <c r="B280" s="134"/>
      <c r="C280" s="135"/>
      <c r="D280" s="144"/>
      <c r="E280" s="144"/>
      <c r="F280" s="144"/>
      <c r="G280" s="144"/>
      <c r="H280" s="144"/>
      <c r="I280" s="135"/>
      <c r="J280" s="135"/>
      <c r="K280" s="135"/>
    </row>
    <row r="281" spans="2:11">
      <c r="B281" s="134"/>
      <c r="C281" s="135"/>
      <c r="D281" s="144"/>
      <c r="E281" s="144"/>
      <c r="F281" s="144"/>
      <c r="G281" s="144"/>
      <c r="H281" s="144"/>
      <c r="I281" s="135"/>
      <c r="J281" s="135"/>
      <c r="K281" s="135"/>
    </row>
    <row r="282" spans="2:11">
      <c r="B282" s="134"/>
      <c r="C282" s="135"/>
      <c r="D282" s="144"/>
      <c r="E282" s="144"/>
      <c r="F282" s="144"/>
      <c r="G282" s="144"/>
      <c r="H282" s="144"/>
      <c r="I282" s="135"/>
      <c r="J282" s="135"/>
      <c r="K282" s="135"/>
    </row>
    <row r="283" spans="2:11">
      <c r="B283" s="134"/>
      <c r="C283" s="135"/>
      <c r="D283" s="144"/>
      <c r="E283" s="144"/>
      <c r="F283" s="144"/>
      <c r="G283" s="144"/>
      <c r="H283" s="144"/>
      <c r="I283" s="135"/>
      <c r="J283" s="135"/>
      <c r="K283" s="135"/>
    </row>
    <row r="284" spans="2:11">
      <c r="B284" s="134"/>
      <c r="C284" s="135"/>
      <c r="D284" s="144"/>
      <c r="E284" s="144"/>
      <c r="F284" s="144"/>
      <c r="G284" s="144"/>
      <c r="H284" s="144"/>
      <c r="I284" s="135"/>
      <c r="J284" s="135"/>
      <c r="K284" s="135"/>
    </row>
    <row r="285" spans="2:11">
      <c r="B285" s="134"/>
      <c r="C285" s="135"/>
      <c r="D285" s="144"/>
      <c r="E285" s="144"/>
      <c r="F285" s="144"/>
      <c r="G285" s="144"/>
      <c r="H285" s="144"/>
      <c r="I285" s="135"/>
      <c r="J285" s="135"/>
      <c r="K285" s="135"/>
    </row>
    <row r="286" spans="2:11">
      <c r="B286" s="134"/>
      <c r="C286" s="135"/>
      <c r="D286" s="144"/>
      <c r="E286" s="144"/>
      <c r="F286" s="144"/>
      <c r="G286" s="144"/>
      <c r="H286" s="144"/>
      <c r="I286" s="135"/>
      <c r="J286" s="135"/>
      <c r="K286" s="135"/>
    </row>
    <row r="287" spans="2:11">
      <c r="B287" s="134"/>
      <c r="C287" s="135"/>
      <c r="D287" s="144"/>
      <c r="E287" s="144"/>
      <c r="F287" s="144"/>
      <c r="G287" s="144"/>
      <c r="H287" s="144"/>
      <c r="I287" s="135"/>
      <c r="J287" s="135"/>
      <c r="K287" s="135"/>
    </row>
    <row r="288" spans="2:11">
      <c r="B288" s="134"/>
      <c r="C288" s="135"/>
      <c r="D288" s="144"/>
      <c r="E288" s="144"/>
      <c r="F288" s="144"/>
      <c r="G288" s="144"/>
      <c r="H288" s="144"/>
      <c r="I288" s="135"/>
      <c r="J288" s="135"/>
      <c r="K288" s="135"/>
    </row>
    <row r="289" spans="2:11">
      <c r="B289" s="134"/>
      <c r="C289" s="135"/>
      <c r="D289" s="144"/>
      <c r="E289" s="144"/>
      <c r="F289" s="144"/>
      <c r="G289" s="144"/>
      <c r="H289" s="144"/>
      <c r="I289" s="135"/>
      <c r="J289" s="135"/>
      <c r="K289" s="135"/>
    </row>
    <row r="290" spans="2:11">
      <c r="B290" s="134"/>
      <c r="C290" s="135"/>
      <c r="D290" s="144"/>
      <c r="E290" s="144"/>
      <c r="F290" s="144"/>
      <c r="G290" s="144"/>
      <c r="H290" s="144"/>
      <c r="I290" s="135"/>
      <c r="J290" s="135"/>
      <c r="K290" s="135"/>
    </row>
    <row r="291" spans="2:11">
      <c r="B291" s="134"/>
      <c r="C291" s="135"/>
      <c r="D291" s="144"/>
      <c r="E291" s="144"/>
      <c r="F291" s="144"/>
      <c r="G291" s="144"/>
      <c r="H291" s="144"/>
      <c r="I291" s="135"/>
      <c r="J291" s="135"/>
      <c r="K291" s="135"/>
    </row>
    <row r="292" spans="2:11">
      <c r="B292" s="134"/>
      <c r="C292" s="135"/>
      <c r="D292" s="144"/>
      <c r="E292" s="144"/>
      <c r="F292" s="144"/>
      <c r="G292" s="144"/>
      <c r="H292" s="144"/>
      <c r="I292" s="135"/>
      <c r="J292" s="135"/>
      <c r="K292" s="135"/>
    </row>
    <row r="293" spans="2:11">
      <c r="B293" s="134"/>
      <c r="C293" s="135"/>
      <c r="D293" s="144"/>
      <c r="E293" s="144"/>
      <c r="F293" s="144"/>
      <c r="G293" s="144"/>
      <c r="H293" s="144"/>
      <c r="I293" s="135"/>
      <c r="J293" s="135"/>
      <c r="K293" s="135"/>
    </row>
    <row r="294" spans="2:11">
      <c r="B294" s="134"/>
      <c r="C294" s="135"/>
      <c r="D294" s="144"/>
      <c r="E294" s="144"/>
      <c r="F294" s="144"/>
      <c r="G294" s="144"/>
      <c r="H294" s="144"/>
      <c r="I294" s="135"/>
      <c r="J294" s="135"/>
      <c r="K294" s="135"/>
    </row>
    <row r="295" spans="2:11">
      <c r="B295" s="134"/>
      <c r="C295" s="135"/>
      <c r="D295" s="144"/>
      <c r="E295" s="144"/>
      <c r="F295" s="144"/>
      <c r="G295" s="144"/>
      <c r="H295" s="144"/>
      <c r="I295" s="135"/>
      <c r="J295" s="135"/>
      <c r="K295" s="135"/>
    </row>
    <row r="296" spans="2:11">
      <c r="B296" s="134"/>
      <c r="C296" s="135"/>
      <c r="D296" s="144"/>
      <c r="E296" s="144"/>
      <c r="F296" s="144"/>
      <c r="G296" s="144"/>
      <c r="H296" s="144"/>
      <c r="I296" s="135"/>
      <c r="J296" s="135"/>
      <c r="K296" s="135"/>
    </row>
    <row r="297" spans="2:11">
      <c r="B297" s="134"/>
      <c r="C297" s="135"/>
      <c r="D297" s="144"/>
      <c r="E297" s="144"/>
      <c r="F297" s="144"/>
      <c r="G297" s="144"/>
      <c r="H297" s="144"/>
      <c r="I297" s="135"/>
      <c r="J297" s="135"/>
      <c r="K297" s="135"/>
    </row>
    <row r="298" spans="2:11">
      <c r="B298" s="134"/>
      <c r="C298" s="135"/>
      <c r="D298" s="144"/>
      <c r="E298" s="144"/>
      <c r="F298" s="144"/>
      <c r="G298" s="144"/>
      <c r="H298" s="144"/>
      <c r="I298" s="135"/>
      <c r="J298" s="135"/>
      <c r="K298" s="135"/>
    </row>
    <row r="299" spans="2:11">
      <c r="B299" s="134"/>
      <c r="C299" s="135"/>
      <c r="D299" s="144"/>
      <c r="E299" s="144"/>
      <c r="F299" s="144"/>
      <c r="G299" s="144"/>
      <c r="H299" s="144"/>
      <c r="I299" s="135"/>
      <c r="J299" s="135"/>
      <c r="K299" s="135"/>
    </row>
    <row r="300" spans="2:11">
      <c r="B300" s="134"/>
      <c r="C300" s="135"/>
      <c r="D300" s="144"/>
      <c r="E300" s="144"/>
      <c r="F300" s="144"/>
      <c r="G300" s="144"/>
      <c r="H300" s="144"/>
      <c r="I300" s="135"/>
      <c r="J300" s="135"/>
      <c r="K300" s="135"/>
    </row>
    <row r="301" spans="2:11">
      <c r="B301" s="134"/>
      <c r="C301" s="135"/>
      <c r="D301" s="144"/>
      <c r="E301" s="144"/>
      <c r="F301" s="144"/>
      <c r="G301" s="144"/>
      <c r="H301" s="144"/>
      <c r="I301" s="135"/>
      <c r="J301" s="135"/>
      <c r="K301" s="135"/>
    </row>
    <row r="302" spans="2:11">
      <c r="B302" s="134"/>
      <c r="C302" s="135"/>
      <c r="D302" s="144"/>
      <c r="E302" s="144"/>
      <c r="F302" s="144"/>
      <c r="G302" s="144"/>
      <c r="H302" s="144"/>
      <c r="I302" s="135"/>
      <c r="J302" s="135"/>
      <c r="K302" s="135"/>
    </row>
    <row r="303" spans="2:11">
      <c r="B303" s="134"/>
      <c r="C303" s="135"/>
      <c r="D303" s="144"/>
      <c r="E303" s="144"/>
      <c r="F303" s="144"/>
      <c r="G303" s="144"/>
      <c r="H303" s="144"/>
      <c r="I303" s="135"/>
      <c r="J303" s="135"/>
      <c r="K303" s="13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B14:C1048576 D14:H27 D1:H11 C5:C11 A1:A1048576 B1:B11 I15:I27 I1:I13 J1:XFD27 D28:XFD1048576" xr:uid="{00000000-0002-0000-1900-000000000000}"/>
    <dataValidation type="list" allowBlank="1" showInputMessage="1" showErrorMessage="1" sqref="E12:E13" xr:uid="{00000000-0002-0000-1900-000001000000}">
      <formula1>#REF!</formula1>
    </dataValidation>
    <dataValidation type="list" allowBlank="1" showInputMessage="1" showErrorMessage="1" sqref="G12:G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A240" sqref="A240:XFD240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8.42578125" style="1" bestFit="1" customWidth="1"/>
    <col min="4" max="4" width="11.85546875" style="1" customWidth="1"/>
    <col min="5" max="16384" width="9.140625" style="1"/>
  </cols>
  <sheetData>
    <row r="1" spans="2:6">
      <c r="B1" s="46" t="s">
        <v>147</v>
      </c>
      <c r="C1" s="67" t="s" vm="1">
        <v>233</v>
      </c>
    </row>
    <row r="2" spans="2:6">
      <c r="B2" s="46" t="s">
        <v>146</v>
      </c>
      <c r="C2" s="67" t="s">
        <v>234</v>
      </c>
    </row>
    <row r="3" spans="2:6">
      <c r="B3" s="46" t="s">
        <v>148</v>
      </c>
      <c r="C3" s="67" t="s">
        <v>235</v>
      </c>
    </row>
    <row r="4" spans="2:6">
      <c r="B4" s="46" t="s">
        <v>149</v>
      </c>
      <c r="C4" s="67">
        <v>2102</v>
      </c>
    </row>
    <row r="6" spans="2:6" ht="26.25" customHeight="1">
      <c r="B6" s="174" t="s">
        <v>182</v>
      </c>
      <c r="C6" s="175"/>
      <c r="D6" s="176"/>
    </row>
    <row r="7" spans="2:6" s="3" customFormat="1" ht="31.5">
      <c r="B7" s="47" t="s">
        <v>117</v>
      </c>
      <c r="C7" s="52" t="s">
        <v>109</v>
      </c>
      <c r="D7" s="53" t="s">
        <v>108</v>
      </c>
    </row>
    <row r="8" spans="2:6" s="3" customFormat="1">
      <c r="B8" s="14"/>
      <c r="C8" s="31" t="s">
        <v>212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4" t="s">
        <v>3529</v>
      </c>
      <c r="C10" s="80">
        <v>4696306.2067203782</v>
      </c>
      <c r="D10" s="94"/>
    </row>
    <row r="11" spans="2:6">
      <c r="B11" s="70" t="s">
        <v>25</v>
      </c>
      <c r="C11" s="80">
        <v>706942.46008988644</v>
      </c>
      <c r="D11" s="119"/>
    </row>
    <row r="12" spans="2:6">
      <c r="B12" s="167" t="s">
        <v>3545</v>
      </c>
      <c r="C12" s="83">
        <v>4596.9264717000005</v>
      </c>
      <c r="D12" s="168">
        <v>45640</v>
      </c>
      <c r="E12" s="3"/>
      <c r="F12" s="3"/>
    </row>
    <row r="13" spans="2:6">
      <c r="B13" s="167" t="s">
        <v>3546</v>
      </c>
      <c r="C13" s="83">
        <v>4071.0954100000004</v>
      </c>
      <c r="D13" s="168">
        <v>45291</v>
      </c>
      <c r="E13" s="3"/>
      <c r="F13" s="3"/>
    </row>
    <row r="14" spans="2:6">
      <c r="B14" s="167" t="s">
        <v>3547</v>
      </c>
      <c r="C14" s="83">
        <v>374.25496999999996</v>
      </c>
      <c r="D14" s="168">
        <v>45046</v>
      </c>
    </row>
    <row r="15" spans="2:6">
      <c r="B15" s="167" t="s">
        <v>3548</v>
      </c>
      <c r="C15" s="83">
        <v>28899.343137357002</v>
      </c>
      <c r="D15" s="168">
        <v>46772</v>
      </c>
      <c r="E15" s="3"/>
      <c r="F15" s="3"/>
    </row>
    <row r="16" spans="2:6">
      <c r="B16" s="167" t="s">
        <v>3773</v>
      </c>
      <c r="C16" s="83">
        <v>11771.862574415512</v>
      </c>
      <c r="D16" s="168">
        <v>46698</v>
      </c>
      <c r="E16" s="3"/>
      <c r="F16" s="3"/>
    </row>
    <row r="17" spans="2:4">
      <c r="B17" s="167" t="s">
        <v>3549</v>
      </c>
      <c r="C17" s="83">
        <v>723</v>
      </c>
      <c r="D17" s="168">
        <v>45089</v>
      </c>
    </row>
    <row r="18" spans="2:4">
      <c r="B18" s="167" t="s">
        <v>2147</v>
      </c>
      <c r="C18" s="83">
        <v>14795.490180346018</v>
      </c>
      <c r="D18" s="168">
        <v>48274</v>
      </c>
    </row>
    <row r="19" spans="2:4">
      <c r="B19" s="167" t="s">
        <v>2149</v>
      </c>
      <c r="C19" s="83">
        <v>8637.3668291986687</v>
      </c>
      <c r="D19" s="168">
        <v>48274</v>
      </c>
    </row>
    <row r="20" spans="2:4">
      <c r="B20" s="167" t="s">
        <v>3550</v>
      </c>
      <c r="C20" s="83">
        <v>4982.5229750310009</v>
      </c>
      <c r="D20" s="168">
        <v>46054</v>
      </c>
    </row>
    <row r="21" spans="2:4">
      <c r="B21" s="167" t="s">
        <v>2170</v>
      </c>
      <c r="C21" s="83">
        <v>1638.0114480000002</v>
      </c>
      <c r="D21" s="168">
        <v>45291</v>
      </c>
    </row>
    <row r="22" spans="2:4">
      <c r="B22" s="167" t="s">
        <v>2171</v>
      </c>
      <c r="C22" s="83">
        <v>1882.3449600000001</v>
      </c>
      <c r="D22" s="168">
        <v>45291</v>
      </c>
    </row>
    <row r="23" spans="2:4">
      <c r="B23" s="167" t="s">
        <v>2172</v>
      </c>
      <c r="C23" s="83">
        <v>31604.817517650001</v>
      </c>
      <c r="D23" s="168">
        <v>47969</v>
      </c>
    </row>
    <row r="24" spans="2:4">
      <c r="B24" s="167" t="s">
        <v>3551</v>
      </c>
      <c r="C24" s="83">
        <v>2620.875</v>
      </c>
      <c r="D24" s="168">
        <v>45412</v>
      </c>
    </row>
    <row r="25" spans="2:4">
      <c r="B25" s="167" t="s">
        <v>3552</v>
      </c>
      <c r="C25" s="83">
        <v>1084.4996746499999</v>
      </c>
      <c r="D25" s="168">
        <v>45259</v>
      </c>
    </row>
    <row r="26" spans="2:4">
      <c r="B26" s="167" t="s">
        <v>3553</v>
      </c>
      <c r="C26" s="83">
        <v>1198.64724</v>
      </c>
      <c r="D26" s="168">
        <v>45103</v>
      </c>
    </row>
    <row r="27" spans="2:4">
      <c r="B27" s="167" t="s">
        <v>3554</v>
      </c>
      <c r="C27" s="83">
        <v>4642.6323988500008</v>
      </c>
      <c r="D27" s="168">
        <v>47209</v>
      </c>
    </row>
    <row r="28" spans="2:4">
      <c r="B28" s="167" t="s">
        <v>3555</v>
      </c>
      <c r="C28" s="83">
        <v>36662.363169711607</v>
      </c>
      <c r="D28" s="168">
        <v>48297</v>
      </c>
    </row>
    <row r="29" spans="2:4">
      <c r="B29" s="167" t="s">
        <v>2178</v>
      </c>
      <c r="C29" s="83">
        <v>25567.17354</v>
      </c>
      <c r="D29" s="168">
        <v>47118</v>
      </c>
    </row>
    <row r="30" spans="2:4">
      <c r="B30" s="167" t="s">
        <v>3534</v>
      </c>
      <c r="C30" s="83">
        <v>222.61831545000001</v>
      </c>
      <c r="D30" s="168">
        <v>47907</v>
      </c>
    </row>
    <row r="31" spans="2:4">
      <c r="B31" s="167" t="s">
        <v>3556</v>
      </c>
      <c r="C31" s="83">
        <v>10621.94087145</v>
      </c>
      <c r="D31" s="168">
        <v>47848</v>
      </c>
    </row>
    <row r="32" spans="2:4">
      <c r="B32" s="167" t="s">
        <v>3533</v>
      </c>
      <c r="C32" s="83">
        <v>199.50067965000002</v>
      </c>
      <c r="D32" s="168">
        <v>47848</v>
      </c>
    </row>
    <row r="33" spans="2:4">
      <c r="B33" s="167" t="s">
        <v>3557</v>
      </c>
      <c r="C33" s="83">
        <v>245.82</v>
      </c>
      <c r="D33" s="168">
        <v>45034</v>
      </c>
    </row>
    <row r="34" spans="2:4">
      <c r="B34" s="167" t="s">
        <v>3558</v>
      </c>
      <c r="C34" s="83">
        <v>31958.444480000002</v>
      </c>
      <c r="D34" s="168">
        <v>47969</v>
      </c>
    </row>
    <row r="35" spans="2:4">
      <c r="B35" s="167" t="s">
        <v>3559</v>
      </c>
      <c r="C35" s="83">
        <v>16447.589810625002</v>
      </c>
      <c r="D35" s="168">
        <v>47209</v>
      </c>
    </row>
    <row r="36" spans="2:4">
      <c r="B36" s="167" t="s">
        <v>3560</v>
      </c>
      <c r="C36" s="83">
        <v>8377.1922250560001</v>
      </c>
      <c r="D36" s="168">
        <v>47467</v>
      </c>
    </row>
    <row r="37" spans="2:4">
      <c r="B37" s="167" t="s">
        <v>3561</v>
      </c>
      <c r="C37" s="83">
        <v>7022.0135099999998</v>
      </c>
      <c r="D37" s="168">
        <v>45534</v>
      </c>
    </row>
    <row r="38" spans="2:4">
      <c r="B38" s="167" t="s">
        <v>3562</v>
      </c>
      <c r="C38" s="83">
        <v>30502.781469999998</v>
      </c>
      <c r="D38" s="168">
        <v>48700</v>
      </c>
    </row>
    <row r="39" spans="2:4">
      <c r="B39" s="167" t="s">
        <v>3563</v>
      </c>
      <c r="C39" s="83">
        <v>278.70939000000004</v>
      </c>
      <c r="D39" s="168">
        <v>45534</v>
      </c>
    </row>
    <row r="40" spans="2:4">
      <c r="B40" s="167" t="s">
        <v>3564</v>
      </c>
      <c r="C40" s="83">
        <v>9610.8389999999999</v>
      </c>
      <c r="D40" s="168">
        <v>46132</v>
      </c>
    </row>
    <row r="41" spans="2:4">
      <c r="B41" s="167" t="s">
        <v>3565</v>
      </c>
      <c r="C41" s="83">
        <v>52089.279990000003</v>
      </c>
      <c r="D41" s="168">
        <v>50256</v>
      </c>
    </row>
    <row r="42" spans="2:4">
      <c r="B42" s="167" t="s">
        <v>3566</v>
      </c>
      <c r="C42" s="83">
        <v>20398.539216499998</v>
      </c>
      <c r="D42" s="168">
        <v>46539</v>
      </c>
    </row>
    <row r="43" spans="2:4">
      <c r="B43" s="167" t="s">
        <v>3567</v>
      </c>
      <c r="C43" s="83">
        <v>53754.477209999997</v>
      </c>
      <c r="D43" s="168">
        <v>47938</v>
      </c>
    </row>
    <row r="44" spans="2:4">
      <c r="B44" s="167" t="s">
        <v>3568</v>
      </c>
      <c r="C44" s="83">
        <v>8058.2791673000002</v>
      </c>
      <c r="D44" s="168">
        <v>45823</v>
      </c>
    </row>
    <row r="45" spans="2:4">
      <c r="B45" s="167" t="s">
        <v>2190</v>
      </c>
      <c r="C45" s="83">
        <v>5666.0922096165004</v>
      </c>
      <c r="D45" s="168">
        <v>46752</v>
      </c>
    </row>
    <row r="46" spans="2:4">
      <c r="B46" s="167" t="s">
        <v>2191</v>
      </c>
      <c r="C46" s="83">
        <v>30618.502330243435</v>
      </c>
      <c r="D46" s="168">
        <v>48233</v>
      </c>
    </row>
    <row r="47" spans="2:4">
      <c r="B47" s="167" t="s">
        <v>2192</v>
      </c>
      <c r="C47" s="83">
        <v>3215.7998807700001</v>
      </c>
      <c r="D47" s="168">
        <v>45046</v>
      </c>
    </row>
    <row r="48" spans="2:4">
      <c r="B48" s="167" t="s">
        <v>3569</v>
      </c>
      <c r="C48" s="83">
        <v>9483.413057337315</v>
      </c>
      <c r="D48" s="168">
        <v>48212</v>
      </c>
    </row>
    <row r="49" spans="2:4">
      <c r="B49" s="167" t="s">
        <v>3570</v>
      </c>
      <c r="C49" s="83">
        <v>200.62617375000002</v>
      </c>
      <c r="D49" s="168">
        <v>47566</v>
      </c>
    </row>
    <row r="50" spans="2:4">
      <c r="B50" s="167" t="s">
        <v>3571</v>
      </c>
      <c r="C50" s="83">
        <v>7545.3613709550164</v>
      </c>
      <c r="D50" s="168">
        <v>48212</v>
      </c>
    </row>
    <row r="51" spans="2:4">
      <c r="B51" s="167" t="s">
        <v>3572</v>
      </c>
      <c r="C51" s="83">
        <v>139.7008797</v>
      </c>
      <c r="D51" s="168">
        <v>48297</v>
      </c>
    </row>
    <row r="52" spans="2:4">
      <c r="B52" s="167" t="s">
        <v>3573</v>
      </c>
      <c r="C52" s="83">
        <v>2985.61313625</v>
      </c>
      <c r="D52" s="168">
        <v>45255</v>
      </c>
    </row>
    <row r="53" spans="2:4">
      <c r="B53" s="167" t="s">
        <v>3574</v>
      </c>
      <c r="C53" s="83">
        <v>23053.517305957499</v>
      </c>
      <c r="D53" s="168">
        <v>46631</v>
      </c>
    </row>
    <row r="54" spans="2:4">
      <c r="B54" s="167" t="s">
        <v>3575</v>
      </c>
      <c r="C54" s="83">
        <v>49.988219999999998</v>
      </c>
      <c r="D54" s="168">
        <v>45046</v>
      </c>
    </row>
    <row r="55" spans="2:4">
      <c r="B55" s="167" t="s">
        <v>3576</v>
      </c>
      <c r="C55" s="83">
        <v>661.50682451549994</v>
      </c>
      <c r="D55" s="168">
        <v>46234</v>
      </c>
    </row>
    <row r="56" spans="2:4">
      <c r="B56" s="167" t="s">
        <v>3577</v>
      </c>
      <c r="C56" s="83">
        <v>7071.3903639299997</v>
      </c>
      <c r="D56" s="168">
        <v>48214</v>
      </c>
    </row>
    <row r="57" spans="2:4">
      <c r="B57" s="167" t="s">
        <v>3578</v>
      </c>
      <c r="C57" s="83">
        <v>11408.493366750003</v>
      </c>
      <c r="D57" s="168">
        <v>48214</v>
      </c>
    </row>
    <row r="58" spans="2:4">
      <c r="B58" s="167" t="s">
        <v>3579</v>
      </c>
      <c r="C58" s="83">
        <v>1622.7678804825</v>
      </c>
      <c r="D58" s="168">
        <v>45536</v>
      </c>
    </row>
    <row r="59" spans="2:4">
      <c r="B59" s="167" t="s">
        <v>3580</v>
      </c>
      <c r="C59" s="83">
        <v>59356.663289999997</v>
      </c>
      <c r="D59" s="168">
        <v>46661</v>
      </c>
    </row>
    <row r="60" spans="2:4">
      <c r="B60" s="167" t="s">
        <v>2200</v>
      </c>
      <c r="C60" s="83">
        <v>60343.062476400002</v>
      </c>
      <c r="D60" s="168">
        <v>46661</v>
      </c>
    </row>
    <row r="61" spans="2:4">
      <c r="B61" s="167" t="s">
        <v>3774</v>
      </c>
      <c r="C61" s="83">
        <v>945.88979194446324</v>
      </c>
      <c r="D61" s="168">
        <v>45094</v>
      </c>
    </row>
    <row r="62" spans="2:4">
      <c r="B62" s="167" t="s">
        <v>3775</v>
      </c>
      <c r="C62" s="83">
        <v>28728.607610874213</v>
      </c>
      <c r="D62" s="168">
        <v>46871</v>
      </c>
    </row>
    <row r="63" spans="2:4">
      <c r="B63" s="167" t="s">
        <v>3776</v>
      </c>
      <c r="C63" s="83">
        <v>890.82152813088658</v>
      </c>
      <c r="D63" s="168">
        <v>48482</v>
      </c>
    </row>
    <row r="64" spans="2:4">
      <c r="B64" s="167" t="s">
        <v>3777</v>
      </c>
      <c r="C64" s="83">
        <v>3259.1287491169069</v>
      </c>
      <c r="D64" s="168">
        <v>51774</v>
      </c>
    </row>
    <row r="65" spans="2:4">
      <c r="B65" s="167" t="s">
        <v>3778</v>
      </c>
      <c r="C65" s="83">
        <v>5092.9418371803386</v>
      </c>
      <c r="D65" s="168">
        <v>46253</v>
      </c>
    </row>
    <row r="66" spans="2:4">
      <c r="B66" s="167" t="s">
        <v>3779</v>
      </c>
      <c r="C66" s="83">
        <v>331.81379674965899</v>
      </c>
      <c r="D66" s="168">
        <v>48844</v>
      </c>
    </row>
    <row r="67" spans="2:4">
      <c r="B67" s="167" t="s">
        <v>3780</v>
      </c>
      <c r="C67" s="83">
        <v>632.85796995851877</v>
      </c>
      <c r="D67" s="168">
        <v>45340</v>
      </c>
    </row>
    <row r="68" spans="2:4">
      <c r="B68" s="167" t="s">
        <v>3781</v>
      </c>
      <c r="C68" s="83">
        <v>1322.7832563329448</v>
      </c>
      <c r="D68" s="168">
        <v>52047</v>
      </c>
    </row>
    <row r="69" spans="2:4">
      <c r="B69" s="167" t="s">
        <v>3782</v>
      </c>
      <c r="C69" s="83">
        <v>6773.863949999999</v>
      </c>
      <c r="D69" s="168">
        <v>45363</v>
      </c>
    </row>
    <row r="70" spans="2:4">
      <c r="B70" s="169" t="s">
        <v>42</v>
      </c>
      <c r="C70" s="80">
        <v>3989363.7466304922</v>
      </c>
      <c r="D70" s="170"/>
    </row>
    <row r="71" spans="2:4">
      <c r="B71" s="167" t="s">
        <v>3581</v>
      </c>
      <c r="C71" s="83">
        <v>49828.860497250003</v>
      </c>
      <c r="D71" s="168">
        <v>47201</v>
      </c>
    </row>
    <row r="72" spans="2:4">
      <c r="B72" s="167" t="s">
        <v>3582</v>
      </c>
      <c r="C72" s="83">
        <v>3989.98032404696</v>
      </c>
      <c r="D72" s="168">
        <v>47270</v>
      </c>
    </row>
    <row r="73" spans="2:4">
      <c r="B73" s="167" t="s">
        <v>3583</v>
      </c>
      <c r="C73" s="83">
        <v>39533.1335807</v>
      </c>
      <c r="D73" s="168">
        <v>48366</v>
      </c>
    </row>
    <row r="74" spans="2:4">
      <c r="B74" s="167" t="s">
        <v>3584</v>
      </c>
      <c r="C74" s="83">
        <v>53050.695808500008</v>
      </c>
      <c r="D74" s="168">
        <v>48914</v>
      </c>
    </row>
    <row r="75" spans="2:4">
      <c r="B75" s="167" t="s">
        <v>2261</v>
      </c>
      <c r="C75" s="83">
        <v>4647.4774042850786</v>
      </c>
      <c r="D75" s="168">
        <v>47467</v>
      </c>
    </row>
    <row r="76" spans="2:4">
      <c r="B76" s="167" t="s">
        <v>2262</v>
      </c>
      <c r="C76" s="83">
        <v>12563.307936095835</v>
      </c>
      <c r="D76" s="168">
        <v>47848</v>
      </c>
    </row>
    <row r="77" spans="2:4">
      <c r="B77" s="167" t="s">
        <v>3585</v>
      </c>
      <c r="C77" s="83">
        <v>27396.437465557501</v>
      </c>
      <c r="D77" s="168">
        <v>46601</v>
      </c>
    </row>
    <row r="78" spans="2:4">
      <c r="B78" s="167" t="s">
        <v>2264</v>
      </c>
      <c r="C78" s="83">
        <v>11070.679111368001</v>
      </c>
      <c r="D78" s="168">
        <v>46371</v>
      </c>
    </row>
    <row r="79" spans="2:4">
      <c r="B79" s="167" t="s">
        <v>3586</v>
      </c>
      <c r="C79" s="83">
        <v>31966.497506331001</v>
      </c>
      <c r="D79" s="168">
        <v>47209</v>
      </c>
    </row>
    <row r="80" spans="2:4">
      <c r="B80" s="167" t="s">
        <v>2268</v>
      </c>
      <c r="C80" s="83">
        <v>3621.8260259190001</v>
      </c>
      <c r="D80" s="168">
        <v>47209</v>
      </c>
    </row>
    <row r="81" spans="2:4">
      <c r="B81" s="167" t="s">
        <v>3587</v>
      </c>
      <c r="C81" s="83">
        <v>21315.391302829881</v>
      </c>
      <c r="D81" s="168">
        <v>45778</v>
      </c>
    </row>
    <row r="82" spans="2:4">
      <c r="B82" s="167" t="s">
        <v>3588</v>
      </c>
      <c r="C82" s="83">
        <v>42997.879731352383</v>
      </c>
      <c r="D82" s="168">
        <v>46997</v>
      </c>
    </row>
    <row r="83" spans="2:4">
      <c r="B83" s="167" t="s">
        <v>3539</v>
      </c>
      <c r="C83" s="83">
        <v>62807.226224308033</v>
      </c>
      <c r="D83" s="168">
        <v>46997</v>
      </c>
    </row>
    <row r="84" spans="2:4">
      <c r="B84" s="167" t="s">
        <v>3589</v>
      </c>
      <c r="C84" s="83">
        <v>42328.446748500006</v>
      </c>
      <c r="D84" s="168">
        <v>45343</v>
      </c>
    </row>
    <row r="85" spans="2:4">
      <c r="B85" s="167" t="s">
        <v>3590</v>
      </c>
      <c r="C85" s="83">
        <v>48463.320239100001</v>
      </c>
      <c r="D85" s="168">
        <v>47082</v>
      </c>
    </row>
    <row r="86" spans="2:4">
      <c r="B86" s="167" t="s">
        <v>3591</v>
      </c>
      <c r="C86" s="83">
        <v>1505.41614</v>
      </c>
      <c r="D86" s="168">
        <v>45046</v>
      </c>
    </row>
    <row r="87" spans="2:4">
      <c r="B87" s="167" t="s">
        <v>3592</v>
      </c>
      <c r="C87" s="83">
        <v>57115.3899513</v>
      </c>
      <c r="D87" s="168">
        <v>47398</v>
      </c>
    </row>
    <row r="88" spans="2:4">
      <c r="B88" s="167" t="s">
        <v>2274</v>
      </c>
      <c r="C88" s="83">
        <v>34062.679786782006</v>
      </c>
      <c r="D88" s="168">
        <v>48054</v>
      </c>
    </row>
    <row r="89" spans="2:4">
      <c r="B89" s="167" t="s">
        <v>2275</v>
      </c>
      <c r="C89" s="83">
        <v>12095.05126363624</v>
      </c>
      <c r="D89" s="168">
        <v>47119</v>
      </c>
    </row>
    <row r="90" spans="2:4">
      <c r="B90" s="167" t="s">
        <v>2278</v>
      </c>
      <c r="C90" s="83">
        <v>37412.629506207137</v>
      </c>
      <c r="D90" s="168">
        <v>48757</v>
      </c>
    </row>
    <row r="91" spans="2:4">
      <c r="B91" s="167" t="s">
        <v>3593</v>
      </c>
      <c r="C91" s="83">
        <v>13581.348311290503</v>
      </c>
      <c r="D91" s="168">
        <v>46326</v>
      </c>
    </row>
    <row r="92" spans="2:4">
      <c r="B92" s="167" t="s">
        <v>3594</v>
      </c>
      <c r="C92" s="83">
        <v>64771.907473068008</v>
      </c>
      <c r="D92" s="168">
        <v>47301</v>
      </c>
    </row>
    <row r="93" spans="2:4">
      <c r="B93" s="167" t="s">
        <v>3595</v>
      </c>
      <c r="C93" s="83">
        <v>27821.053845450002</v>
      </c>
      <c r="D93" s="168">
        <v>47301</v>
      </c>
    </row>
    <row r="94" spans="2:4">
      <c r="B94" s="167" t="s">
        <v>3596</v>
      </c>
      <c r="C94" s="83">
        <v>3540.2597304000001</v>
      </c>
      <c r="D94" s="168">
        <v>47119</v>
      </c>
    </row>
    <row r="95" spans="2:4">
      <c r="B95" s="167" t="s">
        <v>3597</v>
      </c>
      <c r="C95" s="83">
        <v>110.10154210419444</v>
      </c>
      <c r="D95" s="168">
        <v>48122</v>
      </c>
    </row>
    <row r="96" spans="2:4">
      <c r="B96" s="167" t="s">
        <v>3598</v>
      </c>
      <c r="C96" s="83">
        <v>30551.973886718064</v>
      </c>
      <c r="D96" s="168">
        <v>48395</v>
      </c>
    </row>
    <row r="97" spans="2:4">
      <c r="B97" s="167" t="s">
        <v>3599</v>
      </c>
      <c r="C97" s="83">
        <v>12766.647395083501</v>
      </c>
      <c r="D97" s="168">
        <v>47119</v>
      </c>
    </row>
    <row r="98" spans="2:4">
      <c r="B98" s="167" t="s">
        <v>3600</v>
      </c>
      <c r="C98" s="83">
        <v>8475.3332901704998</v>
      </c>
      <c r="D98" s="168">
        <v>45748</v>
      </c>
    </row>
    <row r="99" spans="2:4">
      <c r="B99" s="167" t="s">
        <v>3601</v>
      </c>
      <c r="C99" s="83">
        <v>17232.349487266038</v>
      </c>
      <c r="D99" s="168">
        <v>45087</v>
      </c>
    </row>
    <row r="100" spans="2:4">
      <c r="B100" s="167" t="s">
        <v>2286</v>
      </c>
      <c r="C100" s="83">
        <v>48978.451918950006</v>
      </c>
      <c r="D100" s="168">
        <v>48365</v>
      </c>
    </row>
    <row r="101" spans="2:4">
      <c r="B101" s="167" t="s">
        <v>2287</v>
      </c>
      <c r="C101" s="83">
        <v>5383.5144663000001</v>
      </c>
      <c r="D101" s="168">
        <v>45798</v>
      </c>
    </row>
    <row r="102" spans="2:4">
      <c r="B102" s="167" t="s">
        <v>2288</v>
      </c>
      <c r="C102" s="83">
        <v>24709.175618301</v>
      </c>
      <c r="D102" s="168">
        <v>47119</v>
      </c>
    </row>
    <row r="103" spans="2:4">
      <c r="B103" s="167" t="s">
        <v>3602</v>
      </c>
      <c r="C103" s="83">
        <v>2145.6648951990005</v>
      </c>
      <c r="D103" s="168">
        <v>47119</v>
      </c>
    </row>
    <row r="104" spans="2:4">
      <c r="B104" s="167" t="s">
        <v>3603</v>
      </c>
      <c r="C104" s="83">
        <v>17504.9611338615</v>
      </c>
      <c r="D104" s="168">
        <v>46082</v>
      </c>
    </row>
    <row r="105" spans="2:4">
      <c r="B105" s="167" t="s">
        <v>3604</v>
      </c>
      <c r="C105" s="83">
        <v>29180.702808592501</v>
      </c>
      <c r="D105" s="168">
        <v>46742</v>
      </c>
    </row>
    <row r="106" spans="2:4">
      <c r="B106" s="167" t="s">
        <v>3605</v>
      </c>
      <c r="C106" s="83">
        <v>2937.6452674500001</v>
      </c>
      <c r="D106" s="168">
        <v>46742</v>
      </c>
    </row>
    <row r="107" spans="2:4">
      <c r="B107" s="167" t="s">
        <v>3606</v>
      </c>
      <c r="C107" s="83">
        <v>15275.985886753249</v>
      </c>
      <c r="D107" s="168">
        <v>48395</v>
      </c>
    </row>
    <row r="108" spans="2:4">
      <c r="B108" s="167" t="s">
        <v>3607</v>
      </c>
      <c r="C108" s="83">
        <v>43611.107380236754</v>
      </c>
      <c r="D108" s="168">
        <v>48669</v>
      </c>
    </row>
    <row r="109" spans="2:4">
      <c r="B109" s="167" t="s">
        <v>2298</v>
      </c>
      <c r="C109" s="83">
        <v>18088.292742152698</v>
      </c>
      <c r="D109" s="168">
        <v>46753</v>
      </c>
    </row>
    <row r="110" spans="2:4">
      <c r="B110" s="167" t="s">
        <v>3608</v>
      </c>
      <c r="C110" s="83">
        <v>6347.6236152000001</v>
      </c>
      <c r="D110" s="168">
        <v>45047</v>
      </c>
    </row>
    <row r="111" spans="2:4">
      <c r="B111" s="167" t="s">
        <v>3609</v>
      </c>
      <c r="C111" s="83">
        <v>27625.254947128502</v>
      </c>
      <c r="D111" s="168">
        <v>47463</v>
      </c>
    </row>
    <row r="112" spans="2:4">
      <c r="B112" s="167" t="s">
        <v>3610</v>
      </c>
      <c r="C112" s="83">
        <v>49095.559895865998</v>
      </c>
      <c r="D112" s="168">
        <v>49427</v>
      </c>
    </row>
    <row r="113" spans="2:4">
      <c r="B113" s="167" t="s">
        <v>3611</v>
      </c>
      <c r="C113" s="83">
        <v>95037.151524911838</v>
      </c>
      <c r="D113" s="168">
        <v>50041</v>
      </c>
    </row>
    <row r="114" spans="2:4">
      <c r="B114" s="167" t="s">
        <v>3612</v>
      </c>
      <c r="C114" s="83">
        <v>124564.34197685399</v>
      </c>
      <c r="D114" s="168">
        <v>50495</v>
      </c>
    </row>
    <row r="115" spans="2:4">
      <c r="B115" s="167" t="s">
        <v>3613</v>
      </c>
      <c r="C115" s="83">
        <v>1138.5442499999999</v>
      </c>
      <c r="D115" s="168">
        <v>45358</v>
      </c>
    </row>
    <row r="116" spans="2:4">
      <c r="B116" s="167" t="s">
        <v>3614</v>
      </c>
      <c r="C116" s="83">
        <v>26625.339258655498</v>
      </c>
      <c r="D116" s="168">
        <v>46971</v>
      </c>
    </row>
    <row r="117" spans="2:4">
      <c r="B117" s="167" t="s">
        <v>3615</v>
      </c>
      <c r="C117" s="83">
        <v>76610.369831999997</v>
      </c>
      <c r="D117" s="168">
        <v>45557</v>
      </c>
    </row>
    <row r="118" spans="2:4">
      <c r="B118" s="167" t="s">
        <v>2311</v>
      </c>
      <c r="C118" s="83">
        <v>56938.557044558998</v>
      </c>
      <c r="D118" s="168">
        <v>46149</v>
      </c>
    </row>
    <row r="119" spans="2:4">
      <c r="B119" s="167" t="s">
        <v>3616</v>
      </c>
      <c r="C119" s="83">
        <v>29078.936631618006</v>
      </c>
      <c r="D119" s="168">
        <v>46012</v>
      </c>
    </row>
    <row r="120" spans="2:4">
      <c r="B120" s="167" t="s">
        <v>2313</v>
      </c>
      <c r="C120" s="83">
        <v>53315.122841522156</v>
      </c>
      <c r="D120" s="168">
        <v>47849</v>
      </c>
    </row>
    <row r="121" spans="2:4">
      <c r="B121" s="167" t="s">
        <v>3783</v>
      </c>
      <c r="C121" s="83">
        <v>149.62346516765808</v>
      </c>
      <c r="D121" s="168">
        <v>45515</v>
      </c>
    </row>
    <row r="122" spans="2:4">
      <c r="B122" s="167" t="s">
        <v>2314</v>
      </c>
      <c r="C122" s="83">
        <v>48389.504553077604</v>
      </c>
      <c r="D122" s="168">
        <v>47665</v>
      </c>
    </row>
    <row r="123" spans="2:4">
      <c r="B123" s="167" t="s">
        <v>3617</v>
      </c>
      <c r="C123" s="83">
        <v>1187.9894247000002</v>
      </c>
      <c r="D123" s="168">
        <v>46326</v>
      </c>
    </row>
    <row r="124" spans="2:4">
      <c r="B124" s="167" t="s">
        <v>3618</v>
      </c>
      <c r="C124" s="83">
        <v>106.47040575600001</v>
      </c>
      <c r="D124" s="168">
        <v>46326</v>
      </c>
    </row>
    <row r="125" spans="2:4">
      <c r="B125" s="167" t="s">
        <v>3619</v>
      </c>
      <c r="C125" s="83">
        <v>704.98141532850002</v>
      </c>
      <c r="D125" s="168">
        <v>46326</v>
      </c>
    </row>
    <row r="126" spans="2:4">
      <c r="B126" s="167" t="s">
        <v>3620</v>
      </c>
      <c r="C126" s="83">
        <v>712.29417388500008</v>
      </c>
      <c r="D126" s="168">
        <v>46326</v>
      </c>
    </row>
    <row r="127" spans="2:4">
      <c r="B127" s="167" t="s">
        <v>3621</v>
      </c>
      <c r="C127" s="83">
        <v>1546.1706143025001</v>
      </c>
      <c r="D127" s="168">
        <v>46326</v>
      </c>
    </row>
    <row r="128" spans="2:4">
      <c r="B128" s="167" t="s">
        <v>3622</v>
      </c>
      <c r="C128" s="83">
        <v>680.54347307850003</v>
      </c>
      <c r="D128" s="168">
        <v>46326</v>
      </c>
    </row>
    <row r="129" spans="2:4">
      <c r="B129" s="167" t="s">
        <v>2322</v>
      </c>
      <c r="C129" s="83">
        <v>93.110878376000002</v>
      </c>
      <c r="D129" s="168">
        <v>47879</v>
      </c>
    </row>
    <row r="130" spans="2:4">
      <c r="B130" s="167" t="s">
        <v>3623</v>
      </c>
      <c r="C130" s="83">
        <v>60888.9367951815</v>
      </c>
      <c r="D130" s="168">
        <v>46752</v>
      </c>
    </row>
    <row r="131" spans="2:4">
      <c r="B131" s="167" t="s">
        <v>3624</v>
      </c>
      <c r="C131" s="83">
        <v>43659.763049007008</v>
      </c>
      <c r="D131" s="168">
        <v>47927</v>
      </c>
    </row>
    <row r="132" spans="2:4">
      <c r="B132" s="167" t="s">
        <v>3784</v>
      </c>
      <c r="C132" s="83">
        <v>13744.22034</v>
      </c>
      <c r="D132" s="168">
        <v>45615</v>
      </c>
    </row>
    <row r="133" spans="2:4">
      <c r="B133" s="167" t="s">
        <v>3625</v>
      </c>
      <c r="C133" s="83">
        <v>32387.072515048505</v>
      </c>
      <c r="D133" s="168">
        <v>47528</v>
      </c>
    </row>
    <row r="134" spans="2:4">
      <c r="B134" s="167" t="s">
        <v>2327</v>
      </c>
      <c r="C134" s="83">
        <v>24506.8725639</v>
      </c>
      <c r="D134" s="168">
        <v>47756</v>
      </c>
    </row>
    <row r="135" spans="2:4">
      <c r="B135" s="167" t="s">
        <v>3626</v>
      </c>
      <c r="C135" s="83">
        <v>48115.232740834494</v>
      </c>
      <c r="D135" s="168">
        <v>48332</v>
      </c>
    </row>
    <row r="136" spans="2:4">
      <c r="B136" s="167" t="s">
        <v>3627</v>
      </c>
      <c r="C136" s="83">
        <v>723</v>
      </c>
      <c r="D136" s="168">
        <v>45138</v>
      </c>
    </row>
    <row r="137" spans="2:4">
      <c r="B137" s="167" t="s">
        <v>3628</v>
      </c>
      <c r="C137" s="83">
        <v>1491.1809929999999</v>
      </c>
      <c r="D137" s="168">
        <v>45596</v>
      </c>
    </row>
    <row r="138" spans="2:4">
      <c r="B138" s="167" t="s">
        <v>3629</v>
      </c>
      <c r="C138" s="83">
        <v>119526.54931755</v>
      </c>
      <c r="D138" s="168">
        <v>47715</v>
      </c>
    </row>
    <row r="139" spans="2:4">
      <c r="B139" s="167" t="s">
        <v>3630</v>
      </c>
      <c r="C139" s="83">
        <v>70585.0249128</v>
      </c>
      <c r="D139" s="168">
        <v>47715</v>
      </c>
    </row>
    <row r="140" spans="2:4">
      <c r="B140" s="167" t="s">
        <v>3631</v>
      </c>
      <c r="C140" s="83">
        <v>10284.657769825501</v>
      </c>
      <c r="D140" s="168">
        <v>47715</v>
      </c>
    </row>
    <row r="141" spans="2:4">
      <c r="B141" s="167" t="s">
        <v>3632</v>
      </c>
      <c r="C141" s="83">
        <v>3474.4793369600002</v>
      </c>
      <c r="D141" s="168">
        <v>47715</v>
      </c>
    </row>
    <row r="142" spans="2:4">
      <c r="B142" s="167" t="s">
        <v>2333</v>
      </c>
      <c r="C142" s="83">
        <v>2336.0104689079999</v>
      </c>
      <c r="D142" s="168">
        <v>48466</v>
      </c>
    </row>
    <row r="143" spans="2:4">
      <c r="B143" s="167" t="s">
        <v>2334</v>
      </c>
      <c r="C143" s="83">
        <v>1722.01222695</v>
      </c>
      <c r="D143" s="168">
        <v>48466</v>
      </c>
    </row>
    <row r="144" spans="2:4">
      <c r="B144" s="167" t="s">
        <v>3633</v>
      </c>
      <c r="C144" s="83">
        <v>19013.090351377941</v>
      </c>
      <c r="D144" s="168">
        <v>50495</v>
      </c>
    </row>
    <row r="145" spans="2:4">
      <c r="B145" s="167" t="s">
        <v>3634</v>
      </c>
      <c r="C145" s="83">
        <v>47276.136814800004</v>
      </c>
      <c r="D145" s="168">
        <v>48446</v>
      </c>
    </row>
    <row r="146" spans="2:4">
      <c r="B146" s="167" t="s">
        <v>3635</v>
      </c>
      <c r="C146" s="83">
        <v>439.08552765000002</v>
      </c>
      <c r="D146" s="168">
        <v>48446</v>
      </c>
    </row>
    <row r="147" spans="2:4">
      <c r="B147" s="167" t="s">
        <v>3636</v>
      </c>
      <c r="C147" s="83">
        <v>247.57880595</v>
      </c>
      <c r="D147" s="168">
        <v>47741</v>
      </c>
    </row>
    <row r="148" spans="2:4">
      <c r="B148" s="167" t="s">
        <v>2335</v>
      </c>
      <c r="C148" s="83">
        <v>1479.4102348418601</v>
      </c>
      <c r="D148" s="168">
        <v>48319</v>
      </c>
    </row>
    <row r="149" spans="2:4">
      <c r="B149" s="167" t="s">
        <v>3637</v>
      </c>
      <c r="C149" s="83">
        <v>12287.5237437</v>
      </c>
      <c r="D149" s="168">
        <v>50495</v>
      </c>
    </row>
    <row r="150" spans="2:4">
      <c r="B150" s="167" t="s">
        <v>3638</v>
      </c>
      <c r="C150" s="83">
        <v>46349.141983056004</v>
      </c>
      <c r="D150" s="168">
        <v>47392</v>
      </c>
    </row>
    <row r="151" spans="2:4">
      <c r="B151" s="167" t="s">
        <v>3639</v>
      </c>
      <c r="C151" s="83">
        <v>200.54754750000001</v>
      </c>
      <c r="D151" s="168">
        <v>45855</v>
      </c>
    </row>
    <row r="152" spans="2:4">
      <c r="B152" s="167" t="s">
        <v>3785</v>
      </c>
      <c r="C152" s="83">
        <v>362.05586874950978</v>
      </c>
      <c r="D152" s="168">
        <v>46418</v>
      </c>
    </row>
    <row r="153" spans="2:4">
      <c r="B153" s="167" t="s">
        <v>2339</v>
      </c>
      <c r="C153" s="83">
        <v>95.731887749999999</v>
      </c>
      <c r="D153" s="168">
        <v>47453</v>
      </c>
    </row>
    <row r="154" spans="2:4">
      <c r="B154" s="167" t="s">
        <v>2214</v>
      </c>
      <c r="C154" s="83">
        <v>5942.5430275260005</v>
      </c>
      <c r="D154" s="168">
        <v>47262</v>
      </c>
    </row>
    <row r="155" spans="2:4">
      <c r="B155" s="167" t="s">
        <v>3786</v>
      </c>
      <c r="C155" s="83">
        <v>2.9104765711343998</v>
      </c>
      <c r="D155" s="168">
        <v>45126</v>
      </c>
    </row>
    <row r="156" spans="2:4">
      <c r="B156" s="167" t="s">
        <v>3640</v>
      </c>
      <c r="C156" s="83">
        <v>1008.92162695808</v>
      </c>
      <c r="D156" s="168">
        <v>45777</v>
      </c>
    </row>
    <row r="157" spans="2:4">
      <c r="B157" s="167" t="s">
        <v>2348</v>
      </c>
      <c r="C157" s="83">
        <v>47679.041224832006</v>
      </c>
      <c r="D157" s="168">
        <v>45930</v>
      </c>
    </row>
    <row r="158" spans="2:4">
      <c r="B158" s="167" t="s">
        <v>3641</v>
      </c>
      <c r="C158" s="83">
        <v>142160.75993349153</v>
      </c>
      <c r="D158" s="168">
        <v>47665</v>
      </c>
    </row>
    <row r="159" spans="2:4">
      <c r="B159" s="167" t="s">
        <v>3642</v>
      </c>
      <c r="C159" s="83">
        <v>23339.156758664001</v>
      </c>
      <c r="D159" s="168">
        <v>45485</v>
      </c>
    </row>
    <row r="160" spans="2:4">
      <c r="B160" s="167" t="s">
        <v>3643</v>
      </c>
      <c r="C160" s="83">
        <v>57078.707774513998</v>
      </c>
      <c r="D160" s="168">
        <v>46417</v>
      </c>
    </row>
    <row r="161" spans="2:4">
      <c r="B161" s="167" t="s">
        <v>3644</v>
      </c>
      <c r="C161" s="83">
        <v>36244.273162950005</v>
      </c>
      <c r="D161" s="168">
        <v>47178</v>
      </c>
    </row>
    <row r="162" spans="2:4">
      <c r="B162" s="167" t="s">
        <v>3645</v>
      </c>
      <c r="C162" s="83">
        <v>1977.9423336000002</v>
      </c>
      <c r="D162" s="168">
        <v>47447</v>
      </c>
    </row>
    <row r="163" spans="2:4">
      <c r="B163" s="167" t="s">
        <v>3646</v>
      </c>
      <c r="C163" s="83">
        <v>30930.9018998055</v>
      </c>
      <c r="D163" s="168">
        <v>47987</v>
      </c>
    </row>
    <row r="164" spans="2:4">
      <c r="B164" s="167" t="s">
        <v>2215</v>
      </c>
      <c r="C164" s="83">
        <v>31160.867354785583</v>
      </c>
      <c r="D164" s="168">
        <v>48180</v>
      </c>
    </row>
    <row r="165" spans="2:4">
      <c r="B165" s="167" t="s">
        <v>3647</v>
      </c>
      <c r="C165" s="83">
        <v>86462.995215000003</v>
      </c>
      <c r="D165" s="168">
        <v>47735</v>
      </c>
    </row>
    <row r="166" spans="2:4">
      <c r="B166" s="167" t="s">
        <v>3648</v>
      </c>
      <c r="C166" s="83">
        <v>2918.7901005630001</v>
      </c>
      <c r="D166" s="168">
        <v>48151</v>
      </c>
    </row>
    <row r="167" spans="2:4">
      <c r="B167" s="167" t="s">
        <v>3649</v>
      </c>
      <c r="C167" s="83">
        <v>28624.210454320222</v>
      </c>
      <c r="D167" s="168">
        <v>47848</v>
      </c>
    </row>
    <row r="168" spans="2:4">
      <c r="B168" s="167" t="s">
        <v>3650</v>
      </c>
      <c r="C168" s="83">
        <v>6347.7897033559993</v>
      </c>
      <c r="D168" s="168">
        <v>45710</v>
      </c>
    </row>
    <row r="169" spans="2:4">
      <c r="B169" s="167" t="s">
        <v>3651</v>
      </c>
      <c r="C169" s="83">
        <v>65472.901652709996</v>
      </c>
      <c r="D169" s="168">
        <v>46573</v>
      </c>
    </row>
    <row r="170" spans="2:4">
      <c r="B170" s="167" t="s">
        <v>3652</v>
      </c>
      <c r="C170" s="83">
        <v>37497.852360294833</v>
      </c>
      <c r="D170" s="168">
        <v>47832</v>
      </c>
    </row>
    <row r="171" spans="2:4">
      <c r="B171" s="167" t="s">
        <v>3653</v>
      </c>
      <c r="C171" s="83">
        <v>10637.569422215998</v>
      </c>
      <c r="D171" s="168">
        <v>46524</v>
      </c>
    </row>
    <row r="172" spans="2:4">
      <c r="B172" s="167" t="s">
        <v>3654</v>
      </c>
      <c r="C172" s="83">
        <v>40448.670002647239</v>
      </c>
      <c r="D172" s="168">
        <v>48121</v>
      </c>
    </row>
    <row r="173" spans="2:4">
      <c r="B173" s="167" t="s">
        <v>3655</v>
      </c>
      <c r="C173" s="83">
        <v>10466.093977957449</v>
      </c>
      <c r="D173" s="168">
        <v>48121</v>
      </c>
    </row>
    <row r="174" spans="2:4">
      <c r="B174" s="167" t="s">
        <v>3656</v>
      </c>
      <c r="C174" s="83">
        <v>1485.1717284919998</v>
      </c>
      <c r="D174" s="168">
        <v>47255</v>
      </c>
    </row>
    <row r="175" spans="2:4">
      <c r="B175" s="167" t="s">
        <v>3657</v>
      </c>
      <c r="C175" s="83">
        <v>9344.2855694015816</v>
      </c>
      <c r="D175" s="168">
        <v>48029</v>
      </c>
    </row>
    <row r="176" spans="2:4">
      <c r="B176" s="167" t="s">
        <v>3787</v>
      </c>
      <c r="C176" s="83">
        <v>14.223359778445442</v>
      </c>
      <c r="D176" s="168">
        <v>45371</v>
      </c>
    </row>
    <row r="177" spans="2:4">
      <c r="B177" s="167" t="s">
        <v>3658</v>
      </c>
      <c r="C177" s="83">
        <v>6800.3501284500007</v>
      </c>
      <c r="D177" s="168">
        <v>48294</v>
      </c>
    </row>
    <row r="178" spans="2:4">
      <c r="B178" s="167" t="s">
        <v>3659</v>
      </c>
      <c r="C178" s="83">
        <v>0.41530725110610001</v>
      </c>
      <c r="D178" s="168">
        <v>50495</v>
      </c>
    </row>
    <row r="179" spans="2:4">
      <c r="B179" s="167" t="s">
        <v>3660</v>
      </c>
      <c r="C179" s="83">
        <v>64347.792607141651</v>
      </c>
      <c r="D179" s="168">
        <v>47937</v>
      </c>
    </row>
    <row r="180" spans="2:4">
      <c r="B180" s="167" t="s">
        <v>3661</v>
      </c>
      <c r="C180" s="83">
        <v>847.42563870000004</v>
      </c>
      <c r="D180" s="168">
        <v>45201</v>
      </c>
    </row>
    <row r="181" spans="2:4">
      <c r="B181" s="167" t="s">
        <v>3662</v>
      </c>
      <c r="C181" s="83">
        <v>23812.586219999997</v>
      </c>
      <c r="D181" s="168">
        <v>46572</v>
      </c>
    </row>
    <row r="182" spans="2:4">
      <c r="B182" s="167" t="s">
        <v>3788</v>
      </c>
      <c r="C182" s="83">
        <v>119.56630618975753</v>
      </c>
      <c r="D182" s="168">
        <v>45187</v>
      </c>
    </row>
    <row r="183" spans="2:4">
      <c r="B183" s="167" t="s">
        <v>3663</v>
      </c>
      <c r="C183" s="83">
        <v>32561.195427279003</v>
      </c>
      <c r="D183" s="168">
        <v>46844</v>
      </c>
    </row>
    <row r="184" spans="2:4">
      <c r="B184" s="167" t="s">
        <v>3789</v>
      </c>
      <c r="C184" s="83">
        <v>176.62852027800866</v>
      </c>
      <c r="D184" s="168">
        <v>45602</v>
      </c>
    </row>
    <row r="185" spans="2:4">
      <c r="B185" s="167" t="s">
        <v>3664</v>
      </c>
      <c r="C185" s="83">
        <v>34534.708663928002</v>
      </c>
      <c r="D185" s="168">
        <v>50495</v>
      </c>
    </row>
    <row r="186" spans="2:4">
      <c r="B186" s="167" t="s">
        <v>3665</v>
      </c>
      <c r="C186" s="83">
        <v>15.431892750000003</v>
      </c>
      <c r="D186" s="168">
        <v>50495</v>
      </c>
    </row>
    <row r="187" spans="2:4">
      <c r="B187" s="167" t="s">
        <v>3666</v>
      </c>
      <c r="C187" s="83">
        <v>12832.096430930495</v>
      </c>
      <c r="D187" s="168">
        <v>50495</v>
      </c>
    </row>
    <row r="188" spans="2:4">
      <c r="B188" s="167" t="s">
        <v>3667</v>
      </c>
      <c r="C188" s="83">
        <v>17611.56269044596</v>
      </c>
      <c r="D188" s="168">
        <v>45869</v>
      </c>
    </row>
    <row r="189" spans="2:4">
      <c r="B189" s="167" t="s">
        <v>3668</v>
      </c>
      <c r="C189" s="83">
        <v>23904.780251550001</v>
      </c>
      <c r="D189" s="168">
        <v>46938</v>
      </c>
    </row>
    <row r="190" spans="2:4">
      <c r="B190" s="167" t="s">
        <v>3669</v>
      </c>
      <c r="C190" s="83">
        <v>35855.859054150009</v>
      </c>
      <c r="D190" s="168">
        <v>46201</v>
      </c>
    </row>
    <row r="191" spans="2:4">
      <c r="B191" s="167" t="s">
        <v>3670</v>
      </c>
      <c r="C191" s="83">
        <v>28517.477847600003</v>
      </c>
      <c r="D191" s="168">
        <v>45107</v>
      </c>
    </row>
    <row r="192" spans="2:4">
      <c r="B192" s="167" t="s">
        <v>3671</v>
      </c>
      <c r="C192" s="83">
        <v>39516.861307188003</v>
      </c>
      <c r="D192" s="168">
        <v>46660</v>
      </c>
    </row>
    <row r="193" spans="2:4">
      <c r="B193" s="167" t="s">
        <v>2392</v>
      </c>
      <c r="C193" s="83">
        <v>13388.24001915</v>
      </c>
      <c r="D193" s="168">
        <v>47301</v>
      </c>
    </row>
    <row r="194" spans="2:4">
      <c r="B194" s="167" t="s">
        <v>3790</v>
      </c>
      <c r="C194" s="83">
        <v>85.475254968640087</v>
      </c>
      <c r="D194" s="168">
        <v>45031</v>
      </c>
    </row>
    <row r="195" spans="2:4">
      <c r="B195" s="167" t="s">
        <v>3672</v>
      </c>
      <c r="C195" s="83">
        <v>44624.416685230499</v>
      </c>
      <c r="D195" s="168">
        <v>48176</v>
      </c>
    </row>
    <row r="196" spans="2:4">
      <c r="B196" s="167" t="s">
        <v>3673</v>
      </c>
      <c r="C196" s="83">
        <v>5733.5809081500001</v>
      </c>
      <c r="D196" s="168">
        <v>48213</v>
      </c>
    </row>
    <row r="197" spans="2:4">
      <c r="B197" s="167" t="s">
        <v>2398</v>
      </c>
      <c r="C197" s="83">
        <v>29738.725984816501</v>
      </c>
      <c r="D197" s="168">
        <v>47992</v>
      </c>
    </row>
    <row r="198" spans="2:4">
      <c r="B198" s="167" t="s">
        <v>3674</v>
      </c>
      <c r="C198" s="83">
        <v>25556.321668500001</v>
      </c>
      <c r="D198" s="168">
        <v>46601</v>
      </c>
    </row>
    <row r="199" spans="2:4">
      <c r="B199" s="167" t="s">
        <v>3675</v>
      </c>
      <c r="C199" s="83">
        <v>9905.3841463599001</v>
      </c>
      <c r="D199" s="168">
        <v>46722</v>
      </c>
    </row>
    <row r="200" spans="2:4">
      <c r="B200" s="167" t="s">
        <v>3676</v>
      </c>
      <c r="C200" s="83">
        <v>12117.581121257999</v>
      </c>
      <c r="D200" s="168">
        <v>46794</v>
      </c>
    </row>
    <row r="201" spans="2:4">
      <c r="B201" s="167" t="s">
        <v>3677</v>
      </c>
      <c r="C201" s="83">
        <v>16487.439896508</v>
      </c>
      <c r="D201" s="168">
        <v>47407</v>
      </c>
    </row>
    <row r="202" spans="2:4">
      <c r="B202" s="167" t="s">
        <v>3678</v>
      </c>
      <c r="C202" s="83">
        <v>37552.797168565994</v>
      </c>
      <c r="D202" s="168">
        <v>48234</v>
      </c>
    </row>
    <row r="203" spans="2:4">
      <c r="B203" s="167" t="s">
        <v>2405</v>
      </c>
      <c r="C203" s="83">
        <v>6028.5672676474987</v>
      </c>
      <c r="D203" s="168">
        <v>47467</v>
      </c>
    </row>
    <row r="204" spans="2:4">
      <c r="B204" s="167" t="s">
        <v>3791</v>
      </c>
      <c r="C204" s="83">
        <v>104.13187634874745</v>
      </c>
      <c r="D204" s="168">
        <v>45025</v>
      </c>
    </row>
    <row r="205" spans="2:4">
      <c r="B205" s="167" t="s">
        <v>3679</v>
      </c>
      <c r="C205" s="83">
        <v>25341.927152700002</v>
      </c>
      <c r="D205" s="168">
        <v>47599</v>
      </c>
    </row>
    <row r="206" spans="2:4">
      <c r="B206" s="167" t="s">
        <v>3538</v>
      </c>
      <c r="C206" s="83">
        <v>133.25175585000002</v>
      </c>
      <c r="D206" s="168">
        <v>46082</v>
      </c>
    </row>
    <row r="207" spans="2:4">
      <c r="B207" s="167" t="s">
        <v>3535</v>
      </c>
      <c r="C207" s="83">
        <v>21891.929236650001</v>
      </c>
      <c r="D207" s="168">
        <v>47236</v>
      </c>
    </row>
    <row r="208" spans="2:4">
      <c r="B208" s="167" t="s">
        <v>3680</v>
      </c>
      <c r="C208" s="83">
        <v>3043.3229227350203</v>
      </c>
      <c r="D208" s="168">
        <v>45838</v>
      </c>
    </row>
    <row r="209" spans="2:4">
      <c r="B209" s="167" t="s">
        <v>3681</v>
      </c>
      <c r="C209" s="83">
        <v>63904.326585947994</v>
      </c>
      <c r="D209" s="168">
        <v>46465</v>
      </c>
    </row>
    <row r="210" spans="2:4">
      <c r="B210" s="167" t="s">
        <v>3682</v>
      </c>
      <c r="C210" s="83">
        <v>6463.8241673940001</v>
      </c>
      <c r="D210" s="168">
        <v>45806</v>
      </c>
    </row>
    <row r="211" spans="2:4">
      <c r="B211" s="167" t="s">
        <v>3792</v>
      </c>
      <c r="C211" s="83">
        <v>43.49800622988792</v>
      </c>
      <c r="D211" s="168">
        <v>46014</v>
      </c>
    </row>
    <row r="212" spans="2:4">
      <c r="B212" s="167" t="s">
        <v>3793</v>
      </c>
      <c r="C212" s="83">
        <v>81.28528915144031</v>
      </c>
      <c r="D212" s="168">
        <v>45830</v>
      </c>
    </row>
    <row r="213" spans="2:4">
      <c r="B213" s="167" t="s">
        <v>3683</v>
      </c>
      <c r="C213" s="83">
        <v>6801.6175897455005</v>
      </c>
      <c r="D213" s="168">
        <v>48723</v>
      </c>
    </row>
    <row r="214" spans="2:4">
      <c r="B214" s="167" t="s">
        <v>3684</v>
      </c>
      <c r="C214" s="83">
        <v>8459.6895067260011</v>
      </c>
      <c r="D214" s="168">
        <v>47031</v>
      </c>
    </row>
    <row r="215" spans="2:4">
      <c r="B215" s="167" t="s">
        <v>3685</v>
      </c>
      <c r="C215" s="83">
        <v>20131.069568999999</v>
      </c>
      <c r="D215" s="168">
        <v>48268</v>
      </c>
    </row>
    <row r="216" spans="2:4">
      <c r="B216" s="167" t="s">
        <v>3686</v>
      </c>
      <c r="C216" s="83">
        <v>14322.771599550002</v>
      </c>
      <c r="D216" s="168">
        <v>46054</v>
      </c>
    </row>
    <row r="217" spans="2:4">
      <c r="B217" s="167" t="s">
        <v>2432</v>
      </c>
      <c r="C217" s="83">
        <v>9086.7985503000018</v>
      </c>
      <c r="D217" s="168">
        <v>47107</v>
      </c>
    </row>
    <row r="218" spans="2:4">
      <c r="B218" s="167" t="s">
        <v>3687</v>
      </c>
      <c r="C218" s="83">
        <v>3355.4396893830003</v>
      </c>
      <c r="D218" s="168">
        <v>48213</v>
      </c>
    </row>
    <row r="219" spans="2:4">
      <c r="B219" s="167" t="s">
        <v>3688</v>
      </c>
      <c r="C219" s="83">
        <v>3658.1731499658399</v>
      </c>
      <c r="D219" s="168">
        <v>45869</v>
      </c>
    </row>
    <row r="220" spans="2:4">
      <c r="B220" s="167" t="s">
        <v>2434</v>
      </c>
      <c r="C220" s="83">
        <v>7146.5292710579997</v>
      </c>
      <c r="D220" s="168">
        <v>47848</v>
      </c>
    </row>
    <row r="221" spans="2:4">
      <c r="B221" s="167" t="s">
        <v>3689</v>
      </c>
      <c r="C221" s="83">
        <v>12841.291158282</v>
      </c>
      <c r="D221" s="168">
        <v>46637</v>
      </c>
    </row>
    <row r="222" spans="2:4">
      <c r="B222" s="167" t="s">
        <v>3690</v>
      </c>
      <c r="C222" s="83">
        <v>9224.7755466377203</v>
      </c>
      <c r="D222" s="168">
        <v>45383</v>
      </c>
    </row>
    <row r="223" spans="2:4">
      <c r="B223" s="167" t="s">
        <v>2437</v>
      </c>
      <c r="C223" s="83">
        <v>53119.489313737999</v>
      </c>
      <c r="D223" s="168">
        <v>47574</v>
      </c>
    </row>
    <row r="224" spans="2:4">
      <c r="B224" s="167" t="s">
        <v>3691</v>
      </c>
      <c r="C224" s="83">
        <v>450.77006621250001</v>
      </c>
      <c r="D224" s="168">
        <v>45381</v>
      </c>
    </row>
    <row r="225" spans="2:4">
      <c r="B225" s="167" t="s">
        <v>3692</v>
      </c>
      <c r="C225" s="83">
        <v>17412.305388066001</v>
      </c>
      <c r="D225" s="168">
        <v>48942</v>
      </c>
    </row>
    <row r="226" spans="2:4">
      <c r="B226" s="167" t="s">
        <v>3693</v>
      </c>
      <c r="C226" s="83">
        <v>24960.955375262998</v>
      </c>
      <c r="D226" s="168">
        <v>48942</v>
      </c>
    </row>
    <row r="227" spans="2:4">
      <c r="B227" s="167" t="s">
        <v>2230</v>
      </c>
      <c r="C227" s="83">
        <v>29826.878204100001</v>
      </c>
      <c r="D227" s="168">
        <v>49405</v>
      </c>
    </row>
    <row r="228" spans="2:4">
      <c r="B228" s="167" t="s">
        <v>3694</v>
      </c>
      <c r="C228" s="83">
        <v>7681.3290988500012</v>
      </c>
      <c r="D228" s="168">
        <v>47177</v>
      </c>
    </row>
    <row r="229" spans="2:4">
      <c r="B229" s="167" t="s">
        <v>3695</v>
      </c>
      <c r="C229" s="83">
        <v>5738.453850066001</v>
      </c>
      <c r="D229" s="168">
        <v>48069</v>
      </c>
    </row>
    <row r="230" spans="2:4">
      <c r="B230" s="167" t="s">
        <v>3696</v>
      </c>
      <c r="C230" s="83">
        <v>5398.0674079500004</v>
      </c>
      <c r="D230" s="168">
        <v>46482</v>
      </c>
    </row>
    <row r="231" spans="2:4">
      <c r="B231" s="167" t="s">
        <v>3697</v>
      </c>
      <c r="C231" s="83">
        <v>95162.780288250011</v>
      </c>
      <c r="D231" s="168">
        <v>46643</v>
      </c>
    </row>
    <row r="232" spans="2:4">
      <c r="B232" s="167" t="s">
        <v>3698</v>
      </c>
      <c r="C232" s="83">
        <v>32728.030697250004</v>
      </c>
      <c r="D232" s="168">
        <v>48004</v>
      </c>
    </row>
    <row r="233" spans="2:4">
      <c r="B233" s="167" t="s">
        <v>3699</v>
      </c>
      <c r="C233" s="83">
        <v>621.40560312600007</v>
      </c>
      <c r="D233" s="168">
        <v>47262</v>
      </c>
    </row>
    <row r="234" spans="2:4">
      <c r="B234" s="167" t="s">
        <v>3700</v>
      </c>
      <c r="C234" s="83">
        <v>156.57769662600001</v>
      </c>
      <c r="D234" s="168">
        <v>45939</v>
      </c>
    </row>
    <row r="235" spans="2:4">
      <c r="B235" s="167" t="s">
        <v>2444</v>
      </c>
      <c r="C235" s="83">
        <v>32004.999701155502</v>
      </c>
      <c r="D235" s="168">
        <v>46742</v>
      </c>
    </row>
    <row r="236" spans="2:4">
      <c r="B236" s="167" t="s">
        <v>3701</v>
      </c>
      <c r="C236" s="83">
        <v>38992.982985900002</v>
      </c>
      <c r="D236" s="168">
        <v>46112</v>
      </c>
    </row>
    <row r="237" spans="2:4">
      <c r="B237" s="167" t="s">
        <v>2445</v>
      </c>
      <c r="C237" s="83">
        <v>77590.248388848006</v>
      </c>
      <c r="D237" s="168">
        <v>46722</v>
      </c>
    </row>
    <row r="238" spans="2:4">
      <c r="B238" s="167" t="s">
        <v>2446</v>
      </c>
      <c r="C238" s="83">
        <v>5800.8595285500005</v>
      </c>
      <c r="D238" s="168">
        <v>46722</v>
      </c>
    </row>
    <row r="239" spans="2:4">
      <c r="B239" s="167" t="s">
        <v>2232</v>
      </c>
      <c r="C239" s="83">
        <v>180.50322672450002</v>
      </c>
      <c r="D239" s="168">
        <v>48030</v>
      </c>
    </row>
    <row r="240" spans="2:4">
      <c r="B240" s="134"/>
      <c r="C240" s="135"/>
      <c r="D240" s="135"/>
    </row>
    <row r="241" spans="2:4">
      <c r="B241" s="134"/>
      <c r="C241" s="135"/>
      <c r="D241" s="135"/>
    </row>
    <row r="242" spans="2:4">
      <c r="B242" s="134"/>
      <c r="C242" s="135"/>
      <c r="D242" s="135"/>
    </row>
    <row r="243" spans="2:4">
      <c r="B243" s="134"/>
      <c r="C243" s="135"/>
      <c r="D243" s="135"/>
    </row>
    <row r="244" spans="2:4">
      <c r="B244" s="134"/>
      <c r="C244" s="135"/>
      <c r="D244" s="135"/>
    </row>
    <row r="245" spans="2:4">
      <c r="B245" s="134"/>
      <c r="C245" s="135"/>
      <c r="D245" s="135"/>
    </row>
    <row r="246" spans="2:4">
      <c r="B246" s="134"/>
      <c r="C246" s="135"/>
      <c r="D246" s="135"/>
    </row>
    <row r="247" spans="2:4">
      <c r="B247" s="134"/>
      <c r="C247" s="135"/>
      <c r="D247" s="135"/>
    </row>
    <row r="248" spans="2:4">
      <c r="B248" s="134"/>
      <c r="C248" s="135"/>
      <c r="D248" s="135"/>
    </row>
    <row r="249" spans="2:4">
      <c r="B249" s="134"/>
      <c r="C249" s="135"/>
      <c r="D249" s="135"/>
    </row>
    <row r="250" spans="2:4">
      <c r="B250" s="134"/>
      <c r="C250" s="135"/>
      <c r="D250" s="135"/>
    </row>
    <row r="251" spans="2:4">
      <c r="B251" s="134"/>
      <c r="C251" s="135"/>
      <c r="D251" s="135"/>
    </row>
    <row r="252" spans="2:4">
      <c r="B252" s="134"/>
      <c r="C252" s="135"/>
      <c r="D252" s="135"/>
    </row>
    <row r="253" spans="2:4">
      <c r="B253" s="134"/>
      <c r="C253" s="135"/>
      <c r="D253" s="135"/>
    </row>
    <row r="254" spans="2:4">
      <c r="B254" s="134"/>
      <c r="C254" s="135"/>
      <c r="D254" s="135"/>
    </row>
    <row r="255" spans="2:4">
      <c r="B255" s="134"/>
      <c r="C255" s="135"/>
      <c r="D255" s="135"/>
    </row>
    <row r="256" spans="2:4">
      <c r="B256" s="134"/>
      <c r="C256" s="135"/>
      <c r="D256" s="135"/>
    </row>
    <row r="257" spans="2:4">
      <c r="B257" s="134"/>
      <c r="C257" s="135"/>
      <c r="D257" s="135"/>
    </row>
    <row r="258" spans="2:4">
      <c r="B258" s="134"/>
      <c r="C258" s="135"/>
      <c r="D258" s="135"/>
    </row>
    <row r="259" spans="2:4">
      <c r="B259" s="134"/>
      <c r="C259" s="135"/>
      <c r="D259" s="135"/>
    </row>
    <row r="260" spans="2:4">
      <c r="B260" s="134"/>
      <c r="C260" s="135"/>
      <c r="D260" s="135"/>
    </row>
    <row r="261" spans="2:4">
      <c r="B261" s="134"/>
      <c r="C261" s="135"/>
      <c r="D261" s="135"/>
    </row>
    <row r="262" spans="2:4">
      <c r="B262" s="134"/>
      <c r="C262" s="135"/>
      <c r="D262" s="135"/>
    </row>
    <row r="263" spans="2:4">
      <c r="B263" s="134"/>
      <c r="C263" s="135"/>
      <c r="D263" s="135"/>
    </row>
    <row r="264" spans="2:4">
      <c r="B264" s="134"/>
      <c r="C264" s="135"/>
      <c r="D264" s="135"/>
    </row>
    <row r="265" spans="2:4">
      <c r="B265" s="134"/>
      <c r="C265" s="135"/>
      <c r="D265" s="135"/>
    </row>
    <row r="266" spans="2:4">
      <c r="B266" s="134"/>
      <c r="C266" s="135"/>
      <c r="D266" s="135"/>
    </row>
    <row r="267" spans="2:4">
      <c r="B267" s="134"/>
      <c r="C267" s="135"/>
      <c r="D267" s="135"/>
    </row>
    <row r="268" spans="2:4">
      <c r="B268" s="134"/>
      <c r="C268" s="135"/>
      <c r="D268" s="135"/>
    </row>
    <row r="269" spans="2:4">
      <c r="B269" s="134"/>
      <c r="C269" s="135"/>
      <c r="D269" s="135"/>
    </row>
    <row r="270" spans="2:4">
      <c r="B270" s="134"/>
      <c r="C270" s="135"/>
      <c r="D270" s="135"/>
    </row>
    <row r="271" spans="2:4">
      <c r="B271" s="134"/>
      <c r="C271" s="135"/>
      <c r="D271" s="135"/>
    </row>
    <row r="272" spans="2:4">
      <c r="B272" s="134"/>
      <c r="C272" s="135"/>
      <c r="D272" s="135"/>
    </row>
    <row r="273" spans="2:4">
      <c r="B273" s="134"/>
      <c r="C273" s="135"/>
      <c r="D273" s="135"/>
    </row>
    <row r="274" spans="2:4">
      <c r="B274" s="134"/>
      <c r="C274" s="135"/>
      <c r="D274" s="135"/>
    </row>
    <row r="275" spans="2:4">
      <c r="B275" s="134"/>
      <c r="C275" s="135"/>
      <c r="D275" s="135"/>
    </row>
    <row r="276" spans="2:4">
      <c r="B276" s="134"/>
      <c r="C276" s="135"/>
      <c r="D276" s="135"/>
    </row>
    <row r="277" spans="2:4">
      <c r="B277" s="134"/>
      <c r="C277" s="135"/>
      <c r="D277" s="135"/>
    </row>
    <row r="278" spans="2:4">
      <c r="B278" s="134"/>
      <c r="C278" s="135"/>
      <c r="D278" s="135"/>
    </row>
    <row r="279" spans="2:4">
      <c r="B279" s="134"/>
      <c r="C279" s="135"/>
      <c r="D279" s="135"/>
    </row>
    <row r="280" spans="2:4">
      <c r="B280" s="134"/>
      <c r="C280" s="135"/>
      <c r="D280" s="135"/>
    </row>
    <row r="281" spans="2:4">
      <c r="B281" s="134"/>
      <c r="C281" s="135"/>
      <c r="D281" s="135"/>
    </row>
    <row r="282" spans="2:4">
      <c r="B282" s="134"/>
      <c r="C282" s="135"/>
      <c r="D282" s="135"/>
    </row>
    <row r="283" spans="2:4">
      <c r="B283" s="134"/>
      <c r="C283" s="135"/>
      <c r="D283" s="135"/>
    </row>
    <row r="284" spans="2:4">
      <c r="B284" s="134"/>
      <c r="C284" s="135"/>
      <c r="D284" s="135"/>
    </row>
    <row r="285" spans="2:4">
      <c r="B285" s="134"/>
      <c r="C285" s="135"/>
      <c r="D285" s="135"/>
    </row>
    <row r="286" spans="2:4">
      <c r="B286" s="134"/>
      <c r="C286" s="135"/>
      <c r="D286" s="135"/>
    </row>
    <row r="287" spans="2:4">
      <c r="B287" s="134"/>
      <c r="C287" s="135"/>
      <c r="D287" s="135"/>
    </row>
    <row r="288" spans="2:4">
      <c r="B288" s="134"/>
      <c r="C288" s="135"/>
      <c r="D288" s="135"/>
    </row>
    <row r="289" spans="2:4">
      <c r="B289" s="134"/>
      <c r="C289" s="135"/>
      <c r="D289" s="135"/>
    </row>
    <row r="290" spans="2:4">
      <c r="B290" s="134"/>
      <c r="C290" s="135"/>
      <c r="D290" s="135"/>
    </row>
    <row r="291" spans="2:4">
      <c r="B291" s="134"/>
      <c r="C291" s="135"/>
      <c r="D291" s="135"/>
    </row>
    <row r="292" spans="2:4">
      <c r="B292" s="134"/>
      <c r="C292" s="135"/>
      <c r="D292" s="135"/>
    </row>
    <row r="293" spans="2:4">
      <c r="B293" s="134"/>
      <c r="C293" s="135"/>
      <c r="D293" s="135"/>
    </row>
    <row r="294" spans="2:4">
      <c r="B294" s="134"/>
      <c r="C294" s="135"/>
      <c r="D294" s="135"/>
    </row>
    <row r="295" spans="2:4">
      <c r="B295" s="134"/>
      <c r="C295" s="135"/>
      <c r="D295" s="135"/>
    </row>
    <row r="296" spans="2:4">
      <c r="B296" s="134"/>
      <c r="C296" s="135"/>
      <c r="D296" s="135"/>
    </row>
    <row r="297" spans="2:4">
      <c r="B297" s="134"/>
      <c r="C297" s="135"/>
      <c r="D297" s="135"/>
    </row>
    <row r="298" spans="2:4">
      <c r="B298" s="134"/>
      <c r="C298" s="135"/>
      <c r="D298" s="135"/>
    </row>
    <row r="299" spans="2:4">
      <c r="B299" s="134"/>
      <c r="C299" s="135"/>
      <c r="D299" s="135"/>
    </row>
    <row r="300" spans="2:4">
      <c r="B300" s="134"/>
      <c r="C300" s="135"/>
      <c r="D300" s="135"/>
    </row>
    <row r="301" spans="2:4">
      <c r="B301" s="134"/>
      <c r="C301" s="135"/>
      <c r="D301" s="135"/>
    </row>
    <row r="302" spans="2:4">
      <c r="B302" s="134"/>
      <c r="C302" s="135"/>
      <c r="D302" s="135"/>
    </row>
    <row r="303" spans="2:4">
      <c r="B303" s="134"/>
      <c r="C303" s="135"/>
      <c r="D303" s="135"/>
    </row>
    <row r="304" spans="2:4">
      <c r="B304" s="134"/>
      <c r="C304" s="135"/>
      <c r="D304" s="135"/>
    </row>
    <row r="305" spans="2:4">
      <c r="B305" s="134"/>
      <c r="C305" s="135"/>
      <c r="D305" s="135"/>
    </row>
    <row r="306" spans="2:4">
      <c r="B306" s="134"/>
      <c r="C306" s="135"/>
      <c r="D306" s="135"/>
    </row>
    <row r="307" spans="2:4">
      <c r="B307" s="134"/>
      <c r="C307" s="135"/>
      <c r="D307" s="135"/>
    </row>
    <row r="308" spans="2:4">
      <c r="B308" s="134"/>
      <c r="C308" s="135"/>
      <c r="D308" s="135"/>
    </row>
    <row r="309" spans="2:4">
      <c r="B309" s="134"/>
      <c r="C309" s="135"/>
      <c r="D309" s="135"/>
    </row>
    <row r="310" spans="2:4">
      <c r="B310" s="134"/>
      <c r="C310" s="135"/>
      <c r="D310" s="135"/>
    </row>
    <row r="311" spans="2:4">
      <c r="B311" s="134"/>
      <c r="C311" s="135"/>
      <c r="D311" s="135"/>
    </row>
    <row r="312" spans="2:4">
      <c r="B312" s="134"/>
      <c r="C312" s="135"/>
      <c r="D312" s="135"/>
    </row>
    <row r="313" spans="2:4">
      <c r="B313" s="134"/>
      <c r="C313" s="135"/>
      <c r="D313" s="135"/>
    </row>
    <row r="314" spans="2:4">
      <c r="B314" s="134"/>
      <c r="C314" s="135"/>
      <c r="D314" s="135"/>
    </row>
    <row r="315" spans="2:4">
      <c r="B315" s="134"/>
      <c r="C315" s="135"/>
      <c r="D315" s="135"/>
    </row>
    <row r="316" spans="2:4">
      <c r="B316" s="134"/>
      <c r="C316" s="135"/>
      <c r="D316" s="135"/>
    </row>
    <row r="317" spans="2:4">
      <c r="B317" s="134"/>
      <c r="C317" s="135"/>
      <c r="D317" s="135"/>
    </row>
    <row r="318" spans="2:4">
      <c r="B318" s="134"/>
      <c r="C318" s="135"/>
      <c r="D318" s="135"/>
    </row>
    <row r="319" spans="2:4">
      <c r="B319" s="134"/>
      <c r="C319" s="135"/>
      <c r="D319" s="135"/>
    </row>
    <row r="320" spans="2:4">
      <c r="B320" s="134"/>
      <c r="C320" s="135"/>
      <c r="D320" s="135"/>
    </row>
    <row r="321" spans="2:4">
      <c r="B321" s="134"/>
      <c r="C321" s="135"/>
      <c r="D321" s="135"/>
    </row>
    <row r="322" spans="2:4">
      <c r="B322" s="134"/>
      <c r="C322" s="135"/>
      <c r="D322" s="135"/>
    </row>
    <row r="323" spans="2:4">
      <c r="B323" s="134"/>
      <c r="C323" s="135"/>
      <c r="D323" s="135"/>
    </row>
    <row r="324" spans="2:4">
      <c r="B324" s="134"/>
      <c r="C324" s="135"/>
      <c r="D324" s="135"/>
    </row>
    <row r="325" spans="2:4">
      <c r="B325" s="134"/>
      <c r="C325" s="135"/>
      <c r="D325" s="135"/>
    </row>
    <row r="326" spans="2:4">
      <c r="B326" s="134"/>
      <c r="C326" s="135"/>
      <c r="D326" s="135"/>
    </row>
    <row r="327" spans="2:4">
      <c r="B327" s="134"/>
      <c r="C327" s="135"/>
      <c r="D327" s="135"/>
    </row>
    <row r="328" spans="2:4">
      <c r="B328" s="134"/>
      <c r="C328" s="135"/>
      <c r="D328" s="135"/>
    </row>
    <row r="329" spans="2:4">
      <c r="B329" s="134"/>
      <c r="C329" s="135"/>
      <c r="D329" s="135"/>
    </row>
    <row r="330" spans="2:4">
      <c r="B330" s="134"/>
      <c r="C330" s="135"/>
      <c r="D330" s="135"/>
    </row>
    <row r="331" spans="2:4">
      <c r="B331" s="134"/>
      <c r="C331" s="135"/>
      <c r="D331" s="135"/>
    </row>
    <row r="332" spans="2:4">
      <c r="B332" s="134"/>
      <c r="C332" s="135"/>
      <c r="D332" s="135"/>
    </row>
    <row r="333" spans="2:4">
      <c r="B333" s="134"/>
      <c r="C333" s="135"/>
      <c r="D333" s="135"/>
    </row>
    <row r="334" spans="2:4">
      <c r="B334" s="134"/>
      <c r="C334" s="135"/>
      <c r="D334" s="135"/>
    </row>
    <row r="335" spans="2:4">
      <c r="B335" s="134"/>
      <c r="C335" s="135"/>
      <c r="D335" s="135"/>
    </row>
    <row r="336" spans="2:4">
      <c r="B336" s="134"/>
      <c r="C336" s="135"/>
      <c r="D336" s="135"/>
    </row>
    <row r="337" spans="2:4">
      <c r="B337" s="134"/>
      <c r="C337" s="135"/>
      <c r="D337" s="135"/>
    </row>
    <row r="338" spans="2:4">
      <c r="B338" s="134"/>
      <c r="C338" s="135"/>
      <c r="D338" s="135"/>
    </row>
    <row r="339" spans="2:4">
      <c r="B339" s="134"/>
      <c r="C339" s="135"/>
      <c r="D339" s="135"/>
    </row>
    <row r="340" spans="2:4">
      <c r="B340" s="134"/>
      <c r="C340" s="135"/>
      <c r="D340" s="135"/>
    </row>
    <row r="341" spans="2:4">
      <c r="B341" s="134"/>
      <c r="C341" s="135"/>
      <c r="D341" s="135"/>
    </row>
    <row r="342" spans="2:4">
      <c r="B342" s="134"/>
      <c r="C342" s="135"/>
      <c r="D342" s="135"/>
    </row>
    <row r="343" spans="2:4">
      <c r="B343" s="134"/>
      <c r="C343" s="135"/>
      <c r="D343" s="135"/>
    </row>
    <row r="344" spans="2:4">
      <c r="B344" s="134"/>
      <c r="C344" s="135"/>
      <c r="D344" s="135"/>
    </row>
    <row r="345" spans="2:4">
      <c r="B345" s="134"/>
      <c r="C345" s="135"/>
      <c r="D345" s="135"/>
    </row>
    <row r="346" spans="2:4">
      <c r="B346" s="134"/>
      <c r="C346" s="135"/>
      <c r="D346" s="135"/>
    </row>
    <row r="347" spans="2:4">
      <c r="B347" s="134"/>
      <c r="C347" s="135"/>
      <c r="D347" s="135"/>
    </row>
    <row r="348" spans="2:4">
      <c r="B348" s="134"/>
      <c r="C348" s="135"/>
      <c r="D348" s="135"/>
    </row>
    <row r="349" spans="2:4">
      <c r="B349" s="134"/>
      <c r="C349" s="135"/>
      <c r="D349" s="135"/>
    </row>
    <row r="350" spans="2:4">
      <c r="B350" s="134"/>
      <c r="C350" s="135"/>
      <c r="D350" s="135"/>
    </row>
    <row r="351" spans="2:4">
      <c r="B351" s="134"/>
      <c r="C351" s="135"/>
      <c r="D351" s="135"/>
    </row>
    <row r="352" spans="2:4">
      <c r="B352" s="134"/>
      <c r="C352" s="135"/>
      <c r="D352" s="135"/>
    </row>
    <row r="353" spans="2:4">
      <c r="B353" s="134"/>
      <c r="C353" s="135"/>
      <c r="D353" s="135"/>
    </row>
    <row r="354" spans="2:4">
      <c r="B354" s="134"/>
      <c r="C354" s="135"/>
      <c r="D354" s="135"/>
    </row>
    <row r="355" spans="2:4">
      <c r="B355" s="134"/>
      <c r="C355" s="135"/>
      <c r="D355" s="135"/>
    </row>
    <row r="356" spans="2:4">
      <c r="B356" s="134"/>
      <c r="C356" s="135"/>
      <c r="D356" s="135"/>
    </row>
    <row r="357" spans="2:4">
      <c r="B357" s="134"/>
      <c r="C357" s="135"/>
      <c r="D357" s="135"/>
    </row>
    <row r="358" spans="2:4">
      <c r="B358" s="134"/>
      <c r="C358" s="135"/>
      <c r="D358" s="135"/>
    </row>
    <row r="359" spans="2:4">
      <c r="B359" s="134"/>
      <c r="C359" s="135"/>
      <c r="D359" s="135"/>
    </row>
    <row r="360" spans="2:4">
      <c r="B360" s="134"/>
      <c r="C360" s="135"/>
      <c r="D360" s="135"/>
    </row>
    <row r="361" spans="2:4">
      <c r="B361" s="134"/>
      <c r="C361" s="135"/>
      <c r="D361" s="135"/>
    </row>
    <row r="362" spans="2:4">
      <c r="B362" s="134"/>
      <c r="C362" s="135"/>
      <c r="D362" s="135"/>
    </row>
    <row r="363" spans="2:4">
      <c r="B363" s="134"/>
      <c r="C363" s="135"/>
      <c r="D363" s="135"/>
    </row>
    <row r="364" spans="2:4">
      <c r="B364" s="134"/>
      <c r="C364" s="135"/>
      <c r="D364" s="135"/>
    </row>
    <row r="365" spans="2:4">
      <c r="B365" s="134"/>
      <c r="C365" s="135"/>
      <c r="D365" s="135"/>
    </row>
    <row r="366" spans="2:4">
      <c r="B366" s="134"/>
      <c r="C366" s="135"/>
      <c r="D366" s="135"/>
    </row>
    <row r="367" spans="2:4">
      <c r="B367" s="134"/>
      <c r="C367" s="135"/>
      <c r="D367" s="135"/>
    </row>
    <row r="368" spans="2:4">
      <c r="B368" s="134"/>
      <c r="C368" s="135"/>
      <c r="D368" s="135"/>
    </row>
    <row r="369" spans="2:4">
      <c r="B369" s="134"/>
      <c r="C369" s="135"/>
      <c r="D369" s="135"/>
    </row>
    <row r="370" spans="2:4">
      <c r="B370" s="134"/>
      <c r="C370" s="135"/>
      <c r="D370" s="135"/>
    </row>
    <row r="371" spans="2:4">
      <c r="B371" s="134"/>
      <c r="C371" s="135"/>
      <c r="D371" s="135"/>
    </row>
    <row r="372" spans="2:4">
      <c r="B372" s="134"/>
      <c r="C372" s="135"/>
      <c r="D372" s="135"/>
    </row>
    <row r="373" spans="2:4">
      <c r="B373" s="134"/>
      <c r="C373" s="135"/>
      <c r="D373" s="135"/>
    </row>
    <row r="374" spans="2:4">
      <c r="B374" s="134"/>
      <c r="C374" s="135"/>
      <c r="D374" s="135"/>
    </row>
    <row r="375" spans="2:4">
      <c r="B375" s="134"/>
      <c r="C375" s="135"/>
      <c r="D375" s="135"/>
    </row>
    <row r="376" spans="2:4">
      <c r="B376" s="134"/>
      <c r="C376" s="135"/>
      <c r="D376" s="135"/>
    </row>
    <row r="377" spans="2:4">
      <c r="B377" s="134"/>
      <c r="C377" s="135"/>
      <c r="D377" s="135"/>
    </row>
    <row r="378" spans="2:4">
      <c r="B378" s="134"/>
      <c r="C378" s="135"/>
      <c r="D378" s="135"/>
    </row>
    <row r="379" spans="2:4">
      <c r="B379" s="134"/>
      <c r="C379" s="135"/>
      <c r="D379" s="135"/>
    </row>
    <row r="380" spans="2:4">
      <c r="B380" s="134"/>
      <c r="C380" s="135"/>
      <c r="D380" s="135"/>
    </row>
    <row r="381" spans="2:4">
      <c r="B381" s="134"/>
      <c r="C381" s="135"/>
      <c r="D381" s="135"/>
    </row>
    <row r="382" spans="2:4">
      <c r="B382" s="134"/>
      <c r="C382" s="135"/>
      <c r="D382" s="135"/>
    </row>
    <row r="383" spans="2:4">
      <c r="B383" s="134"/>
      <c r="C383" s="135"/>
      <c r="D383" s="135"/>
    </row>
    <row r="384" spans="2:4">
      <c r="B384" s="134"/>
      <c r="C384" s="135"/>
      <c r="D384" s="135"/>
    </row>
    <row r="385" spans="2:4">
      <c r="B385" s="134"/>
      <c r="C385" s="135"/>
      <c r="D385" s="135"/>
    </row>
    <row r="386" spans="2:4">
      <c r="B386" s="134"/>
      <c r="C386" s="135"/>
      <c r="D386" s="135"/>
    </row>
    <row r="387" spans="2:4">
      <c r="B387" s="134"/>
      <c r="C387" s="135"/>
      <c r="D387" s="135"/>
    </row>
    <row r="388" spans="2:4">
      <c r="B388" s="134"/>
      <c r="C388" s="135"/>
      <c r="D388" s="135"/>
    </row>
    <row r="389" spans="2:4">
      <c r="B389" s="134"/>
      <c r="C389" s="135"/>
      <c r="D389" s="135"/>
    </row>
    <row r="390" spans="2:4">
      <c r="B390" s="134"/>
      <c r="C390" s="135"/>
      <c r="D390" s="135"/>
    </row>
    <row r="391" spans="2:4">
      <c r="B391" s="134"/>
      <c r="C391" s="135"/>
      <c r="D391" s="135"/>
    </row>
    <row r="392" spans="2:4">
      <c r="B392" s="134"/>
      <c r="C392" s="135"/>
      <c r="D392" s="135"/>
    </row>
    <row r="393" spans="2:4">
      <c r="B393" s="134"/>
      <c r="C393" s="135"/>
      <c r="D393" s="135"/>
    </row>
    <row r="394" spans="2:4">
      <c r="B394" s="134"/>
      <c r="C394" s="135"/>
      <c r="D394" s="135"/>
    </row>
    <row r="395" spans="2:4">
      <c r="B395" s="134"/>
      <c r="C395" s="135"/>
      <c r="D395" s="135"/>
    </row>
    <row r="396" spans="2:4">
      <c r="B396" s="134"/>
      <c r="C396" s="135"/>
      <c r="D396" s="135"/>
    </row>
    <row r="397" spans="2:4">
      <c r="B397" s="134"/>
      <c r="C397" s="135"/>
      <c r="D397" s="135"/>
    </row>
    <row r="398" spans="2:4">
      <c r="B398" s="134"/>
      <c r="C398" s="135"/>
      <c r="D398" s="135"/>
    </row>
    <row r="399" spans="2:4">
      <c r="B399" s="134"/>
      <c r="C399" s="135"/>
      <c r="D399" s="135"/>
    </row>
    <row r="400" spans="2:4">
      <c r="B400" s="134"/>
      <c r="C400" s="135"/>
      <c r="D400" s="135"/>
    </row>
    <row r="401" spans="2:4">
      <c r="B401" s="134"/>
      <c r="C401" s="135"/>
      <c r="D401" s="135"/>
    </row>
    <row r="402" spans="2:4">
      <c r="B402" s="134"/>
      <c r="C402" s="135"/>
      <c r="D402" s="135"/>
    </row>
    <row r="403" spans="2:4">
      <c r="B403" s="134"/>
      <c r="C403" s="135"/>
      <c r="D403" s="135"/>
    </row>
    <row r="404" spans="2:4">
      <c r="B404" s="134"/>
      <c r="C404" s="135"/>
      <c r="D404" s="135"/>
    </row>
    <row r="405" spans="2:4">
      <c r="B405" s="134"/>
      <c r="C405" s="135"/>
      <c r="D405" s="135"/>
    </row>
    <row r="406" spans="2:4">
      <c r="B406" s="134"/>
      <c r="C406" s="135"/>
      <c r="D406" s="135"/>
    </row>
    <row r="407" spans="2:4">
      <c r="B407" s="134"/>
      <c r="C407" s="135"/>
      <c r="D407" s="135"/>
    </row>
    <row r="408" spans="2:4">
      <c r="B408" s="134"/>
      <c r="C408" s="135"/>
      <c r="D408" s="135"/>
    </row>
    <row r="409" spans="2:4">
      <c r="B409" s="134"/>
      <c r="C409" s="135"/>
      <c r="D409" s="135"/>
    </row>
    <row r="410" spans="2:4">
      <c r="B410" s="134"/>
      <c r="C410" s="135"/>
      <c r="D410" s="135"/>
    </row>
    <row r="411" spans="2:4">
      <c r="B411" s="134"/>
      <c r="C411" s="135"/>
      <c r="D411" s="135"/>
    </row>
    <row r="412" spans="2:4">
      <c r="B412" s="134"/>
      <c r="C412" s="135"/>
      <c r="D412" s="135"/>
    </row>
    <row r="413" spans="2:4">
      <c r="B413" s="134"/>
      <c r="C413" s="135"/>
      <c r="D413" s="135"/>
    </row>
    <row r="414" spans="2:4">
      <c r="B414" s="134"/>
      <c r="C414" s="135"/>
      <c r="D414" s="135"/>
    </row>
    <row r="415" spans="2:4">
      <c r="B415" s="134"/>
      <c r="C415" s="135"/>
      <c r="D415" s="135"/>
    </row>
    <row r="416" spans="2:4">
      <c r="B416" s="134"/>
      <c r="C416" s="135"/>
      <c r="D416" s="135"/>
    </row>
    <row r="417" spans="2:4">
      <c r="B417" s="134"/>
      <c r="C417" s="135"/>
      <c r="D417" s="135"/>
    </row>
    <row r="418" spans="2:4">
      <c r="B418" s="134"/>
      <c r="C418" s="135"/>
      <c r="D418" s="135"/>
    </row>
    <row r="419" spans="2:4">
      <c r="B419" s="134"/>
      <c r="C419" s="135"/>
      <c r="D419" s="135"/>
    </row>
    <row r="420" spans="2:4">
      <c r="B420" s="134"/>
      <c r="C420" s="135"/>
      <c r="D420" s="135"/>
    </row>
    <row r="421" spans="2:4">
      <c r="B421" s="134"/>
      <c r="C421" s="135"/>
      <c r="D421" s="135"/>
    </row>
    <row r="422" spans="2:4">
      <c r="B422" s="134"/>
      <c r="C422" s="135"/>
      <c r="D422" s="135"/>
    </row>
    <row r="423" spans="2:4">
      <c r="B423" s="134"/>
      <c r="C423" s="135"/>
      <c r="D423" s="135"/>
    </row>
    <row r="424" spans="2:4">
      <c r="B424" s="134"/>
      <c r="C424" s="135"/>
      <c r="D424" s="135"/>
    </row>
    <row r="425" spans="2:4">
      <c r="B425" s="134"/>
      <c r="C425" s="135"/>
      <c r="D425" s="135"/>
    </row>
    <row r="426" spans="2:4">
      <c r="B426" s="134"/>
      <c r="C426" s="135"/>
      <c r="D426" s="135"/>
    </row>
    <row r="427" spans="2:4">
      <c r="B427" s="134"/>
      <c r="C427" s="135"/>
      <c r="D427" s="135"/>
    </row>
    <row r="428" spans="2:4">
      <c r="B428" s="134"/>
      <c r="C428" s="135"/>
      <c r="D428" s="135"/>
    </row>
    <row r="429" spans="2:4">
      <c r="B429" s="134"/>
      <c r="C429" s="135"/>
      <c r="D429" s="135"/>
    </row>
    <row r="430" spans="2:4">
      <c r="B430" s="134"/>
      <c r="C430" s="135"/>
      <c r="D430" s="135"/>
    </row>
    <row r="431" spans="2:4">
      <c r="B431" s="134"/>
      <c r="C431" s="135"/>
      <c r="D431" s="135"/>
    </row>
    <row r="432" spans="2:4">
      <c r="B432" s="134"/>
      <c r="C432" s="135"/>
      <c r="D432" s="135"/>
    </row>
    <row r="433" spans="2:4">
      <c r="B433" s="134"/>
      <c r="C433" s="135"/>
      <c r="D433" s="135"/>
    </row>
    <row r="434" spans="2:4">
      <c r="B434" s="134"/>
      <c r="C434" s="135"/>
      <c r="D434" s="135"/>
    </row>
    <row r="435" spans="2:4">
      <c r="B435" s="134"/>
      <c r="C435" s="135"/>
      <c r="D435" s="135"/>
    </row>
    <row r="436" spans="2:4">
      <c r="B436" s="134"/>
      <c r="C436" s="135"/>
      <c r="D436" s="135"/>
    </row>
    <row r="437" spans="2:4">
      <c r="B437" s="134"/>
      <c r="C437" s="135"/>
      <c r="D437" s="135"/>
    </row>
    <row r="438" spans="2:4">
      <c r="B438" s="134"/>
      <c r="C438" s="135"/>
      <c r="D438" s="135"/>
    </row>
    <row r="439" spans="2:4">
      <c r="B439" s="134"/>
      <c r="C439" s="135"/>
      <c r="D439" s="135"/>
    </row>
    <row r="440" spans="2:4">
      <c r="B440" s="134"/>
      <c r="C440" s="135"/>
      <c r="D440" s="135"/>
    </row>
    <row r="441" spans="2:4">
      <c r="B441" s="134"/>
      <c r="C441" s="135"/>
      <c r="D441" s="135"/>
    </row>
    <row r="442" spans="2:4">
      <c r="B442" s="134"/>
      <c r="C442" s="135"/>
      <c r="D442" s="135"/>
    </row>
    <row r="443" spans="2:4">
      <c r="B443" s="134"/>
      <c r="C443" s="135"/>
      <c r="D443" s="135"/>
    </row>
    <row r="444" spans="2:4">
      <c r="B444" s="134"/>
      <c r="C444" s="135"/>
      <c r="D444" s="135"/>
    </row>
    <row r="445" spans="2:4">
      <c r="B445" s="134"/>
      <c r="C445" s="135"/>
      <c r="D445" s="135"/>
    </row>
    <row r="446" spans="2:4">
      <c r="B446" s="134"/>
      <c r="C446" s="135"/>
      <c r="D446" s="135"/>
    </row>
    <row r="447" spans="2:4">
      <c r="B447" s="134"/>
      <c r="C447" s="135"/>
      <c r="D447" s="135"/>
    </row>
    <row r="448" spans="2:4">
      <c r="B448" s="134"/>
      <c r="C448" s="135"/>
      <c r="D448" s="135"/>
    </row>
    <row r="449" spans="2:4">
      <c r="B449" s="134"/>
      <c r="C449" s="135"/>
      <c r="D449" s="135"/>
    </row>
    <row r="450" spans="2:4">
      <c r="B450" s="134"/>
      <c r="C450" s="135"/>
      <c r="D450" s="135"/>
    </row>
    <row r="451" spans="2:4">
      <c r="B451" s="134"/>
      <c r="C451" s="135"/>
      <c r="D451" s="135"/>
    </row>
    <row r="452" spans="2:4">
      <c r="B452" s="134"/>
      <c r="C452" s="135"/>
      <c r="D452" s="135"/>
    </row>
    <row r="453" spans="2:4">
      <c r="B453" s="134"/>
      <c r="C453" s="135"/>
      <c r="D453" s="135"/>
    </row>
    <row r="454" spans="2:4">
      <c r="B454" s="134"/>
      <c r="C454" s="135"/>
      <c r="D454" s="135"/>
    </row>
    <row r="455" spans="2:4">
      <c r="B455" s="134"/>
      <c r="C455" s="135"/>
      <c r="D455" s="135"/>
    </row>
    <row r="456" spans="2:4">
      <c r="B456" s="134"/>
      <c r="C456" s="135"/>
      <c r="D456" s="135"/>
    </row>
    <row r="457" spans="2:4">
      <c r="B457" s="134"/>
      <c r="C457" s="135"/>
      <c r="D457" s="135"/>
    </row>
    <row r="458" spans="2:4">
      <c r="B458" s="134"/>
      <c r="C458" s="135"/>
      <c r="D458" s="135"/>
    </row>
    <row r="459" spans="2:4">
      <c r="B459" s="134"/>
      <c r="C459" s="135"/>
      <c r="D459" s="135"/>
    </row>
    <row r="460" spans="2:4">
      <c r="B460" s="134"/>
      <c r="C460" s="135"/>
      <c r="D460" s="135"/>
    </row>
    <row r="461" spans="2:4">
      <c r="B461" s="134"/>
      <c r="C461" s="135"/>
      <c r="D461" s="135"/>
    </row>
    <row r="462" spans="2:4">
      <c r="B462" s="134"/>
      <c r="C462" s="135"/>
      <c r="D462" s="135"/>
    </row>
    <row r="463" spans="2:4">
      <c r="B463" s="134"/>
      <c r="C463" s="135"/>
      <c r="D463" s="135"/>
    </row>
    <row r="464" spans="2:4">
      <c r="B464" s="134"/>
      <c r="C464" s="135"/>
      <c r="D464" s="135"/>
    </row>
    <row r="465" spans="2:4">
      <c r="B465" s="134"/>
      <c r="C465" s="135"/>
      <c r="D465" s="135"/>
    </row>
    <row r="466" spans="2:4">
      <c r="B466" s="134"/>
      <c r="C466" s="135"/>
      <c r="D466" s="135"/>
    </row>
    <row r="467" spans="2:4">
      <c r="B467" s="134"/>
      <c r="C467" s="135"/>
      <c r="D467" s="135"/>
    </row>
    <row r="468" spans="2:4">
      <c r="B468" s="134"/>
      <c r="C468" s="135"/>
      <c r="D468" s="135"/>
    </row>
    <row r="469" spans="2:4">
      <c r="B469" s="134"/>
      <c r="C469" s="135"/>
      <c r="D469" s="135"/>
    </row>
    <row r="470" spans="2:4">
      <c r="B470" s="134"/>
      <c r="C470" s="135"/>
      <c r="D470" s="135"/>
    </row>
    <row r="471" spans="2:4">
      <c r="B471" s="134"/>
      <c r="C471" s="135"/>
      <c r="D471" s="135"/>
    </row>
    <row r="472" spans="2:4">
      <c r="B472" s="134"/>
      <c r="C472" s="135"/>
      <c r="D472" s="135"/>
    </row>
    <row r="473" spans="2:4">
      <c r="B473" s="134"/>
      <c r="C473" s="135"/>
      <c r="D473" s="135"/>
    </row>
    <row r="474" spans="2:4">
      <c r="B474" s="134"/>
      <c r="C474" s="135"/>
      <c r="D474" s="135"/>
    </row>
    <row r="475" spans="2:4">
      <c r="B475" s="134"/>
      <c r="C475" s="135"/>
      <c r="D475" s="135"/>
    </row>
    <row r="476" spans="2:4">
      <c r="B476" s="134"/>
      <c r="C476" s="135"/>
      <c r="D476" s="135"/>
    </row>
    <row r="477" spans="2:4">
      <c r="B477" s="134"/>
      <c r="C477" s="135"/>
      <c r="D477" s="135"/>
    </row>
    <row r="478" spans="2:4">
      <c r="B478" s="134"/>
      <c r="C478" s="135"/>
      <c r="D478" s="135"/>
    </row>
    <row r="479" spans="2:4">
      <c r="B479" s="134"/>
      <c r="C479" s="135"/>
      <c r="D479" s="135"/>
    </row>
    <row r="480" spans="2:4">
      <c r="B480" s="134"/>
      <c r="C480" s="135"/>
      <c r="D480" s="135"/>
    </row>
    <row r="481" spans="2:4">
      <c r="B481" s="134"/>
      <c r="C481" s="135"/>
      <c r="D481" s="135"/>
    </row>
    <row r="482" spans="2:4">
      <c r="B482" s="134"/>
      <c r="C482" s="135"/>
      <c r="D482" s="135"/>
    </row>
    <row r="483" spans="2:4">
      <c r="B483" s="134"/>
      <c r="C483" s="135"/>
      <c r="D483" s="135"/>
    </row>
    <row r="484" spans="2:4">
      <c r="B484" s="134"/>
      <c r="C484" s="135"/>
      <c r="D484" s="135"/>
    </row>
    <row r="485" spans="2:4">
      <c r="B485" s="134"/>
      <c r="C485" s="135"/>
      <c r="D485" s="135"/>
    </row>
    <row r="486" spans="2:4">
      <c r="B486" s="134"/>
      <c r="C486" s="135"/>
      <c r="D486" s="135"/>
    </row>
    <row r="487" spans="2:4">
      <c r="B487" s="134"/>
      <c r="C487" s="135"/>
      <c r="D487" s="135"/>
    </row>
    <row r="488" spans="2:4">
      <c r="B488" s="134"/>
      <c r="C488" s="135"/>
      <c r="D488" s="135"/>
    </row>
    <row r="489" spans="2:4">
      <c r="B489" s="134"/>
      <c r="C489" s="135"/>
      <c r="D489" s="135"/>
    </row>
    <row r="490" spans="2:4">
      <c r="B490" s="134"/>
      <c r="C490" s="135"/>
      <c r="D490" s="135"/>
    </row>
    <row r="491" spans="2:4">
      <c r="B491" s="134"/>
      <c r="C491" s="135"/>
      <c r="D491" s="135"/>
    </row>
    <row r="492" spans="2:4">
      <c r="B492" s="134"/>
      <c r="C492" s="135"/>
      <c r="D492" s="135"/>
    </row>
    <row r="493" spans="2:4">
      <c r="B493" s="134"/>
      <c r="C493" s="135"/>
      <c r="D493" s="135"/>
    </row>
    <row r="494" spans="2:4">
      <c r="B494" s="134"/>
      <c r="C494" s="135"/>
      <c r="D494" s="135"/>
    </row>
    <row r="495" spans="2:4">
      <c r="B495" s="134"/>
      <c r="C495" s="135"/>
      <c r="D495" s="135"/>
    </row>
    <row r="496" spans="2:4">
      <c r="B496" s="134"/>
      <c r="C496" s="135"/>
      <c r="D496" s="135"/>
    </row>
    <row r="497" spans="2:4">
      <c r="B497" s="134"/>
      <c r="C497" s="135"/>
      <c r="D497" s="135"/>
    </row>
    <row r="498" spans="2:4">
      <c r="B498" s="134"/>
      <c r="C498" s="135"/>
      <c r="D498" s="135"/>
    </row>
    <row r="499" spans="2:4">
      <c r="B499" s="134"/>
      <c r="C499" s="135"/>
      <c r="D499" s="135"/>
    </row>
    <row r="500" spans="2:4">
      <c r="B500" s="134"/>
      <c r="C500" s="135"/>
      <c r="D500" s="135"/>
    </row>
    <row r="501" spans="2:4">
      <c r="B501" s="134"/>
      <c r="C501" s="135"/>
      <c r="D501" s="135"/>
    </row>
    <row r="502" spans="2:4">
      <c r="B502" s="134"/>
      <c r="C502" s="135"/>
      <c r="D502" s="135"/>
    </row>
    <row r="503" spans="2:4">
      <c r="B503" s="134"/>
      <c r="C503" s="135"/>
      <c r="D503" s="135"/>
    </row>
    <row r="504" spans="2:4">
      <c r="B504" s="134"/>
      <c r="C504" s="135"/>
      <c r="D504" s="135"/>
    </row>
    <row r="505" spans="2:4">
      <c r="B505" s="134"/>
      <c r="C505" s="135"/>
      <c r="D505" s="135"/>
    </row>
    <row r="506" spans="2:4">
      <c r="B506" s="134"/>
      <c r="C506" s="135"/>
      <c r="D506" s="135"/>
    </row>
    <row r="507" spans="2:4">
      <c r="B507" s="134"/>
      <c r="C507" s="135"/>
      <c r="D507" s="135"/>
    </row>
    <row r="508" spans="2:4">
      <c r="B508" s="134"/>
      <c r="C508" s="135"/>
      <c r="D508" s="135"/>
    </row>
    <row r="509" spans="2:4">
      <c r="B509" s="134"/>
      <c r="C509" s="135"/>
      <c r="D509" s="135"/>
    </row>
    <row r="510" spans="2:4">
      <c r="B510" s="134"/>
      <c r="C510" s="135"/>
      <c r="D510" s="135"/>
    </row>
    <row r="511" spans="2:4">
      <c r="B511" s="134"/>
      <c r="C511" s="135"/>
      <c r="D511" s="135"/>
    </row>
    <row r="512" spans="2:4">
      <c r="B512" s="134"/>
      <c r="C512" s="135"/>
      <c r="D512" s="135"/>
    </row>
    <row r="513" spans="2:4">
      <c r="B513" s="134"/>
      <c r="C513" s="135"/>
      <c r="D513" s="135"/>
    </row>
    <row r="514" spans="2:4">
      <c r="B514" s="134"/>
      <c r="C514" s="135"/>
      <c r="D514" s="135"/>
    </row>
    <row r="515" spans="2:4">
      <c r="B515" s="134"/>
      <c r="C515" s="135"/>
      <c r="D515" s="135"/>
    </row>
    <row r="516" spans="2:4">
      <c r="B516" s="134"/>
      <c r="C516" s="135"/>
      <c r="D516" s="135"/>
    </row>
    <row r="517" spans="2:4">
      <c r="B517" s="134"/>
      <c r="C517" s="135"/>
      <c r="D517" s="135"/>
    </row>
    <row r="518" spans="2:4">
      <c r="B518" s="134"/>
      <c r="C518" s="135"/>
      <c r="D518" s="135"/>
    </row>
    <row r="519" spans="2:4">
      <c r="B519" s="134"/>
      <c r="C519" s="135"/>
      <c r="D519" s="135"/>
    </row>
    <row r="520" spans="2:4">
      <c r="B520" s="134"/>
      <c r="C520" s="135"/>
      <c r="D520" s="135"/>
    </row>
    <row r="521" spans="2:4">
      <c r="B521" s="134"/>
      <c r="C521" s="135"/>
      <c r="D521" s="135"/>
    </row>
    <row r="522" spans="2:4">
      <c r="B522" s="134"/>
      <c r="C522" s="135"/>
      <c r="D522" s="135"/>
    </row>
    <row r="523" spans="2:4">
      <c r="B523" s="134"/>
      <c r="C523" s="135"/>
      <c r="D523" s="135"/>
    </row>
    <row r="524" spans="2:4">
      <c r="B524" s="134"/>
      <c r="C524" s="135"/>
      <c r="D524" s="135"/>
    </row>
    <row r="525" spans="2:4">
      <c r="B525" s="134"/>
      <c r="C525" s="135"/>
      <c r="D525" s="135"/>
    </row>
    <row r="526" spans="2:4">
      <c r="B526" s="134"/>
      <c r="C526" s="135"/>
      <c r="D526" s="135"/>
    </row>
    <row r="527" spans="2:4">
      <c r="B527" s="134"/>
      <c r="C527" s="135"/>
      <c r="D527" s="135"/>
    </row>
    <row r="528" spans="2:4">
      <c r="B528" s="134"/>
      <c r="C528" s="135"/>
      <c r="D528" s="135"/>
    </row>
    <row r="529" spans="2:4">
      <c r="B529" s="134"/>
      <c r="C529" s="135"/>
      <c r="D529" s="135"/>
    </row>
    <row r="530" spans="2:4">
      <c r="B530" s="134"/>
      <c r="C530" s="135"/>
      <c r="D530" s="135"/>
    </row>
    <row r="531" spans="2:4">
      <c r="B531" s="134"/>
      <c r="C531" s="135"/>
      <c r="D531" s="135"/>
    </row>
    <row r="532" spans="2:4">
      <c r="B532" s="134"/>
      <c r="C532" s="135"/>
      <c r="D532" s="135"/>
    </row>
    <row r="533" spans="2:4">
      <c r="B533" s="134"/>
      <c r="C533" s="135"/>
      <c r="D533" s="135"/>
    </row>
    <row r="534" spans="2:4">
      <c r="B534" s="134"/>
      <c r="C534" s="135"/>
      <c r="D534" s="135"/>
    </row>
    <row r="535" spans="2:4">
      <c r="B535" s="134"/>
      <c r="C535" s="135"/>
      <c r="D535" s="135"/>
    </row>
    <row r="536" spans="2:4">
      <c r="B536" s="134"/>
      <c r="C536" s="135"/>
      <c r="D536" s="135"/>
    </row>
    <row r="537" spans="2:4">
      <c r="B537" s="134"/>
      <c r="C537" s="135"/>
      <c r="D537" s="135"/>
    </row>
    <row r="538" spans="2:4">
      <c r="B538" s="134"/>
      <c r="C538" s="135"/>
      <c r="D538" s="135"/>
    </row>
    <row r="539" spans="2:4">
      <c r="B539" s="134"/>
      <c r="C539" s="135"/>
      <c r="D539" s="135"/>
    </row>
    <row r="540" spans="2:4">
      <c r="B540" s="134"/>
      <c r="C540" s="135"/>
      <c r="D540" s="135"/>
    </row>
    <row r="541" spans="2:4">
      <c r="B541" s="134"/>
      <c r="C541" s="135"/>
      <c r="D541" s="135"/>
    </row>
    <row r="542" spans="2:4">
      <c r="B542" s="134"/>
      <c r="C542" s="135"/>
      <c r="D542" s="135"/>
    </row>
    <row r="543" spans="2:4">
      <c r="B543" s="134"/>
      <c r="C543" s="135"/>
      <c r="D543" s="135"/>
    </row>
    <row r="544" spans="2:4">
      <c r="B544" s="134"/>
      <c r="C544" s="135"/>
      <c r="D544" s="135"/>
    </row>
    <row r="545" spans="2:4">
      <c r="B545" s="134"/>
      <c r="C545" s="135"/>
      <c r="D545" s="135"/>
    </row>
    <row r="546" spans="2:4">
      <c r="B546" s="134"/>
      <c r="C546" s="135"/>
      <c r="D546" s="135"/>
    </row>
    <row r="547" spans="2:4">
      <c r="B547" s="134"/>
      <c r="C547" s="135"/>
      <c r="D547" s="135"/>
    </row>
    <row r="548" spans="2:4">
      <c r="B548" s="134"/>
      <c r="C548" s="135"/>
      <c r="D548" s="135"/>
    </row>
    <row r="549" spans="2:4">
      <c r="B549" s="134"/>
      <c r="C549" s="135"/>
      <c r="D549" s="135"/>
    </row>
    <row r="550" spans="2:4">
      <c r="B550" s="134"/>
      <c r="C550" s="135"/>
      <c r="D550" s="135"/>
    </row>
    <row r="551" spans="2:4">
      <c r="B551" s="134"/>
      <c r="C551" s="135"/>
      <c r="D551" s="135"/>
    </row>
    <row r="552" spans="2:4">
      <c r="B552" s="134"/>
      <c r="C552" s="135"/>
      <c r="D552" s="135"/>
    </row>
    <row r="553" spans="2:4">
      <c r="B553" s="134"/>
      <c r="C553" s="135"/>
      <c r="D553" s="135"/>
    </row>
    <row r="554" spans="2:4">
      <c r="B554" s="134"/>
      <c r="C554" s="135"/>
      <c r="D554" s="135"/>
    </row>
    <row r="555" spans="2:4">
      <c r="B555" s="134"/>
      <c r="C555" s="135"/>
      <c r="D555" s="135"/>
    </row>
    <row r="556" spans="2:4">
      <c r="B556" s="134"/>
      <c r="C556" s="135"/>
      <c r="D556" s="135"/>
    </row>
    <row r="557" spans="2:4">
      <c r="B557" s="134"/>
      <c r="C557" s="135"/>
      <c r="D557" s="135"/>
    </row>
    <row r="558" spans="2:4">
      <c r="B558" s="134"/>
      <c r="C558" s="135"/>
      <c r="D558" s="135"/>
    </row>
    <row r="559" spans="2:4">
      <c r="B559" s="134"/>
      <c r="C559" s="135"/>
      <c r="D559" s="135"/>
    </row>
    <row r="560" spans="2:4">
      <c r="B560" s="134"/>
      <c r="C560" s="135"/>
      <c r="D560" s="135"/>
    </row>
    <row r="561" spans="2:4">
      <c r="B561" s="134"/>
      <c r="C561" s="135"/>
      <c r="D561" s="135"/>
    </row>
    <row r="562" spans="2:4">
      <c r="B562" s="134"/>
      <c r="C562" s="135"/>
      <c r="D562" s="135"/>
    </row>
    <row r="563" spans="2:4">
      <c r="B563" s="134"/>
      <c r="C563" s="135"/>
      <c r="D563" s="135"/>
    </row>
    <row r="564" spans="2:4">
      <c r="B564" s="134"/>
      <c r="C564" s="135"/>
      <c r="D564" s="135"/>
    </row>
    <row r="565" spans="2:4">
      <c r="B565" s="134"/>
      <c r="C565" s="135"/>
      <c r="D565" s="135"/>
    </row>
    <row r="566" spans="2:4">
      <c r="B566" s="134"/>
      <c r="C566" s="135"/>
      <c r="D566" s="135"/>
    </row>
    <row r="567" spans="2:4">
      <c r="B567" s="134"/>
      <c r="C567" s="135"/>
      <c r="D567" s="135"/>
    </row>
    <row r="568" spans="2:4">
      <c r="B568" s="134"/>
      <c r="C568" s="135"/>
      <c r="D568" s="135"/>
    </row>
    <row r="569" spans="2:4">
      <c r="B569" s="134"/>
      <c r="C569" s="135"/>
      <c r="D569" s="135"/>
    </row>
    <row r="570" spans="2:4">
      <c r="B570" s="134"/>
      <c r="C570" s="135"/>
      <c r="D570" s="135"/>
    </row>
    <row r="571" spans="2:4">
      <c r="B571" s="134"/>
      <c r="C571" s="135"/>
      <c r="D571" s="135"/>
    </row>
    <row r="572" spans="2:4">
      <c r="B572" s="134"/>
      <c r="C572" s="135"/>
      <c r="D572" s="135"/>
    </row>
    <row r="573" spans="2:4">
      <c r="B573" s="134"/>
      <c r="C573" s="135"/>
      <c r="D573" s="135"/>
    </row>
    <row r="574" spans="2:4">
      <c r="B574" s="134"/>
      <c r="C574" s="135"/>
      <c r="D574" s="135"/>
    </row>
    <row r="575" spans="2:4">
      <c r="B575" s="134"/>
      <c r="C575" s="135"/>
      <c r="D575" s="135"/>
    </row>
    <row r="576" spans="2:4">
      <c r="B576" s="134"/>
      <c r="C576" s="135"/>
      <c r="D576" s="135"/>
    </row>
    <row r="577" spans="2:4">
      <c r="B577" s="134"/>
      <c r="C577" s="135"/>
      <c r="D577" s="135"/>
    </row>
    <row r="578" spans="2:4">
      <c r="B578" s="134"/>
      <c r="C578" s="135"/>
      <c r="D578" s="135"/>
    </row>
    <row r="579" spans="2:4">
      <c r="B579" s="134"/>
      <c r="C579" s="135"/>
      <c r="D579" s="135"/>
    </row>
    <row r="580" spans="2:4">
      <c r="B580" s="134"/>
      <c r="C580" s="135"/>
      <c r="D580" s="135"/>
    </row>
    <row r="581" spans="2:4">
      <c r="B581" s="134"/>
      <c r="C581" s="135"/>
      <c r="D581" s="135"/>
    </row>
    <row r="582" spans="2:4">
      <c r="B582" s="134"/>
      <c r="C582" s="135"/>
      <c r="D582" s="135"/>
    </row>
    <row r="583" spans="2:4">
      <c r="B583" s="134"/>
      <c r="C583" s="135"/>
      <c r="D583" s="135"/>
    </row>
    <row r="584" spans="2:4">
      <c r="B584" s="134"/>
      <c r="C584" s="135"/>
      <c r="D584" s="135"/>
    </row>
    <row r="585" spans="2:4">
      <c r="B585" s="134"/>
      <c r="C585" s="135"/>
      <c r="D585" s="135"/>
    </row>
    <row r="586" spans="2:4">
      <c r="B586" s="134"/>
      <c r="C586" s="135"/>
      <c r="D586" s="135"/>
    </row>
    <row r="587" spans="2:4">
      <c r="B587" s="134"/>
      <c r="C587" s="135"/>
      <c r="D587" s="135"/>
    </row>
    <row r="588" spans="2:4">
      <c r="B588" s="134"/>
      <c r="C588" s="135"/>
      <c r="D588" s="135"/>
    </row>
    <row r="589" spans="2:4">
      <c r="B589" s="134"/>
      <c r="C589" s="135"/>
      <c r="D589" s="135"/>
    </row>
    <row r="590" spans="2:4">
      <c r="B590" s="134"/>
      <c r="C590" s="135"/>
      <c r="D590" s="135"/>
    </row>
    <row r="591" spans="2:4">
      <c r="B591" s="134"/>
      <c r="C591" s="135"/>
      <c r="D591" s="135"/>
    </row>
    <row r="592" spans="2:4">
      <c r="B592" s="134"/>
      <c r="C592" s="135"/>
      <c r="D592" s="135"/>
    </row>
    <row r="593" spans="2:4">
      <c r="B593" s="134"/>
      <c r="C593" s="135"/>
      <c r="D593" s="135"/>
    </row>
    <row r="594" spans="2:4">
      <c r="B594" s="134"/>
      <c r="C594" s="135"/>
      <c r="D594" s="135"/>
    </row>
    <row r="595" spans="2:4">
      <c r="B595" s="134"/>
      <c r="C595" s="135"/>
      <c r="D595" s="135"/>
    </row>
    <row r="596" spans="2:4">
      <c r="B596" s="134"/>
      <c r="C596" s="135"/>
      <c r="D596" s="135"/>
    </row>
    <row r="597" spans="2:4">
      <c r="B597" s="134"/>
      <c r="C597" s="135"/>
      <c r="D597" s="135"/>
    </row>
    <row r="598" spans="2:4">
      <c r="B598" s="134"/>
      <c r="C598" s="135"/>
      <c r="D598" s="135"/>
    </row>
    <row r="599" spans="2:4">
      <c r="B599" s="134"/>
      <c r="C599" s="135"/>
      <c r="D599" s="135"/>
    </row>
    <row r="600" spans="2:4">
      <c r="B600" s="134"/>
      <c r="C600" s="135"/>
      <c r="D600" s="135"/>
    </row>
    <row r="601" spans="2:4">
      <c r="B601" s="134"/>
      <c r="C601" s="135"/>
      <c r="D601" s="135"/>
    </row>
    <row r="602" spans="2:4">
      <c r="B602" s="134"/>
      <c r="C602" s="135"/>
      <c r="D602" s="135"/>
    </row>
    <row r="603" spans="2:4">
      <c r="B603" s="134"/>
      <c r="C603" s="135"/>
      <c r="D603" s="135"/>
    </row>
    <row r="604" spans="2:4">
      <c r="B604" s="134"/>
      <c r="C604" s="135"/>
      <c r="D604" s="135"/>
    </row>
    <row r="605" spans="2:4">
      <c r="B605" s="134"/>
      <c r="C605" s="135"/>
      <c r="D605" s="135"/>
    </row>
    <row r="606" spans="2:4">
      <c r="B606" s="134"/>
      <c r="C606" s="135"/>
      <c r="D606" s="135"/>
    </row>
    <row r="607" spans="2:4">
      <c r="B607" s="134"/>
      <c r="C607" s="135"/>
      <c r="D607" s="135"/>
    </row>
    <row r="608" spans="2:4">
      <c r="B608" s="134"/>
      <c r="C608" s="135"/>
      <c r="D608" s="135"/>
    </row>
    <row r="609" spans="2:4">
      <c r="B609" s="134"/>
      <c r="C609" s="135"/>
      <c r="D609" s="135"/>
    </row>
    <row r="610" spans="2:4">
      <c r="B610" s="134"/>
      <c r="C610" s="135"/>
      <c r="D610" s="135"/>
    </row>
    <row r="611" spans="2:4">
      <c r="B611" s="134"/>
      <c r="C611" s="135"/>
      <c r="D611" s="135"/>
    </row>
    <row r="612" spans="2:4">
      <c r="B612" s="134"/>
      <c r="C612" s="135"/>
      <c r="D612" s="135"/>
    </row>
    <row r="613" spans="2:4">
      <c r="B613" s="134"/>
      <c r="C613" s="135"/>
      <c r="D613" s="135"/>
    </row>
    <row r="614" spans="2:4">
      <c r="B614" s="134"/>
      <c r="C614" s="135"/>
      <c r="D614" s="135"/>
    </row>
    <row r="615" spans="2:4">
      <c r="B615" s="134"/>
      <c r="C615" s="135"/>
      <c r="D615" s="135"/>
    </row>
    <row r="616" spans="2:4">
      <c r="B616" s="134"/>
      <c r="C616" s="135"/>
      <c r="D616" s="135"/>
    </row>
    <row r="617" spans="2:4">
      <c r="B617" s="134"/>
      <c r="C617" s="135"/>
      <c r="D617" s="135"/>
    </row>
    <row r="618" spans="2:4">
      <c r="B618" s="134"/>
      <c r="C618" s="135"/>
      <c r="D618" s="135"/>
    </row>
    <row r="619" spans="2:4">
      <c r="B619" s="134"/>
      <c r="C619" s="135"/>
      <c r="D619" s="135"/>
    </row>
    <row r="620" spans="2:4">
      <c r="B620" s="134"/>
      <c r="C620" s="135"/>
      <c r="D620" s="135"/>
    </row>
    <row r="621" spans="2:4">
      <c r="B621" s="134"/>
      <c r="C621" s="135"/>
      <c r="D621" s="135"/>
    </row>
    <row r="622" spans="2:4">
      <c r="B622" s="134"/>
      <c r="C622" s="135"/>
      <c r="D622" s="135"/>
    </row>
    <row r="623" spans="2:4">
      <c r="B623" s="134"/>
      <c r="C623" s="135"/>
      <c r="D623" s="135"/>
    </row>
    <row r="624" spans="2:4">
      <c r="B624" s="134"/>
      <c r="C624" s="135"/>
      <c r="D624" s="135"/>
    </row>
    <row r="625" spans="2:4">
      <c r="B625" s="134"/>
      <c r="C625" s="135"/>
      <c r="D625" s="135"/>
    </row>
    <row r="626" spans="2:4">
      <c r="B626" s="134"/>
      <c r="C626" s="135"/>
      <c r="D626" s="135"/>
    </row>
    <row r="627" spans="2:4">
      <c r="B627" s="134"/>
      <c r="C627" s="135"/>
      <c r="D627" s="135"/>
    </row>
    <row r="628" spans="2:4">
      <c r="B628" s="134"/>
      <c r="C628" s="135"/>
      <c r="D628" s="135"/>
    </row>
    <row r="629" spans="2:4">
      <c r="B629" s="134"/>
      <c r="C629" s="135"/>
      <c r="D629" s="135"/>
    </row>
    <row r="630" spans="2:4">
      <c r="B630" s="134"/>
      <c r="C630" s="135"/>
      <c r="D630" s="135"/>
    </row>
    <row r="631" spans="2:4">
      <c r="B631" s="134"/>
      <c r="C631" s="135"/>
      <c r="D631" s="135"/>
    </row>
    <row r="632" spans="2:4">
      <c r="B632" s="134"/>
      <c r="C632" s="135"/>
      <c r="D632" s="135"/>
    </row>
    <row r="633" spans="2:4">
      <c r="B633" s="134"/>
      <c r="C633" s="135"/>
      <c r="D633" s="135"/>
    </row>
    <row r="634" spans="2:4">
      <c r="B634" s="134"/>
      <c r="C634" s="135"/>
      <c r="D634" s="135"/>
    </row>
    <row r="635" spans="2:4">
      <c r="B635" s="134"/>
      <c r="C635" s="135"/>
      <c r="D635" s="135"/>
    </row>
    <row r="636" spans="2:4">
      <c r="B636" s="134"/>
      <c r="C636" s="135"/>
      <c r="D636" s="135"/>
    </row>
    <row r="637" spans="2:4">
      <c r="B637" s="134"/>
      <c r="C637" s="135"/>
      <c r="D637" s="135"/>
    </row>
    <row r="638" spans="2:4">
      <c r="B638" s="134"/>
      <c r="C638" s="135"/>
      <c r="D638" s="135"/>
    </row>
    <row r="639" spans="2:4">
      <c r="B639" s="134"/>
      <c r="C639" s="135"/>
      <c r="D639" s="135"/>
    </row>
    <row r="640" spans="2:4">
      <c r="B640" s="134"/>
      <c r="C640" s="135"/>
      <c r="D640" s="135"/>
    </row>
    <row r="641" spans="2:4">
      <c r="B641" s="134"/>
      <c r="C641" s="135"/>
      <c r="D641" s="135"/>
    </row>
    <row r="642" spans="2:4">
      <c r="B642" s="134"/>
      <c r="C642" s="135"/>
      <c r="D642" s="135"/>
    </row>
    <row r="643" spans="2:4">
      <c r="B643" s="134"/>
      <c r="C643" s="135"/>
      <c r="D643" s="135"/>
    </row>
    <row r="644" spans="2:4">
      <c r="B644" s="134"/>
      <c r="C644" s="135"/>
      <c r="D644" s="135"/>
    </row>
    <row r="645" spans="2:4">
      <c r="B645" s="134"/>
      <c r="C645" s="135"/>
      <c r="D645" s="135"/>
    </row>
    <row r="646" spans="2:4">
      <c r="B646" s="134"/>
      <c r="C646" s="135"/>
      <c r="D646" s="135"/>
    </row>
    <row r="647" spans="2:4">
      <c r="B647" s="134"/>
      <c r="C647" s="135"/>
      <c r="D647" s="135"/>
    </row>
    <row r="648" spans="2:4">
      <c r="B648" s="134"/>
      <c r="C648" s="135"/>
      <c r="D648" s="135"/>
    </row>
    <row r="649" spans="2:4">
      <c r="B649" s="134"/>
      <c r="C649" s="135"/>
      <c r="D649" s="135"/>
    </row>
    <row r="650" spans="2:4">
      <c r="B650" s="134"/>
      <c r="C650" s="135"/>
      <c r="D650" s="135"/>
    </row>
    <row r="651" spans="2:4">
      <c r="B651" s="134"/>
      <c r="C651" s="135"/>
      <c r="D651" s="135"/>
    </row>
    <row r="652" spans="2:4">
      <c r="B652" s="134"/>
      <c r="C652" s="135"/>
      <c r="D652" s="135"/>
    </row>
    <row r="653" spans="2:4">
      <c r="B653" s="134"/>
      <c r="C653" s="135"/>
      <c r="D653" s="135"/>
    </row>
    <row r="654" spans="2:4">
      <c r="B654" s="134"/>
      <c r="C654" s="135"/>
      <c r="D654" s="135"/>
    </row>
    <row r="655" spans="2:4">
      <c r="B655" s="134"/>
      <c r="C655" s="135"/>
      <c r="D655" s="135"/>
    </row>
    <row r="656" spans="2:4">
      <c r="B656" s="134"/>
      <c r="C656" s="135"/>
      <c r="D656" s="135"/>
    </row>
    <row r="657" spans="2:4">
      <c r="B657" s="134"/>
      <c r="C657" s="135"/>
      <c r="D657" s="135"/>
    </row>
    <row r="658" spans="2:4">
      <c r="B658" s="134"/>
      <c r="C658" s="135"/>
      <c r="D658" s="135"/>
    </row>
    <row r="659" spans="2:4">
      <c r="B659" s="134"/>
      <c r="C659" s="135"/>
      <c r="D659" s="135"/>
    </row>
    <row r="660" spans="2:4">
      <c r="B660" s="134"/>
      <c r="C660" s="135"/>
      <c r="D660" s="135"/>
    </row>
    <row r="661" spans="2:4">
      <c r="B661" s="134"/>
      <c r="C661" s="135"/>
      <c r="D661" s="135"/>
    </row>
    <row r="662" spans="2:4">
      <c r="B662" s="134"/>
      <c r="C662" s="135"/>
      <c r="D662" s="135"/>
    </row>
    <row r="663" spans="2:4">
      <c r="B663" s="134"/>
      <c r="C663" s="135"/>
      <c r="D663" s="135"/>
    </row>
    <row r="664" spans="2:4">
      <c r="B664" s="134"/>
      <c r="C664" s="135"/>
      <c r="D664" s="135"/>
    </row>
    <row r="665" spans="2:4">
      <c r="B665" s="134"/>
      <c r="C665" s="135"/>
      <c r="D665" s="135"/>
    </row>
    <row r="666" spans="2:4">
      <c r="B666" s="134"/>
      <c r="C666" s="135"/>
      <c r="D666" s="135"/>
    </row>
    <row r="667" spans="2:4">
      <c r="B667" s="134"/>
      <c r="C667" s="135"/>
      <c r="D667" s="135"/>
    </row>
    <row r="668" spans="2:4">
      <c r="B668" s="134"/>
      <c r="C668" s="135"/>
      <c r="D668" s="135"/>
    </row>
    <row r="669" spans="2:4">
      <c r="B669" s="134"/>
      <c r="C669" s="135"/>
      <c r="D669" s="135"/>
    </row>
    <row r="670" spans="2:4">
      <c r="B670" s="134"/>
      <c r="C670" s="135"/>
      <c r="D670" s="135"/>
    </row>
    <row r="671" spans="2:4">
      <c r="B671" s="134"/>
      <c r="C671" s="135"/>
      <c r="D671" s="135"/>
    </row>
    <row r="672" spans="2:4">
      <c r="B672" s="134"/>
      <c r="C672" s="135"/>
      <c r="D672" s="135"/>
    </row>
    <row r="673" spans="2:4">
      <c r="B673" s="134"/>
      <c r="C673" s="135"/>
      <c r="D673" s="135"/>
    </row>
    <row r="674" spans="2:4">
      <c r="B674" s="134"/>
      <c r="C674" s="135"/>
      <c r="D674" s="135"/>
    </row>
    <row r="675" spans="2:4">
      <c r="B675" s="134"/>
      <c r="C675" s="135"/>
      <c r="D675" s="135"/>
    </row>
    <row r="676" spans="2:4">
      <c r="B676" s="134"/>
      <c r="C676" s="135"/>
      <c r="D676" s="135"/>
    </row>
    <row r="677" spans="2:4">
      <c r="B677" s="134"/>
      <c r="C677" s="135"/>
      <c r="D677" s="135"/>
    </row>
    <row r="678" spans="2:4">
      <c r="B678" s="134"/>
      <c r="C678" s="135"/>
      <c r="D678" s="135"/>
    </row>
    <row r="679" spans="2:4">
      <c r="B679" s="134"/>
      <c r="C679" s="135"/>
      <c r="D679" s="135"/>
    </row>
    <row r="680" spans="2:4">
      <c r="B680" s="134"/>
      <c r="C680" s="135"/>
      <c r="D680" s="135"/>
    </row>
    <row r="681" spans="2:4">
      <c r="B681" s="134"/>
      <c r="C681" s="135"/>
      <c r="D681" s="135"/>
    </row>
    <row r="682" spans="2:4">
      <c r="B682" s="134"/>
      <c r="C682" s="135"/>
      <c r="D682" s="135"/>
    </row>
    <row r="683" spans="2:4">
      <c r="B683" s="134"/>
      <c r="C683" s="135"/>
      <c r="D683" s="135"/>
    </row>
    <row r="684" spans="2:4">
      <c r="B684" s="134"/>
      <c r="C684" s="135"/>
      <c r="D684" s="135"/>
    </row>
    <row r="685" spans="2:4">
      <c r="B685" s="134"/>
      <c r="C685" s="135"/>
      <c r="D685" s="135"/>
    </row>
    <row r="686" spans="2:4">
      <c r="B686" s="134"/>
      <c r="C686" s="135"/>
      <c r="D686" s="135"/>
    </row>
    <row r="687" spans="2:4">
      <c r="B687" s="134"/>
      <c r="C687" s="135"/>
      <c r="D687" s="135"/>
    </row>
    <row r="688" spans="2:4">
      <c r="B688" s="134"/>
      <c r="C688" s="135"/>
      <c r="D688" s="135"/>
    </row>
    <row r="689" spans="2:4">
      <c r="B689" s="134"/>
      <c r="C689" s="135"/>
      <c r="D689" s="135"/>
    </row>
    <row r="690" spans="2:4">
      <c r="B690" s="134"/>
      <c r="C690" s="135"/>
      <c r="D690" s="135"/>
    </row>
    <row r="691" spans="2:4">
      <c r="B691" s="134"/>
      <c r="C691" s="135"/>
      <c r="D691" s="135"/>
    </row>
    <row r="692" spans="2:4">
      <c r="B692" s="134"/>
      <c r="C692" s="135"/>
      <c r="D692" s="135"/>
    </row>
    <row r="693" spans="2:4">
      <c r="B693" s="134"/>
      <c r="C693" s="135"/>
      <c r="D693" s="135"/>
    </row>
    <row r="694" spans="2:4">
      <c r="B694" s="134"/>
      <c r="C694" s="135"/>
      <c r="D694" s="135"/>
    </row>
    <row r="695" spans="2:4">
      <c r="B695" s="134"/>
      <c r="C695" s="135"/>
      <c r="D695" s="135"/>
    </row>
    <row r="696" spans="2:4">
      <c r="B696" s="134"/>
      <c r="C696" s="135"/>
      <c r="D696" s="135"/>
    </row>
    <row r="697" spans="2:4">
      <c r="B697" s="134"/>
      <c r="C697" s="135"/>
      <c r="D697" s="135"/>
    </row>
    <row r="698" spans="2:4">
      <c r="B698" s="134"/>
      <c r="C698" s="135"/>
      <c r="D698" s="135"/>
    </row>
    <row r="699" spans="2:4">
      <c r="B699" s="134"/>
      <c r="C699" s="135"/>
      <c r="D699" s="135"/>
    </row>
    <row r="700" spans="2:4">
      <c r="B700" s="134"/>
      <c r="C700" s="135"/>
      <c r="D700" s="135"/>
    </row>
    <row r="701" spans="2:4">
      <c r="B701" s="134"/>
      <c r="C701" s="135"/>
      <c r="D701" s="135"/>
    </row>
    <row r="702" spans="2:4">
      <c r="B702" s="134"/>
      <c r="C702" s="135"/>
      <c r="D702" s="135"/>
    </row>
    <row r="703" spans="2:4">
      <c r="B703" s="134"/>
      <c r="C703" s="135"/>
      <c r="D703" s="135"/>
    </row>
    <row r="704" spans="2:4">
      <c r="B704" s="134"/>
      <c r="C704" s="135"/>
      <c r="D704" s="135"/>
    </row>
    <row r="705" spans="2:4">
      <c r="B705" s="134"/>
      <c r="C705" s="135"/>
      <c r="D705" s="135"/>
    </row>
    <row r="706" spans="2:4">
      <c r="B706" s="134"/>
      <c r="C706" s="135"/>
      <c r="D706" s="135"/>
    </row>
    <row r="707" spans="2:4">
      <c r="B707" s="134"/>
      <c r="C707" s="135"/>
      <c r="D707" s="135"/>
    </row>
    <row r="708" spans="2:4">
      <c r="B708" s="134"/>
      <c r="C708" s="135"/>
      <c r="D708" s="135"/>
    </row>
    <row r="709" spans="2:4">
      <c r="B709" s="134"/>
      <c r="C709" s="135"/>
      <c r="D709" s="135"/>
    </row>
    <row r="710" spans="2:4">
      <c r="B710" s="134"/>
      <c r="C710" s="135"/>
      <c r="D710" s="135"/>
    </row>
    <row r="711" spans="2:4">
      <c r="B711" s="134"/>
      <c r="C711" s="135"/>
      <c r="D711" s="135"/>
    </row>
    <row r="712" spans="2:4">
      <c r="B712" s="134"/>
      <c r="C712" s="135"/>
      <c r="D712" s="135"/>
    </row>
    <row r="713" spans="2:4">
      <c r="B713" s="134"/>
      <c r="C713" s="135"/>
      <c r="D713" s="135"/>
    </row>
    <row r="714" spans="2:4">
      <c r="B714" s="134"/>
      <c r="C714" s="135"/>
      <c r="D714" s="135"/>
    </row>
    <row r="715" spans="2:4">
      <c r="B715" s="134"/>
      <c r="C715" s="135"/>
      <c r="D715" s="135"/>
    </row>
    <row r="716" spans="2:4">
      <c r="B716" s="134"/>
      <c r="C716" s="135"/>
      <c r="D716" s="135"/>
    </row>
    <row r="717" spans="2:4">
      <c r="B717" s="134"/>
      <c r="C717" s="135"/>
      <c r="D717" s="135"/>
    </row>
    <row r="718" spans="2:4">
      <c r="B718" s="134"/>
      <c r="C718" s="135"/>
      <c r="D718" s="135"/>
    </row>
    <row r="719" spans="2:4">
      <c r="B719" s="134"/>
      <c r="C719" s="135"/>
      <c r="D719" s="135"/>
    </row>
    <row r="720" spans="2:4">
      <c r="B720" s="134"/>
      <c r="C720" s="135"/>
      <c r="D720" s="135"/>
    </row>
    <row r="721" spans="2:4">
      <c r="B721" s="134"/>
      <c r="C721" s="135"/>
      <c r="D721" s="135"/>
    </row>
    <row r="722" spans="2:4">
      <c r="B722" s="134"/>
      <c r="C722" s="135"/>
      <c r="D722" s="135"/>
    </row>
    <row r="723" spans="2:4">
      <c r="B723" s="134"/>
      <c r="C723" s="135"/>
      <c r="D723" s="135"/>
    </row>
    <row r="724" spans="2:4">
      <c r="B724" s="134"/>
      <c r="C724" s="135"/>
      <c r="D724" s="135"/>
    </row>
    <row r="725" spans="2:4">
      <c r="B725" s="134"/>
      <c r="C725" s="135"/>
      <c r="D725" s="135"/>
    </row>
    <row r="726" spans="2:4">
      <c r="B726" s="134"/>
      <c r="C726" s="135"/>
      <c r="D726" s="135"/>
    </row>
    <row r="727" spans="2:4">
      <c r="B727" s="134"/>
      <c r="C727" s="135"/>
      <c r="D727" s="135"/>
    </row>
    <row r="728" spans="2:4">
      <c r="B728" s="134"/>
      <c r="C728" s="135"/>
      <c r="D728" s="135"/>
    </row>
    <row r="729" spans="2:4">
      <c r="B729" s="134"/>
      <c r="C729" s="135"/>
      <c r="D729" s="135"/>
    </row>
    <row r="730" spans="2:4">
      <c r="B730" s="134"/>
      <c r="C730" s="135"/>
      <c r="D730" s="135"/>
    </row>
    <row r="731" spans="2:4">
      <c r="B731" s="134"/>
      <c r="C731" s="135"/>
      <c r="D731" s="135"/>
    </row>
    <row r="732" spans="2:4">
      <c r="B732" s="134"/>
      <c r="C732" s="135"/>
      <c r="D732" s="135"/>
    </row>
    <row r="733" spans="2:4">
      <c r="B733" s="134"/>
      <c r="C733" s="135"/>
      <c r="D733" s="135"/>
    </row>
    <row r="734" spans="2:4">
      <c r="B734" s="134"/>
      <c r="C734" s="135"/>
      <c r="D734" s="135"/>
    </row>
    <row r="735" spans="2:4">
      <c r="B735" s="134"/>
      <c r="C735" s="135"/>
      <c r="D735" s="135"/>
    </row>
    <row r="736" spans="2:4">
      <c r="B736" s="134"/>
      <c r="C736" s="135"/>
      <c r="D736" s="135"/>
    </row>
    <row r="737" spans="2:4">
      <c r="B737" s="134"/>
      <c r="C737" s="135"/>
      <c r="D737" s="135"/>
    </row>
    <row r="738" spans="2:4">
      <c r="B738" s="134"/>
      <c r="C738" s="135"/>
      <c r="D738" s="135"/>
    </row>
    <row r="739" spans="2:4">
      <c r="B739" s="134"/>
      <c r="C739" s="135"/>
      <c r="D739" s="135"/>
    </row>
    <row r="740" spans="2:4">
      <c r="B740" s="134"/>
      <c r="C740" s="135"/>
      <c r="D740" s="135"/>
    </row>
    <row r="741" spans="2:4">
      <c r="B741" s="134"/>
      <c r="C741" s="135"/>
      <c r="D741" s="135"/>
    </row>
    <row r="742" spans="2:4">
      <c r="B742" s="134"/>
      <c r="C742" s="135"/>
      <c r="D742" s="135"/>
    </row>
    <row r="743" spans="2:4">
      <c r="B743" s="134"/>
      <c r="C743" s="135"/>
      <c r="D743" s="135"/>
    </row>
    <row r="744" spans="2:4">
      <c r="B744" s="134"/>
      <c r="C744" s="135"/>
      <c r="D744" s="135"/>
    </row>
    <row r="745" spans="2:4">
      <c r="B745" s="134"/>
      <c r="C745" s="135"/>
      <c r="D745" s="135"/>
    </row>
    <row r="746" spans="2:4">
      <c r="B746" s="134"/>
      <c r="C746" s="135"/>
      <c r="D746" s="135"/>
    </row>
    <row r="747" spans="2:4">
      <c r="B747" s="134"/>
      <c r="C747" s="135"/>
      <c r="D747" s="135"/>
    </row>
    <row r="748" spans="2:4">
      <c r="B748" s="134"/>
      <c r="C748" s="135"/>
      <c r="D748" s="135"/>
    </row>
    <row r="749" spans="2:4">
      <c r="B749" s="134"/>
      <c r="C749" s="135"/>
      <c r="D749" s="135"/>
    </row>
    <row r="750" spans="2:4">
      <c r="B750" s="134"/>
      <c r="C750" s="135"/>
      <c r="D750" s="135"/>
    </row>
    <row r="751" spans="2:4">
      <c r="B751" s="134"/>
      <c r="C751" s="135"/>
      <c r="D751" s="135"/>
    </row>
    <row r="752" spans="2:4">
      <c r="B752" s="134"/>
      <c r="C752" s="135"/>
      <c r="D752" s="135"/>
    </row>
    <row r="753" spans="2:4">
      <c r="B753" s="134"/>
      <c r="C753" s="135"/>
      <c r="D753" s="135"/>
    </row>
    <row r="754" spans="2:4">
      <c r="B754" s="134"/>
      <c r="C754" s="135"/>
      <c r="D754" s="135"/>
    </row>
    <row r="755" spans="2:4">
      <c r="B755" s="134"/>
      <c r="C755" s="135"/>
      <c r="D755" s="135"/>
    </row>
    <row r="756" spans="2:4">
      <c r="B756" s="134"/>
      <c r="C756" s="135"/>
      <c r="D756" s="135"/>
    </row>
    <row r="757" spans="2:4">
      <c r="B757" s="134"/>
      <c r="C757" s="135"/>
      <c r="D757" s="135"/>
    </row>
    <row r="758" spans="2:4">
      <c r="B758" s="134"/>
      <c r="C758" s="135"/>
      <c r="D758" s="135"/>
    </row>
    <row r="759" spans="2:4">
      <c r="B759" s="134"/>
      <c r="C759" s="135"/>
      <c r="D759" s="135"/>
    </row>
    <row r="760" spans="2:4">
      <c r="B760" s="134"/>
      <c r="C760" s="135"/>
      <c r="D760" s="135"/>
    </row>
    <row r="761" spans="2:4">
      <c r="B761" s="134"/>
      <c r="C761" s="135"/>
      <c r="D761" s="135"/>
    </row>
    <row r="762" spans="2:4">
      <c r="B762" s="134"/>
      <c r="C762" s="135"/>
      <c r="D762" s="135"/>
    </row>
    <row r="763" spans="2:4">
      <c r="B763" s="134"/>
      <c r="C763" s="135"/>
      <c r="D763" s="135"/>
    </row>
    <row r="764" spans="2:4">
      <c r="B764" s="134"/>
      <c r="C764" s="135"/>
      <c r="D764" s="135"/>
    </row>
    <row r="765" spans="2:4">
      <c r="B765" s="134"/>
      <c r="C765" s="135"/>
      <c r="D765" s="135"/>
    </row>
    <row r="766" spans="2:4">
      <c r="B766" s="134"/>
      <c r="C766" s="135"/>
      <c r="D766" s="135"/>
    </row>
    <row r="767" spans="2:4">
      <c r="B767" s="134"/>
      <c r="C767" s="135"/>
      <c r="D767" s="135"/>
    </row>
    <row r="768" spans="2:4">
      <c r="B768" s="134"/>
      <c r="C768" s="135"/>
      <c r="D768" s="135"/>
    </row>
    <row r="769" spans="2:4">
      <c r="B769" s="134"/>
      <c r="C769" s="135"/>
      <c r="D769" s="135"/>
    </row>
    <row r="770" spans="2:4">
      <c r="B770" s="134"/>
      <c r="C770" s="135"/>
      <c r="D770" s="135"/>
    </row>
    <row r="771" spans="2:4">
      <c r="B771" s="134"/>
      <c r="C771" s="135"/>
      <c r="D771" s="135"/>
    </row>
    <row r="772" spans="2:4">
      <c r="B772" s="134"/>
      <c r="C772" s="135"/>
      <c r="D772" s="135"/>
    </row>
    <row r="773" spans="2:4">
      <c r="B773" s="134"/>
      <c r="C773" s="135"/>
      <c r="D773" s="135"/>
    </row>
    <row r="774" spans="2:4">
      <c r="B774" s="134"/>
      <c r="C774" s="135"/>
      <c r="D774" s="135"/>
    </row>
    <row r="775" spans="2:4">
      <c r="B775" s="134"/>
      <c r="C775" s="135"/>
      <c r="D775" s="135"/>
    </row>
    <row r="776" spans="2:4">
      <c r="B776" s="134"/>
      <c r="C776" s="135"/>
      <c r="D776" s="135"/>
    </row>
    <row r="777" spans="2:4">
      <c r="B777" s="134"/>
      <c r="C777" s="135"/>
      <c r="D777" s="135"/>
    </row>
    <row r="778" spans="2:4">
      <c r="B778" s="134"/>
      <c r="C778" s="135"/>
      <c r="D778" s="135"/>
    </row>
    <row r="779" spans="2:4">
      <c r="B779" s="134"/>
      <c r="C779" s="135"/>
      <c r="D779" s="135"/>
    </row>
    <row r="780" spans="2:4">
      <c r="B780" s="134"/>
      <c r="C780" s="135"/>
      <c r="D780" s="135"/>
    </row>
    <row r="781" spans="2:4">
      <c r="B781" s="134"/>
      <c r="C781" s="135"/>
      <c r="D781" s="135"/>
    </row>
    <row r="782" spans="2:4">
      <c r="B782" s="134"/>
      <c r="C782" s="135"/>
      <c r="D782" s="135"/>
    </row>
    <row r="783" spans="2:4">
      <c r="B783" s="134"/>
      <c r="C783" s="135"/>
      <c r="D783" s="135"/>
    </row>
    <row r="784" spans="2:4">
      <c r="B784" s="134"/>
      <c r="C784" s="135"/>
      <c r="D784" s="135"/>
    </row>
    <row r="785" spans="2:4">
      <c r="B785" s="134"/>
      <c r="C785" s="135"/>
      <c r="D785" s="135"/>
    </row>
    <row r="786" spans="2:4">
      <c r="B786" s="134"/>
      <c r="C786" s="135"/>
      <c r="D786" s="135"/>
    </row>
    <row r="787" spans="2:4">
      <c r="B787" s="134"/>
      <c r="C787" s="135"/>
      <c r="D787" s="135"/>
    </row>
    <row r="788" spans="2:4">
      <c r="B788" s="134"/>
      <c r="C788" s="135"/>
      <c r="D788" s="135"/>
    </row>
    <row r="789" spans="2:4">
      <c r="B789" s="134"/>
      <c r="C789" s="135"/>
      <c r="D789" s="135"/>
    </row>
    <row r="790" spans="2:4">
      <c r="B790" s="134"/>
      <c r="C790" s="135"/>
      <c r="D790" s="135"/>
    </row>
    <row r="791" spans="2:4">
      <c r="B791" s="134"/>
      <c r="C791" s="135"/>
      <c r="D791" s="135"/>
    </row>
    <row r="792" spans="2:4">
      <c r="B792" s="134"/>
      <c r="C792" s="135"/>
      <c r="D792" s="135"/>
    </row>
    <row r="793" spans="2:4">
      <c r="B793" s="134"/>
      <c r="C793" s="135"/>
      <c r="D793" s="135"/>
    </row>
    <row r="794" spans="2:4">
      <c r="B794" s="134"/>
      <c r="C794" s="135"/>
      <c r="D794" s="135"/>
    </row>
    <row r="795" spans="2:4">
      <c r="B795" s="134"/>
      <c r="C795" s="135"/>
      <c r="D795" s="135"/>
    </row>
    <row r="796" spans="2:4">
      <c r="B796" s="134"/>
      <c r="C796" s="135"/>
      <c r="D796" s="135"/>
    </row>
    <row r="797" spans="2:4">
      <c r="B797" s="134"/>
      <c r="C797" s="135"/>
      <c r="D797" s="135"/>
    </row>
    <row r="798" spans="2:4">
      <c r="B798" s="134"/>
      <c r="C798" s="135"/>
      <c r="D798" s="135"/>
    </row>
    <row r="799" spans="2:4">
      <c r="B799" s="134"/>
      <c r="C799" s="135"/>
      <c r="D799" s="135"/>
    </row>
    <row r="800" spans="2:4">
      <c r="B800" s="134"/>
      <c r="C800" s="135"/>
      <c r="D800" s="135"/>
    </row>
    <row r="801" spans="2:4">
      <c r="B801" s="134"/>
      <c r="C801" s="135"/>
      <c r="D801" s="135"/>
    </row>
    <row r="802" spans="2:4">
      <c r="B802" s="134"/>
      <c r="C802" s="135"/>
      <c r="D802" s="135"/>
    </row>
    <row r="803" spans="2:4">
      <c r="B803" s="134"/>
      <c r="C803" s="135"/>
      <c r="D803" s="135"/>
    </row>
    <row r="804" spans="2:4">
      <c r="B804" s="134"/>
      <c r="C804" s="135"/>
      <c r="D804" s="135"/>
    </row>
    <row r="805" spans="2:4">
      <c r="B805" s="134"/>
      <c r="C805" s="135"/>
      <c r="D805" s="135"/>
    </row>
    <row r="806" spans="2:4">
      <c r="B806" s="134"/>
      <c r="C806" s="135"/>
      <c r="D806" s="135"/>
    </row>
    <row r="807" spans="2:4">
      <c r="B807" s="134"/>
      <c r="C807" s="135"/>
      <c r="D807" s="135"/>
    </row>
    <row r="808" spans="2:4">
      <c r="B808" s="134"/>
      <c r="C808" s="135"/>
      <c r="D808" s="135"/>
    </row>
    <row r="809" spans="2:4">
      <c r="B809" s="134"/>
      <c r="C809" s="135"/>
      <c r="D809" s="135"/>
    </row>
    <row r="810" spans="2:4">
      <c r="B810" s="134"/>
      <c r="C810" s="135"/>
      <c r="D810" s="135"/>
    </row>
    <row r="811" spans="2:4">
      <c r="B811" s="134"/>
      <c r="C811" s="135"/>
      <c r="D811" s="135"/>
    </row>
    <row r="812" spans="2:4">
      <c r="B812" s="134"/>
      <c r="C812" s="135"/>
      <c r="D812" s="135"/>
    </row>
    <row r="813" spans="2:4">
      <c r="B813" s="134"/>
      <c r="C813" s="135"/>
      <c r="D813" s="135"/>
    </row>
    <row r="814" spans="2:4">
      <c r="B814" s="134"/>
      <c r="C814" s="135"/>
      <c r="D814" s="135"/>
    </row>
    <row r="815" spans="2:4">
      <c r="B815" s="134"/>
      <c r="C815" s="135"/>
      <c r="D815" s="135"/>
    </row>
    <row r="816" spans="2:4">
      <c r="B816" s="134"/>
      <c r="C816" s="135"/>
      <c r="D816" s="135"/>
    </row>
    <row r="817" spans="2:4">
      <c r="B817" s="134"/>
      <c r="C817" s="135"/>
      <c r="D817" s="135"/>
    </row>
    <row r="818" spans="2:4">
      <c r="B818" s="134"/>
      <c r="C818" s="135"/>
      <c r="D818" s="135"/>
    </row>
    <row r="819" spans="2:4">
      <c r="B819" s="134"/>
      <c r="C819" s="135"/>
      <c r="D819" s="135"/>
    </row>
    <row r="820" spans="2:4">
      <c r="B820" s="134"/>
      <c r="C820" s="135"/>
      <c r="D820" s="135"/>
    </row>
    <row r="821" spans="2:4">
      <c r="B821" s="134"/>
      <c r="C821" s="135"/>
      <c r="D821" s="135"/>
    </row>
    <row r="822" spans="2:4">
      <c r="B822" s="134"/>
      <c r="C822" s="135"/>
      <c r="D822" s="135"/>
    </row>
    <row r="823" spans="2:4">
      <c r="B823" s="134"/>
      <c r="C823" s="135"/>
      <c r="D823" s="135"/>
    </row>
    <row r="824" spans="2:4">
      <c r="B824" s="134"/>
      <c r="C824" s="135"/>
      <c r="D824" s="135"/>
    </row>
    <row r="825" spans="2:4">
      <c r="B825" s="134"/>
      <c r="C825" s="135"/>
      <c r="D825" s="135"/>
    </row>
    <row r="826" spans="2:4">
      <c r="B826" s="134"/>
      <c r="C826" s="135"/>
      <c r="D826" s="135"/>
    </row>
    <row r="827" spans="2:4">
      <c r="B827" s="134"/>
      <c r="C827" s="135"/>
      <c r="D827" s="135"/>
    </row>
    <row r="828" spans="2:4">
      <c r="B828" s="134"/>
      <c r="C828" s="135"/>
      <c r="D828" s="135"/>
    </row>
    <row r="829" spans="2:4">
      <c r="B829" s="134"/>
      <c r="C829" s="135"/>
      <c r="D829" s="135"/>
    </row>
    <row r="830" spans="2:4">
      <c r="B830" s="134"/>
      <c r="C830" s="135"/>
      <c r="D830" s="135"/>
    </row>
    <row r="831" spans="2:4">
      <c r="B831" s="134"/>
      <c r="C831" s="135"/>
      <c r="D831" s="135"/>
    </row>
    <row r="832" spans="2:4">
      <c r="B832" s="134"/>
      <c r="C832" s="135"/>
      <c r="D832" s="135"/>
    </row>
    <row r="833" spans="2:4">
      <c r="B833" s="134"/>
      <c r="C833" s="135"/>
      <c r="D833" s="135"/>
    </row>
    <row r="834" spans="2:4">
      <c r="B834" s="134"/>
      <c r="C834" s="135"/>
      <c r="D834" s="135"/>
    </row>
    <row r="835" spans="2:4">
      <c r="B835" s="134"/>
      <c r="C835" s="135"/>
      <c r="D835" s="135"/>
    </row>
    <row r="836" spans="2:4">
      <c r="B836" s="134"/>
      <c r="C836" s="135"/>
      <c r="D836" s="135"/>
    </row>
    <row r="837" spans="2:4">
      <c r="B837" s="134"/>
      <c r="C837" s="135"/>
      <c r="D837" s="135"/>
    </row>
    <row r="838" spans="2:4">
      <c r="B838" s="134"/>
      <c r="C838" s="135"/>
      <c r="D838" s="135"/>
    </row>
    <row r="839" spans="2:4">
      <c r="B839" s="134"/>
      <c r="C839" s="135"/>
      <c r="D839" s="135"/>
    </row>
    <row r="840" spans="2:4">
      <c r="B840" s="134"/>
      <c r="C840" s="135"/>
      <c r="D840" s="135"/>
    </row>
    <row r="841" spans="2:4">
      <c r="B841" s="134"/>
      <c r="C841" s="135"/>
      <c r="D841" s="135"/>
    </row>
    <row r="842" spans="2:4">
      <c r="B842" s="134"/>
      <c r="C842" s="135"/>
      <c r="D842" s="135"/>
    </row>
    <row r="843" spans="2:4">
      <c r="B843" s="134"/>
      <c r="C843" s="135"/>
      <c r="D843" s="135"/>
    </row>
    <row r="844" spans="2:4">
      <c r="B844" s="134"/>
      <c r="C844" s="135"/>
      <c r="D844" s="135"/>
    </row>
    <row r="845" spans="2:4">
      <c r="B845" s="134"/>
      <c r="C845" s="135"/>
      <c r="D845" s="135"/>
    </row>
    <row r="846" spans="2:4">
      <c r="B846" s="134"/>
      <c r="C846" s="135"/>
      <c r="D846" s="135"/>
    </row>
    <row r="847" spans="2:4">
      <c r="B847" s="134"/>
      <c r="C847" s="135"/>
      <c r="D847" s="135"/>
    </row>
    <row r="848" spans="2:4">
      <c r="B848" s="134"/>
      <c r="C848" s="135"/>
      <c r="D848" s="135"/>
    </row>
    <row r="849" spans="2:4">
      <c r="B849" s="134"/>
      <c r="C849" s="135"/>
      <c r="D849" s="135"/>
    </row>
    <row r="850" spans="2:4">
      <c r="B850" s="134"/>
      <c r="C850" s="135"/>
      <c r="D850" s="135"/>
    </row>
    <row r="851" spans="2:4">
      <c r="B851" s="134"/>
      <c r="C851" s="135"/>
      <c r="D851" s="135"/>
    </row>
    <row r="852" spans="2:4">
      <c r="B852" s="134"/>
      <c r="C852" s="135"/>
      <c r="D852" s="135"/>
    </row>
    <row r="853" spans="2:4">
      <c r="B853" s="134"/>
      <c r="C853" s="135"/>
      <c r="D853" s="135"/>
    </row>
    <row r="854" spans="2:4">
      <c r="B854" s="134"/>
      <c r="C854" s="135"/>
      <c r="D854" s="135"/>
    </row>
    <row r="855" spans="2:4">
      <c r="B855" s="134"/>
      <c r="C855" s="135"/>
      <c r="D855" s="135"/>
    </row>
    <row r="856" spans="2:4">
      <c r="B856" s="134"/>
      <c r="C856" s="135"/>
      <c r="D856" s="135"/>
    </row>
    <row r="857" spans="2:4">
      <c r="B857" s="134"/>
      <c r="C857" s="135"/>
      <c r="D857" s="135"/>
    </row>
    <row r="858" spans="2:4">
      <c r="B858" s="134"/>
      <c r="C858" s="135"/>
      <c r="D858" s="135"/>
    </row>
    <row r="859" spans="2:4">
      <c r="B859" s="134"/>
      <c r="C859" s="135"/>
      <c r="D859" s="135"/>
    </row>
    <row r="860" spans="2:4">
      <c r="B860" s="134"/>
      <c r="C860" s="135"/>
      <c r="D860" s="135"/>
    </row>
    <row r="861" spans="2:4">
      <c r="B861" s="134"/>
      <c r="C861" s="135"/>
      <c r="D861" s="135"/>
    </row>
    <row r="862" spans="2:4">
      <c r="B862" s="134"/>
      <c r="C862" s="135"/>
      <c r="D862" s="135"/>
    </row>
    <row r="863" spans="2:4">
      <c r="B863" s="134"/>
      <c r="C863" s="135"/>
      <c r="D863" s="135"/>
    </row>
    <row r="864" spans="2:4">
      <c r="B864" s="134"/>
      <c r="C864" s="135"/>
      <c r="D864" s="135"/>
    </row>
    <row r="865" spans="2:4">
      <c r="B865" s="134"/>
      <c r="C865" s="135"/>
      <c r="D865" s="135"/>
    </row>
    <row r="866" spans="2:4">
      <c r="B866" s="134"/>
      <c r="C866" s="135"/>
      <c r="D866" s="135"/>
    </row>
    <row r="867" spans="2:4">
      <c r="B867" s="134"/>
      <c r="C867" s="135"/>
      <c r="D867" s="135"/>
    </row>
    <row r="868" spans="2:4">
      <c r="B868" s="134"/>
      <c r="C868" s="135"/>
      <c r="D868" s="135"/>
    </row>
    <row r="869" spans="2:4">
      <c r="B869" s="134"/>
      <c r="C869" s="135"/>
      <c r="D869" s="135"/>
    </row>
    <row r="870" spans="2:4">
      <c r="B870" s="134"/>
      <c r="C870" s="135"/>
      <c r="D870" s="135"/>
    </row>
    <row r="871" spans="2:4">
      <c r="B871" s="134"/>
      <c r="C871" s="135"/>
      <c r="D871" s="135"/>
    </row>
    <row r="872" spans="2:4">
      <c r="B872" s="134"/>
      <c r="C872" s="135"/>
      <c r="D872" s="135"/>
    </row>
    <row r="873" spans="2:4">
      <c r="B873" s="134"/>
      <c r="C873" s="135"/>
      <c r="D873" s="135"/>
    </row>
    <row r="874" spans="2:4">
      <c r="B874" s="134"/>
      <c r="C874" s="135"/>
      <c r="D874" s="135"/>
    </row>
    <row r="875" spans="2:4">
      <c r="B875" s="134"/>
      <c r="C875" s="135"/>
      <c r="D875" s="135"/>
    </row>
    <row r="876" spans="2:4">
      <c r="B876" s="134"/>
      <c r="C876" s="135"/>
      <c r="D876" s="135"/>
    </row>
    <row r="877" spans="2:4">
      <c r="B877" s="134"/>
      <c r="C877" s="135"/>
      <c r="D877" s="135"/>
    </row>
    <row r="878" spans="2:4">
      <c r="B878" s="134"/>
      <c r="C878" s="135"/>
      <c r="D878" s="135"/>
    </row>
    <row r="879" spans="2:4">
      <c r="B879" s="134"/>
      <c r="C879" s="135"/>
      <c r="D879" s="135"/>
    </row>
    <row r="880" spans="2:4">
      <c r="B880" s="134"/>
      <c r="C880" s="135"/>
      <c r="D880" s="135"/>
    </row>
    <row r="881" spans="2:4">
      <c r="B881" s="134"/>
      <c r="C881" s="135"/>
      <c r="D881" s="135"/>
    </row>
    <row r="882" spans="2:4">
      <c r="B882" s="134"/>
      <c r="C882" s="135"/>
      <c r="D882" s="135"/>
    </row>
    <row r="883" spans="2:4">
      <c r="B883" s="134"/>
      <c r="C883" s="135"/>
      <c r="D883" s="135"/>
    </row>
    <row r="884" spans="2:4">
      <c r="B884" s="134"/>
      <c r="C884" s="135"/>
      <c r="D884" s="135"/>
    </row>
    <row r="885" spans="2:4">
      <c r="B885" s="134"/>
      <c r="C885" s="135"/>
      <c r="D885" s="135"/>
    </row>
    <row r="886" spans="2:4">
      <c r="B886" s="134"/>
      <c r="C886" s="135"/>
      <c r="D886" s="135"/>
    </row>
    <row r="887" spans="2:4">
      <c r="B887" s="134"/>
      <c r="C887" s="135"/>
      <c r="D887" s="135"/>
    </row>
    <row r="888" spans="2:4">
      <c r="B888" s="134"/>
      <c r="C888" s="135"/>
      <c r="D888" s="135"/>
    </row>
    <row r="889" spans="2:4">
      <c r="B889" s="134"/>
      <c r="C889" s="135"/>
      <c r="D889" s="135"/>
    </row>
    <row r="890" spans="2:4">
      <c r="B890" s="134"/>
      <c r="C890" s="135"/>
      <c r="D890" s="135"/>
    </row>
    <row r="891" spans="2:4">
      <c r="B891" s="134"/>
      <c r="C891" s="135"/>
      <c r="D891" s="135"/>
    </row>
    <row r="892" spans="2:4">
      <c r="B892" s="134"/>
      <c r="C892" s="135"/>
      <c r="D892" s="135"/>
    </row>
    <row r="893" spans="2:4">
      <c r="B893" s="134"/>
      <c r="C893" s="135"/>
      <c r="D893" s="135"/>
    </row>
    <row r="894" spans="2:4">
      <c r="B894" s="134"/>
      <c r="C894" s="135"/>
      <c r="D894" s="135"/>
    </row>
    <row r="895" spans="2:4">
      <c r="B895" s="134"/>
      <c r="C895" s="135"/>
      <c r="D895" s="135"/>
    </row>
    <row r="896" spans="2:4">
      <c r="B896" s="134"/>
      <c r="C896" s="135"/>
      <c r="D896" s="135"/>
    </row>
    <row r="897" spans="2:4">
      <c r="B897" s="134"/>
      <c r="C897" s="135"/>
      <c r="D897" s="135"/>
    </row>
    <row r="898" spans="2:4">
      <c r="B898" s="134"/>
      <c r="C898" s="135"/>
      <c r="D898" s="135"/>
    </row>
    <row r="899" spans="2:4">
      <c r="B899" s="134"/>
      <c r="C899" s="135"/>
      <c r="D899" s="135"/>
    </row>
    <row r="900" spans="2:4">
      <c r="B900" s="134"/>
      <c r="C900" s="135"/>
      <c r="D900" s="135"/>
    </row>
    <row r="901" spans="2:4">
      <c r="B901" s="134"/>
      <c r="C901" s="135"/>
      <c r="D901" s="135"/>
    </row>
    <row r="902" spans="2:4">
      <c r="B902" s="134"/>
      <c r="C902" s="135"/>
      <c r="D902" s="135"/>
    </row>
    <row r="903" spans="2:4">
      <c r="B903" s="134"/>
      <c r="C903" s="135"/>
      <c r="D903" s="135"/>
    </row>
    <row r="904" spans="2:4">
      <c r="B904" s="134"/>
      <c r="C904" s="135"/>
      <c r="D904" s="135"/>
    </row>
    <row r="905" spans="2:4">
      <c r="B905" s="134"/>
      <c r="C905" s="135"/>
      <c r="D905" s="135"/>
    </row>
    <row r="906" spans="2:4">
      <c r="B906" s="134"/>
      <c r="C906" s="135"/>
      <c r="D906" s="135"/>
    </row>
    <row r="907" spans="2:4">
      <c r="B907" s="134"/>
      <c r="C907" s="135"/>
      <c r="D907" s="135"/>
    </row>
    <row r="908" spans="2:4">
      <c r="B908" s="134"/>
      <c r="C908" s="135"/>
      <c r="D908" s="135"/>
    </row>
    <row r="909" spans="2:4">
      <c r="B909" s="134"/>
      <c r="C909" s="135"/>
      <c r="D909" s="135"/>
    </row>
    <row r="910" spans="2:4">
      <c r="B910" s="134"/>
      <c r="C910" s="135"/>
      <c r="D910" s="135"/>
    </row>
    <row r="911" spans="2:4">
      <c r="B911" s="134"/>
      <c r="C911" s="135"/>
      <c r="D911" s="135"/>
    </row>
    <row r="912" spans="2:4">
      <c r="B912" s="134"/>
      <c r="C912" s="135"/>
      <c r="D912" s="135"/>
    </row>
    <row r="913" spans="2:4">
      <c r="B913" s="134"/>
      <c r="C913" s="135"/>
      <c r="D913" s="135"/>
    </row>
    <row r="914" spans="2:4">
      <c r="B914" s="134"/>
      <c r="C914" s="135"/>
      <c r="D914" s="135"/>
    </row>
    <row r="915" spans="2:4">
      <c r="B915" s="134"/>
      <c r="C915" s="135"/>
      <c r="D915" s="135"/>
    </row>
    <row r="916" spans="2:4">
      <c r="B916" s="134"/>
      <c r="C916" s="135"/>
      <c r="D916" s="135"/>
    </row>
    <row r="917" spans="2:4">
      <c r="B917" s="134"/>
      <c r="C917" s="135"/>
      <c r="D917" s="135"/>
    </row>
    <row r="918" spans="2:4">
      <c r="B918" s="134"/>
      <c r="C918" s="135"/>
      <c r="D918" s="135"/>
    </row>
    <row r="919" spans="2:4">
      <c r="B919" s="134"/>
      <c r="C919" s="135"/>
      <c r="D919" s="135"/>
    </row>
    <row r="920" spans="2:4">
      <c r="B920" s="134"/>
      <c r="C920" s="135"/>
      <c r="D920" s="135"/>
    </row>
    <row r="921" spans="2:4">
      <c r="B921" s="134"/>
      <c r="C921" s="135"/>
      <c r="D921" s="135"/>
    </row>
    <row r="922" spans="2:4">
      <c r="B922" s="134"/>
      <c r="C922" s="135"/>
      <c r="D922" s="135"/>
    </row>
    <row r="923" spans="2:4">
      <c r="B923" s="134"/>
      <c r="C923" s="135"/>
      <c r="D923" s="135"/>
    </row>
    <row r="924" spans="2:4">
      <c r="B924" s="134"/>
      <c r="C924" s="135"/>
      <c r="D924" s="135"/>
    </row>
    <row r="925" spans="2:4">
      <c r="B925" s="134"/>
      <c r="C925" s="135"/>
      <c r="D925" s="135"/>
    </row>
    <row r="926" spans="2:4">
      <c r="B926" s="134"/>
      <c r="C926" s="135"/>
      <c r="D926" s="135"/>
    </row>
    <row r="927" spans="2:4">
      <c r="B927" s="134"/>
      <c r="C927" s="135"/>
      <c r="D927" s="135"/>
    </row>
    <row r="928" spans="2:4">
      <c r="B928" s="134"/>
      <c r="C928" s="135"/>
      <c r="D928" s="135"/>
    </row>
    <row r="929" spans="2:4">
      <c r="B929" s="134"/>
      <c r="C929" s="135"/>
      <c r="D929" s="135"/>
    </row>
    <row r="930" spans="2:4">
      <c r="B930" s="134"/>
      <c r="C930" s="135"/>
      <c r="D930" s="135"/>
    </row>
    <row r="931" spans="2:4">
      <c r="B931" s="134"/>
      <c r="C931" s="135"/>
      <c r="D931" s="135"/>
    </row>
    <row r="932" spans="2:4">
      <c r="B932" s="134"/>
      <c r="C932" s="135"/>
      <c r="D932" s="135"/>
    </row>
    <row r="933" spans="2:4">
      <c r="B933" s="134"/>
      <c r="C933" s="135"/>
      <c r="D933" s="135"/>
    </row>
    <row r="934" spans="2:4">
      <c r="B934" s="134"/>
      <c r="C934" s="135"/>
      <c r="D934" s="135"/>
    </row>
    <row r="935" spans="2:4">
      <c r="B935" s="134"/>
      <c r="C935" s="135"/>
      <c r="D935" s="135"/>
    </row>
    <row r="936" spans="2:4">
      <c r="B936" s="134"/>
      <c r="C936" s="135"/>
      <c r="D936" s="135"/>
    </row>
    <row r="937" spans="2:4">
      <c r="B937" s="134"/>
      <c r="C937" s="135"/>
      <c r="D937" s="135"/>
    </row>
    <row r="938" spans="2:4">
      <c r="B938" s="134"/>
      <c r="C938" s="135"/>
      <c r="D938" s="135"/>
    </row>
    <row r="939" spans="2:4">
      <c r="B939" s="134"/>
      <c r="C939" s="135"/>
      <c r="D939" s="135"/>
    </row>
    <row r="940" spans="2:4">
      <c r="B940" s="134"/>
      <c r="C940" s="135"/>
      <c r="D940" s="135"/>
    </row>
    <row r="941" spans="2:4">
      <c r="B941" s="134"/>
      <c r="C941" s="135"/>
      <c r="D941" s="135"/>
    </row>
    <row r="942" spans="2:4">
      <c r="B942" s="134"/>
      <c r="C942" s="135"/>
      <c r="D942" s="135"/>
    </row>
    <row r="943" spans="2:4">
      <c r="B943" s="134"/>
      <c r="C943" s="135"/>
      <c r="D943" s="135"/>
    </row>
    <row r="944" spans="2:4">
      <c r="B944" s="134"/>
      <c r="C944" s="135"/>
      <c r="D944" s="135"/>
    </row>
    <row r="945" spans="2:4">
      <c r="B945" s="134"/>
      <c r="C945" s="135"/>
      <c r="D945" s="135"/>
    </row>
    <row r="946" spans="2:4">
      <c r="B946" s="134"/>
      <c r="C946" s="135"/>
      <c r="D946" s="135"/>
    </row>
    <row r="947" spans="2:4">
      <c r="B947" s="134"/>
      <c r="C947" s="135"/>
      <c r="D947" s="135"/>
    </row>
    <row r="948" spans="2:4">
      <c r="B948" s="134"/>
      <c r="C948" s="135"/>
      <c r="D948" s="135"/>
    </row>
    <row r="949" spans="2:4">
      <c r="B949" s="134"/>
      <c r="C949" s="135"/>
      <c r="D949" s="135"/>
    </row>
    <row r="950" spans="2:4">
      <c r="B950" s="134"/>
      <c r="C950" s="135"/>
      <c r="D950" s="135"/>
    </row>
    <row r="951" spans="2:4">
      <c r="B951" s="134"/>
      <c r="C951" s="135"/>
      <c r="D951" s="135"/>
    </row>
    <row r="952" spans="2:4">
      <c r="B952" s="134"/>
      <c r="C952" s="135"/>
      <c r="D952" s="135"/>
    </row>
    <row r="953" spans="2:4">
      <c r="B953" s="134"/>
      <c r="C953" s="135"/>
      <c r="D953" s="135"/>
    </row>
    <row r="954" spans="2:4">
      <c r="B954" s="134"/>
      <c r="C954" s="135"/>
      <c r="D954" s="135"/>
    </row>
    <row r="955" spans="2:4">
      <c r="B955" s="134"/>
      <c r="C955" s="135"/>
      <c r="D955" s="135"/>
    </row>
    <row r="956" spans="2:4">
      <c r="B956" s="134"/>
      <c r="C956" s="135"/>
      <c r="D956" s="135"/>
    </row>
    <row r="957" spans="2:4">
      <c r="B957" s="134"/>
      <c r="C957" s="135"/>
      <c r="D957" s="135"/>
    </row>
    <row r="958" spans="2:4">
      <c r="B958" s="134"/>
      <c r="C958" s="135"/>
      <c r="D958" s="135"/>
    </row>
    <row r="959" spans="2:4">
      <c r="B959" s="134"/>
      <c r="C959" s="135"/>
      <c r="D959" s="135"/>
    </row>
    <row r="960" spans="2:4">
      <c r="B960" s="134"/>
      <c r="C960" s="135"/>
      <c r="D960" s="135"/>
    </row>
    <row r="961" spans="2:4">
      <c r="B961" s="134"/>
      <c r="C961" s="135"/>
      <c r="D961" s="135"/>
    </row>
    <row r="962" spans="2:4">
      <c r="B962" s="134"/>
      <c r="C962" s="135"/>
      <c r="D962" s="135"/>
    </row>
    <row r="963" spans="2:4">
      <c r="B963" s="134"/>
      <c r="C963" s="135"/>
      <c r="D963" s="135"/>
    </row>
    <row r="964" spans="2:4">
      <c r="B964" s="134"/>
      <c r="C964" s="135"/>
      <c r="D964" s="135"/>
    </row>
    <row r="965" spans="2:4">
      <c r="B965" s="134"/>
      <c r="C965" s="135"/>
      <c r="D965" s="135"/>
    </row>
    <row r="966" spans="2:4">
      <c r="B966" s="134"/>
      <c r="C966" s="135"/>
      <c r="D966" s="13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2102</v>
      </c>
    </row>
    <row r="6" spans="2:16" ht="26.25" customHeight="1">
      <c r="B6" s="174" t="s">
        <v>185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</row>
    <row r="7" spans="2:16" s="3" customFormat="1" ht="78.75">
      <c r="B7" s="21" t="s">
        <v>117</v>
      </c>
      <c r="C7" s="29" t="s">
        <v>47</v>
      </c>
      <c r="D7" s="29" t="s">
        <v>66</v>
      </c>
      <c r="E7" s="29" t="s">
        <v>14</v>
      </c>
      <c r="F7" s="29" t="s">
        <v>67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214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9" t="s">
        <v>3530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40">
        <v>0</v>
      </c>
      <c r="N10" s="89"/>
      <c r="O10" s="141">
        <v>0</v>
      </c>
      <c r="P10" s="141">
        <v>0</v>
      </c>
    </row>
    <row r="11" spans="2:16" ht="20.25" customHeight="1">
      <c r="B11" s="142" t="s">
        <v>224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42" t="s">
        <v>113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42" t="s">
        <v>215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2102</v>
      </c>
    </row>
    <row r="6" spans="2:16" ht="26.25" customHeight="1">
      <c r="B6" s="174" t="s">
        <v>186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</row>
    <row r="7" spans="2:16" s="3" customFormat="1" ht="78.75">
      <c r="B7" s="21" t="s">
        <v>117</v>
      </c>
      <c r="C7" s="29" t="s">
        <v>47</v>
      </c>
      <c r="D7" s="29" t="s">
        <v>66</v>
      </c>
      <c r="E7" s="29" t="s">
        <v>14</v>
      </c>
      <c r="F7" s="29" t="s">
        <v>67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9" t="s">
        <v>3531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40">
        <v>0</v>
      </c>
      <c r="N10" s="89"/>
      <c r="O10" s="141">
        <v>0</v>
      </c>
      <c r="P10" s="141">
        <v>0</v>
      </c>
    </row>
    <row r="11" spans="2:16" ht="20.25" customHeight="1">
      <c r="B11" s="142" t="s">
        <v>224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42" t="s">
        <v>113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42" t="s">
        <v>215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</row>
    <row r="351" spans="2:16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</row>
    <row r="352" spans="2:16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</row>
    <row r="353" spans="2:16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</row>
    <row r="354" spans="2:16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</row>
    <row r="355" spans="2:16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</row>
    <row r="356" spans="2:16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</row>
    <row r="357" spans="2:16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</row>
    <row r="358" spans="2:16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</row>
    <row r="359" spans="2:16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</row>
    <row r="360" spans="2:16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</row>
    <row r="361" spans="2:16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</row>
    <row r="362" spans="2:16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</row>
    <row r="363" spans="2:16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</row>
    <row r="364" spans="2:16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</row>
    <row r="365" spans="2:16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</row>
    <row r="366" spans="2:16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</row>
    <row r="367" spans="2:16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</row>
    <row r="368" spans="2:16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</row>
    <row r="369" spans="2:16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</row>
    <row r="370" spans="2:16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</row>
    <row r="371" spans="2:16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</row>
    <row r="372" spans="2:16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</row>
    <row r="373" spans="2:16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</row>
    <row r="374" spans="2:16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</row>
    <row r="375" spans="2:16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</row>
    <row r="376" spans="2:16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</row>
    <row r="377" spans="2:16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</row>
    <row r="378" spans="2:16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</row>
    <row r="379" spans="2:16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</row>
    <row r="380" spans="2:16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</row>
    <row r="381" spans="2:16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</row>
    <row r="382" spans="2:16">
      <c r="B382" s="134"/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</row>
    <row r="383" spans="2:16">
      <c r="B383" s="134"/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</row>
    <row r="384" spans="2:16">
      <c r="B384" s="134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</row>
    <row r="385" spans="2:16">
      <c r="B385" s="134"/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</row>
    <row r="386" spans="2:16">
      <c r="B386" s="134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</row>
    <row r="387" spans="2:16">
      <c r="B387" s="134"/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</row>
    <row r="388" spans="2:16">
      <c r="B388" s="134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</row>
    <row r="389" spans="2:16">
      <c r="B389" s="134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</row>
    <row r="390" spans="2:16">
      <c r="B390" s="134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</row>
    <row r="391" spans="2:16">
      <c r="B391" s="134"/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</row>
    <row r="392" spans="2:16">
      <c r="B392" s="134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</row>
    <row r="393" spans="2:16">
      <c r="B393" s="134"/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</row>
    <row r="394" spans="2:16">
      <c r="B394" s="134"/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</row>
    <row r="395" spans="2:16">
      <c r="B395" s="134"/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</row>
    <row r="396" spans="2:16">
      <c r="B396" s="134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</row>
    <row r="397" spans="2:16">
      <c r="B397" s="143"/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</row>
    <row r="398" spans="2:16">
      <c r="B398" s="143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</row>
    <row r="399" spans="2:16">
      <c r="B399" s="144"/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</row>
    <row r="400" spans="2:16">
      <c r="B400" s="134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</row>
    <row r="401" spans="2:16">
      <c r="B401" s="134"/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</row>
    <row r="402" spans="2:16">
      <c r="B402" s="134"/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</row>
    <row r="403" spans="2:16">
      <c r="B403" s="134"/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</row>
    <row r="404" spans="2:16">
      <c r="B404" s="134"/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</row>
    <row r="405" spans="2:16">
      <c r="B405" s="134"/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</row>
    <row r="406" spans="2:16">
      <c r="B406" s="134"/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</row>
    <row r="407" spans="2:16">
      <c r="B407" s="134"/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</row>
    <row r="408" spans="2:16">
      <c r="B408" s="134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</row>
    <row r="409" spans="2:16">
      <c r="B409" s="134"/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</row>
    <row r="410" spans="2:16">
      <c r="B410" s="134"/>
      <c r="C410" s="134"/>
      <c r="D410" s="134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</row>
    <row r="411" spans="2:16">
      <c r="B411" s="134"/>
      <c r="C411" s="134"/>
      <c r="D411" s="134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8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147</v>
      </c>
      <c r="C1" s="67" t="s" vm="1">
        <v>233</v>
      </c>
    </row>
    <row r="2" spans="2:18">
      <c r="B2" s="46" t="s">
        <v>146</v>
      </c>
      <c r="C2" s="67" t="s">
        <v>234</v>
      </c>
    </row>
    <row r="3" spans="2:18">
      <c r="B3" s="46" t="s">
        <v>148</v>
      </c>
      <c r="C3" s="67" t="s">
        <v>235</v>
      </c>
    </row>
    <row r="4" spans="2:18">
      <c r="B4" s="46" t="s">
        <v>149</v>
      </c>
      <c r="C4" s="67">
        <v>2102</v>
      </c>
    </row>
    <row r="6" spans="2:18" ht="21.75" customHeight="1">
      <c r="B6" s="177" t="s">
        <v>175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27.75" customHeight="1">
      <c r="B7" s="180" t="s">
        <v>90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</row>
    <row r="8" spans="2:18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67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62</v>
      </c>
      <c r="P8" s="29" t="s">
        <v>211</v>
      </c>
      <c r="Q8" s="29" t="s">
        <v>150</v>
      </c>
      <c r="R8" s="59" t="s">
        <v>152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10.098313020557802</v>
      </c>
      <c r="I11" s="69"/>
      <c r="J11" s="69"/>
      <c r="K11" s="78">
        <v>4.008459871155004E-2</v>
      </c>
      <c r="L11" s="77"/>
      <c r="M11" s="79"/>
      <c r="N11" s="69"/>
      <c r="O11" s="77">
        <v>1283277.3120637112</v>
      </c>
      <c r="P11" s="69"/>
      <c r="Q11" s="78">
        <f>IFERROR(O11/$O$11,0)</f>
        <v>1</v>
      </c>
      <c r="R11" s="78">
        <f>O11/'סכום נכסי הקרן'!$C$42</f>
        <v>2.120452786140669E-2</v>
      </c>
    </row>
    <row r="12" spans="2:18" ht="22.5" customHeight="1">
      <c r="B12" s="70" t="s">
        <v>202</v>
      </c>
      <c r="C12" s="71"/>
      <c r="D12" s="71"/>
      <c r="E12" s="71"/>
      <c r="F12" s="71"/>
      <c r="G12" s="71"/>
      <c r="H12" s="80">
        <v>10.063352316087105</v>
      </c>
      <c r="I12" s="71"/>
      <c r="J12" s="71"/>
      <c r="K12" s="81">
        <v>4.003278385307487E-2</v>
      </c>
      <c r="L12" s="80"/>
      <c r="M12" s="82"/>
      <c r="N12" s="71"/>
      <c r="O12" s="80">
        <v>1278339.9269661861</v>
      </c>
      <c r="P12" s="71"/>
      <c r="Q12" s="81">
        <f t="shared" ref="Q12:Q49" si="0">IFERROR(O12/$O$11,0)</f>
        <v>0.99615251898314561</v>
      </c>
      <c r="R12" s="81">
        <f>O12/'סכום נכסי הקרן'!$C$42</f>
        <v>2.1122943842988566E-2</v>
      </c>
    </row>
    <row r="13" spans="2:18">
      <c r="B13" s="72" t="s">
        <v>48</v>
      </c>
      <c r="C13" s="73"/>
      <c r="D13" s="73"/>
      <c r="E13" s="73"/>
      <c r="F13" s="73"/>
      <c r="G13" s="73"/>
      <c r="H13" s="83">
        <v>10.063352316087105</v>
      </c>
      <c r="I13" s="73"/>
      <c r="J13" s="73"/>
      <c r="K13" s="84">
        <v>4.003278385307487E-2</v>
      </c>
      <c r="L13" s="83"/>
      <c r="M13" s="85"/>
      <c r="N13" s="73"/>
      <c r="O13" s="83">
        <v>1278339.9269661861</v>
      </c>
      <c r="P13" s="73"/>
      <c r="Q13" s="84">
        <f t="shared" si="0"/>
        <v>0.99615251898314561</v>
      </c>
      <c r="R13" s="84">
        <f>O13/'סכום נכסי הקרן'!$C$42</f>
        <v>2.1122943842988566E-2</v>
      </c>
    </row>
    <row r="14" spans="2:18">
      <c r="B14" s="74" t="s">
        <v>22</v>
      </c>
      <c r="C14" s="71"/>
      <c r="D14" s="71"/>
      <c r="E14" s="71"/>
      <c r="F14" s="71"/>
      <c r="G14" s="71"/>
      <c r="H14" s="80">
        <v>0.74985752794834593</v>
      </c>
      <c r="I14" s="71"/>
      <c r="J14" s="71"/>
      <c r="K14" s="81">
        <v>4.5639280847822671E-2</v>
      </c>
      <c r="L14" s="80"/>
      <c r="M14" s="82"/>
      <c r="N14" s="71"/>
      <c r="O14" s="80">
        <v>193196.74431871998</v>
      </c>
      <c r="P14" s="71"/>
      <c r="Q14" s="81">
        <f t="shared" si="0"/>
        <v>0.15054948957838996</v>
      </c>
      <c r="R14" s="81">
        <f>O14/'סכום נכסי הקרן'!$C$42</f>
        <v>3.1923308462855258E-3</v>
      </c>
    </row>
    <row r="15" spans="2:18">
      <c r="B15" s="75" t="s">
        <v>236</v>
      </c>
      <c r="C15" s="73" t="s">
        <v>237</v>
      </c>
      <c r="D15" s="86" t="s">
        <v>121</v>
      </c>
      <c r="E15" s="73" t="s">
        <v>238</v>
      </c>
      <c r="F15" s="73"/>
      <c r="G15" s="73"/>
      <c r="H15" s="83">
        <v>0.61000000000000332</v>
      </c>
      <c r="I15" s="86" t="s">
        <v>134</v>
      </c>
      <c r="J15" s="87">
        <v>0</v>
      </c>
      <c r="K15" s="84">
        <v>4.5899999999999538E-2</v>
      </c>
      <c r="L15" s="83">
        <v>28864052.667999998</v>
      </c>
      <c r="M15" s="85">
        <v>97.31</v>
      </c>
      <c r="N15" s="73"/>
      <c r="O15" s="83">
        <v>28087.609651231</v>
      </c>
      <c r="P15" s="84">
        <v>1.312002394E-3</v>
      </c>
      <c r="Q15" s="84">
        <f t="shared" si="0"/>
        <v>2.1887404528380321E-2</v>
      </c>
      <c r="R15" s="84">
        <f>O15/'סכום נכסי הקרן'!$C$42</f>
        <v>4.6411207913591942E-4</v>
      </c>
    </row>
    <row r="16" spans="2:18">
      <c r="B16" s="75" t="s">
        <v>239</v>
      </c>
      <c r="C16" s="73" t="s">
        <v>240</v>
      </c>
      <c r="D16" s="86" t="s">
        <v>121</v>
      </c>
      <c r="E16" s="73" t="s">
        <v>238</v>
      </c>
      <c r="F16" s="73"/>
      <c r="G16" s="73"/>
      <c r="H16" s="83">
        <v>0.34000000000554154</v>
      </c>
      <c r="I16" s="86" t="s">
        <v>134</v>
      </c>
      <c r="J16" s="87">
        <v>0</v>
      </c>
      <c r="K16" s="84">
        <v>4.4200000000200877E-2</v>
      </c>
      <c r="L16" s="83">
        <v>58600.883399999999</v>
      </c>
      <c r="M16" s="85">
        <v>98.54</v>
      </c>
      <c r="N16" s="73"/>
      <c r="O16" s="83">
        <v>57.745310502000009</v>
      </c>
      <c r="P16" s="84">
        <v>4.8834069499999997E-6</v>
      </c>
      <c r="Q16" s="84">
        <f t="shared" si="0"/>
        <v>4.499831015412911E-5</v>
      </c>
      <c r="R16" s="84">
        <f>O16/'סכום נכסי הקרן'!$C$42</f>
        <v>9.5416792137945033E-7</v>
      </c>
    </row>
    <row r="17" spans="2:18">
      <c r="B17" s="75" t="s">
        <v>241</v>
      </c>
      <c r="C17" s="73" t="s">
        <v>242</v>
      </c>
      <c r="D17" s="86" t="s">
        <v>121</v>
      </c>
      <c r="E17" s="73" t="s">
        <v>238</v>
      </c>
      <c r="F17" s="73"/>
      <c r="G17" s="73"/>
      <c r="H17" s="83">
        <v>0.52999999999996728</v>
      </c>
      <c r="I17" s="86" t="s">
        <v>134</v>
      </c>
      <c r="J17" s="87">
        <v>0</v>
      </c>
      <c r="K17" s="84">
        <v>4.5399999999998303E-2</v>
      </c>
      <c r="L17" s="83">
        <v>12208517.375</v>
      </c>
      <c r="M17" s="85">
        <v>97.67</v>
      </c>
      <c r="N17" s="73"/>
      <c r="O17" s="83">
        <v>11924.058920162999</v>
      </c>
      <c r="P17" s="84">
        <v>8.1390115833333333E-4</v>
      </c>
      <c r="Q17" s="84">
        <f t="shared" si="0"/>
        <v>9.2918801011039782E-3</v>
      </c>
      <c r="R17" s="84">
        <f>O17/'סכום נכסי הקרן'!$C$42</f>
        <v>1.9702993048870972E-4</v>
      </c>
    </row>
    <row r="18" spans="2:18">
      <c r="B18" s="75" t="s">
        <v>243</v>
      </c>
      <c r="C18" s="73" t="s">
        <v>244</v>
      </c>
      <c r="D18" s="86" t="s">
        <v>121</v>
      </c>
      <c r="E18" s="73" t="s">
        <v>238</v>
      </c>
      <c r="F18" s="73"/>
      <c r="G18" s="73"/>
      <c r="H18" s="83">
        <v>8.9999999977371389E-2</v>
      </c>
      <c r="I18" s="86" t="s">
        <v>134</v>
      </c>
      <c r="J18" s="87">
        <v>0</v>
      </c>
      <c r="K18" s="84">
        <v>4.0699999999967679E-2</v>
      </c>
      <c r="L18" s="83">
        <v>15523.0236</v>
      </c>
      <c r="M18" s="85">
        <v>99.64</v>
      </c>
      <c r="N18" s="73"/>
      <c r="O18" s="83">
        <v>15.467140714999998</v>
      </c>
      <c r="P18" s="84">
        <v>6.2092094400000001E-7</v>
      </c>
      <c r="Q18" s="84">
        <f t="shared" si="0"/>
        <v>1.2052843582285741E-5</v>
      </c>
      <c r="R18" s="84">
        <f>O18/'סכום נכסי הקרן'!$C$42</f>
        <v>2.5557485754975476E-7</v>
      </c>
    </row>
    <row r="19" spans="2:18">
      <c r="B19" s="75" t="s">
        <v>245</v>
      </c>
      <c r="C19" s="73" t="s">
        <v>246</v>
      </c>
      <c r="D19" s="86" t="s">
        <v>121</v>
      </c>
      <c r="E19" s="73" t="s">
        <v>238</v>
      </c>
      <c r="F19" s="73"/>
      <c r="G19" s="73"/>
      <c r="H19" s="83">
        <v>0.43999999999999995</v>
      </c>
      <c r="I19" s="86" t="s">
        <v>134</v>
      </c>
      <c r="J19" s="87">
        <v>0</v>
      </c>
      <c r="K19" s="84">
        <v>4.4999999999996508E-2</v>
      </c>
      <c r="L19" s="83">
        <v>7297165.8124059997</v>
      </c>
      <c r="M19" s="85">
        <v>98.1</v>
      </c>
      <c r="N19" s="73"/>
      <c r="O19" s="83">
        <v>7158.5196617750007</v>
      </c>
      <c r="P19" s="84">
        <v>5.613204471081538E-4</v>
      </c>
      <c r="Q19" s="84">
        <f t="shared" si="0"/>
        <v>5.5783107785666204E-3</v>
      </c>
      <c r="R19" s="84">
        <f>O19/'סכום נכסי הקרן'!$C$42</f>
        <v>1.1828544632370114E-4</v>
      </c>
    </row>
    <row r="20" spans="2:18">
      <c r="B20" s="75" t="s">
        <v>247</v>
      </c>
      <c r="C20" s="73" t="s">
        <v>248</v>
      </c>
      <c r="D20" s="86" t="s">
        <v>121</v>
      </c>
      <c r="E20" s="73" t="s">
        <v>238</v>
      </c>
      <c r="F20" s="73"/>
      <c r="G20" s="73"/>
      <c r="H20" s="83">
        <v>0.76000000000001455</v>
      </c>
      <c r="I20" s="86" t="s">
        <v>134</v>
      </c>
      <c r="J20" s="87">
        <v>0</v>
      </c>
      <c r="K20" s="84">
        <v>4.5600000000000397E-2</v>
      </c>
      <c r="L20" s="83">
        <v>42397455.772647001</v>
      </c>
      <c r="M20" s="85">
        <v>96.66</v>
      </c>
      <c r="N20" s="73"/>
      <c r="O20" s="83">
        <v>40981.380749839998</v>
      </c>
      <c r="P20" s="84">
        <v>1.2469839933131471E-3</v>
      </c>
      <c r="Q20" s="84">
        <f t="shared" si="0"/>
        <v>3.1934937495260093E-2</v>
      </c>
      <c r="R20" s="84">
        <f>O20/'סכום נכסי הקרן'!$C$42</f>
        <v>6.7716527187052379E-4</v>
      </c>
    </row>
    <row r="21" spans="2:18">
      <c r="B21" s="75" t="s">
        <v>249</v>
      </c>
      <c r="C21" s="73" t="s">
        <v>250</v>
      </c>
      <c r="D21" s="86" t="s">
        <v>121</v>
      </c>
      <c r="E21" s="73" t="s">
        <v>238</v>
      </c>
      <c r="F21" s="73"/>
      <c r="G21" s="73"/>
      <c r="H21" s="83">
        <v>0.68000000000000116</v>
      </c>
      <c r="I21" s="86" t="s">
        <v>134</v>
      </c>
      <c r="J21" s="87">
        <v>0</v>
      </c>
      <c r="K21" s="84">
        <v>4.5900000000000218E-2</v>
      </c>
      <c r="L21" s="83">
        <v>35192050.943255</v>
      </c>
      <c r="M21" s="85">
        <v>96.97</v>
      </c>
      <c r="N21" s="73"/>
      <c r="O21" s="83">
        <v>34125.731799697001</v>
      </c>
      <c r="P21" s="84">
        <v>1.0350603218604413E-3</v>
      </c>
      <c r="Q21" s="84">
        <f t="shared" si="0"/>
        <v>2.6592640171295066E-2</v>
      </c>
      <c r="R21" s="84">
        <f>O21/'סכום נכסי הקרן'!$C$42</f>
        <v>5.6388437942058898E-4</v>
      </c>
    </row>
    <row r="22" spans="2:18">
      <c r="B22" s="75" t="s">
        <v>251</v>
      </c>
      <c r="C22" s="73" t="s">
        <v>252</v>
      </c>
      <c r="D22" s="86" t="s">
        <v>121</v>
      </c>
      <c r="E22" s="73" t="s">
        <v>238</v>
      </c>
      <c r="F22" s="73"/>
      <c r="G22" s="73"/>
      <c r="H22" s="83">
        <v>0.85999999999998888</v>
      </c>
      <c r="I22" s="86" t="s">
        <v>134</v>
      </c>
      <c r="J22" s="87">
        <v>0</v>
      </c>
      <c r="K22" s="84">
        <v>4.5599999999999044E-2</v>
      </c>
      <c r="L22" s="83">
        <v>29569959.397153996</v>
      </c>
      <c r="M22" s="85">
        <v>96.25</v>
      </c>
      <c r="N22" s="73"/>
      <c r="O22" s="83">
        <v>28461.085919762001</v>
      </c>
      <c r="P22" s="84">
        <v>9.2406123116106241E-4</v>
      </c>
      <c r="Q22" s="84">
        <f t="shared" si="0"/>
        <v>2.2178437701818408E-2</v>
      </c>
      <c r="R22" s="84">
        <f>O22/'סכום נכסי הקרן'!$C$42</f>
        <v>4.7028330017068101E-4</v>
      </c>
    </row>
    <row r="23" spans="2:18">
      <c r="B23" s="75" t="s">
        <v>253</v>
      </c>
      <c r="C23" s="73" t="s">
        <v>254</v>
      </c>
      <c r="D23" s="86" t="s">
        <v>121</v>
      </c>
      <c r="E23" s="73" t="s">
        <v>238</v>
      </c>
      <c r="F23" s="73"/>
      <c r="G23" s="73"/>
      <c r="H23" s="83">
        <v>0.93000000000001071</v>
      </c>
      <c r="I23" s="86" t="s">
        <v>134</v>
      </c>
      <c r="J23" s="87">
        <v>0</v>
      </c>
      <c r="K23" s="84">
        <v>4.5499999999999943E-2</v>
      </c>
      <c r="L23" s="83">
        <v>44183409.950000003</v>
      </c>
      <c r="M23" s="85">
        <v>95.93</v>
      </c>
      <c r="N23" s="73"/>
      <c r="O23" s="83">
        <v>42385.145165034992</v>
      </c>
      <c r="P23" s="84">
        <v>1.4252712887096776E-3</v>
      </c>
      <c r="Q23" s="84">
        <f t="shared" si="0"/>
        <v>3.3028827648229071E-2</v>
      </c>
      <c r="R23" s="84">
        <f>O23/'סכום נכסי הקרן'!$C$42</f>
        <v>7.0036069609647291E-4</v>
      </c>
    </row>
    <row r="24" spans="2:18">
      <c r="B24" s="76"/>
      <c r="C24" s="73"/>
      <c r="D24" s="73"/>
      <c r="E24" s="73"/>
      <c r="F24" s="73"/>
      <c r="G24" s="73"/>
      <c r="H24" s="73"/>
      <c r="I24" s="73"/>
      <c r="J24" s="73"/>
      <c r="K24" s="84"/>
      <c r="L24" s="83"/>
      <c r="M24" s="85"/>
      <c r="N24" s="73"/>
      <c r="O24" s="73"/>
      <c r="P24" s="73"/>
      <c r="Q24" s="84"/>
      <c r="R24" s="73"/>
    </row>
    <row r="25" spans="2:18">
      <c r="B25" s="74" t="s">
        <v>23</v>
      </c>
      <c r="C25" s="71"/>
      <c r="D25" s="71"/>
      <c r="E25" s="71"/>
      <c r="F25" s="71"/>
      <c r="G25" s="71"/>
      <c r="H25" s="80">
        <v>11.740789031212147</v>
      </c>
      <c r="I25" s="71"/>
      <c r="J25" s="71"/>
      <c r="K25" s="81">
        <v>3.9012549529884574E-2</v>
      </c>
      <c r="L25" s="80"/>
      <c r="M25" s="82"/>
      <c r="N25" s="71"/>
      <c r="O25" s="80">
        <v>1082726.7156927129</v>
      </c>
      <c r="P25" s="71"/>
      <c r="Q25" s="81">
        <f t="shared" si="0"/>
        <v>0.84371998594093311</v>
      </c>
      <c r="R25" s="81">
        <f>O25/'סכום נכסי הקרן'!$C$42</f>
        <v>1.7890683949110177E-2</v>
      </c>
    </row>
    <row r="26" spans="2:18">
      <c r="B26" s="75" t="s">
        <v>255</v>
      </c>
      <c r="C26" s="73" t="s">
        <v>256</v>
      </c>
      <c r="D26" s="86" t="s">
        <v>121</v>
      </c>
      <c r="E26" s="73" t="s">
        <v>238</v>
      </c>
      <c r="F26" s="73"/>
      <c r="G26" s="73"/>
      <c r="H26" s="83">
        <v>12.720000000000132</v>
      </c>
      <c r="I26" s="86" t="s">
        <v>134</v>
      </c>
      <c r="J26" s="87">
        <v>5.5E-2</v>
      </c>
      <c r="K26" s="84">
        <v>3.9700000000000374E-2</v>
      </c>
      <c r="L26" s="83">
        <v>21551788.008387998</v>
      </c>
      <c r="M26" s="85">
        <v>120.91</v>
      </c>
      <c r="N26" s="73"/>
      <c r="O26" s="83">
        <v>26058.266790966001</v>
      </c>
      <c r="P26" s="84">
        <v>1.136275585749473E-3</v>
      </c>
      <c r="Q26" s="84">
        <f t="shared" si="0"/>
        <v>2.0306029371827839E-2</v>
      </c>
      <c r="R26" s="84">
        <f>O26/'סכום נכסי הקרן'!$C$42</f>
        <v>4.30579765569466E-4</v>
      </c>
    </row>
    <row r="27" spans="2:18">
      <c r="B27" s="75" t="s">
        <v>257</v>
      </c>
      <c r="C27" s="73" t="s">
        <v>258</v>
      </c>
      <c r="D27" s="86" t="s">
        <v>121</v>
      </c>
      <c r="E27" s="73" t="s">
        <v>238</v>
      </c>
      <c r="F27" s="73"/>
      <c r="G27" s="73"/>
      <c r="H27" s="83">
        <v>2.9000000000006034</v>
      </c>
      <c r="I27" s="86" t="s">
        <v>134</v>
      </c>
      <c r="J27" s="87">
        <v>5.0000000000000001E-3</v>
      </c>
      <c r="K27" s="84">
        <v>3.9500000000004899E-2</v>
      </c>
      <c r="L27" s="83">
        <v>2923621.513179</v>
      </c>
      <c r="M27" s="85">
        <v>90.72</v>
      </c>
      <c r="N27" s="73"/>
      <c r="O27" s="83">
        <v>2652.3093090060001</v>
      </c>
      <c r="P27" s="84">
        <v>1.8144311085257155E-4</v>
      </c>
      <c r="Q27" s="84">
        <f t="shared" si="0"/>
        <v>2.0668247494695208E-3</v>
      </c>
      <c r="R27" s="84">
        <f>O27/'סכום נכסי הקרן'!$C$42</f>
        <v>4.3826042984771358E-5</v>
      </c>
    </row>
    <row r="28" spans="2:18">
      <c r="B28" s="75" t="s">
        <v>259</v>
      </c>
      <c r="C28" s="73" t="s">
        <v>260</v>
      </c>
      <c r="D28" s="86" t="s">
        <v>121</v>
      </c>
      <c r="E28" s="73" t="s">
        <v>238</v>
      </c>
      <c r="F28" s="73"/>
      <c r="G28" s="73"/>
      <c r="H28" s="83">
        <v>1</v>
      </c>
      <c r="I28" s="86" t="s">
        <v>134</v>
      </c>
      <c r="J28" s="87">
        <v>3.7499999999999999E-2</v>
      </c>
      <c r="K28" s="84">
        <v>4.2700000000005289E-2</v>
      </c>
      <c r="L28" s="83">
        <v>3132984.8453520001</v>
      </c>
      <c r="M28" s="85">
        <v>99.5</v>
      </c>
      <c r="N28" s="73"/>
      <c r="O28" s="83">
        <v>3117.3199209049999</v>
      </c>
      <c r="P28" s="84">
        <v>1.4508068944233039E-4</v>
      </c>
      <c r="Q28" s="84">
        <f t="shared" si="0"/>
        <v>2.4291864989741466E-3</v>
      </c>
      <c r="R28" s="84">
        <f>O28/'סכום נכסי הקרן'!$C$42</f>
        <v>5.150975279805026E-5</v>
      </c>
    </row>
    <row r="29" spans="2:18">
      <c r="B29" s="75" t="s">
        <v>261</v>
      </c>
      <c r="C29" s="73" t="s">
        <v>262</v>
      </c>
      <c r="D29" s="86" t="s">
        <v>121</v>
      </c>
      <c r="E29" s="73" t="s">
        <v>238</v>
      </c>
      <c r="F29" s="73"/>
      <c r="G29" s="73"/>
      <c r="H29" s="83">
        <v>3.8799999999999888</v>
      </c>
      <c r="I29" s="86" t="s">
        <v>134</v>
      </c>
      <c r="J29" s="87">
        <v>0.02</v>
      </c>
      <c r="K29" s="84">
        <v>3.8100000000000744E-2</v>
      </c>
      <c r="L29" s="83">
        <v>7713623.426027</v>
      </c>
      <c r="M29" s="85">
        <v>93.4</v>
      </c>
      <c r="N29" s="73"/>
      <c r="O29" s="83">
        <v>7204.5242789660006</v>
      </c>
      <c r="P29" s="84">
        <v>3.7802569470652927E-4</v>
      </c>
      <c r="Q29" s="84">
        <f t="shared" si="0"/>
        <v>5.6141600971500033E-3</v>
      </c>
      <c r="R29" s="84">
        <f>O29/'סכום נכסי הקרן'!$C$42</f>
        <v>1.1904561419841493E-4</v>
      </c>
    </row>
    <row r="30" spans="2:18">
      <c r="B30" s="75" t="s">
        <v>263</v>
      </c>
      <c r="C30" s="73" t="s">
        <v>264</v>
      </c>
      <c r="D30" s="86" t="s">
        <v>121</v>
      </c>
      <c r="E30" s="73" t="s">
        <v>238</v>
      </c>
      <c r="F30" s="73"/>
      <c r="G30" s="73"/>
      <c r="H30" s="83">
        <v>6.7799999999999834</v>
      </c>
      <c r="I30" s="86" t="s">
        <v>134</v>
      </c>
      <c r="J30" s="87">
        <v>0.01</v>
      </c>
      <c r="K30" s="84">
        <v>3.7399999999999906E-2</v>
      </c>
      <c r="L30" s="83">
        <v>123962728.29000001</v>
      </c>
      <c r="M30" s="85">
        <v>83.41</v>
      </c>
      <c r="N30" s="73"/>
      <c r="O30" s="83">
        <v>103397.31132884198</v>
      </c>
      <c r="P30" s="84">
        <v>4.9210802045894786E-3</v>
      </c>
      <c r="Q30" s="84">
        <f t="shared" si="0"/>
        <v>8.0572850744600855E-2</v>
      </c>
      <c r="R30" s="84">
        <f>O30/'סכום נכסי הקרן'!$C$42</f>
        <v>1.7085092584868517E-3</v>
      </c>
    </row>
    <row r="31" spans="2:18">
      <c r="B31" s="75" t="s">
        <v>265</v>
      </c>
      <c r="C31" s="73" t="s">
        <v>266</v>
      </c>
      <c r="D31" s="86" t="s">
        <v>121</v>
      </c>
      <c r="E31" s="73" t="s">
        <v>238</v>
      </c>
      <c r="F31" s="73"/>
      <c r="G31" s="73"/>
      <c r="H31" s="83">
        <v>16.049999999999965</v>
      </c>
      <c r="I31" s="86" t="s">
        <v>134</v>
      </c>
      <c r="J31" s="87">
        <v>3.7499999999999999E-2</v>
      </c>
      <c r="K31" s="84">
        <v>4.0299999999999912E-2</v>
      </c>
      <c r="L31" s="83">
        <v>235518833.55504304</v>
      </c>
      <c r="M31" s="85">
        <v>95.77</v>
      </c>
      <c r="N31" s="73"/>
      <c r="O31" s="83">
        <v>225556.38689556398</v>
      </c>
      <c r="P31" s="84">
        <v>9.3383167698055086E-3</v>
      </c>
      <c r="Q31" s="84">
        <f t="shared" si="0"/>
        <v>0.17576589625264544</v>
      </c>
      <c r="R31" s="84">
        <f>O31/'סכום נכסי הקרן'!$C$42</f>
        <v>3.727032844174338E-3</v>
      </c>
    </row>
    <row r="32" spans="2:18">
      <c r="B32" s="75" t="s">
        <v>267</v>
      </c>
      <c r="C32" s="73" t="s">
        <v>268</v>
      </c>
      <c r="D32" s="86" t="s">
        <v>121</v>
      </c>
      <c r="E32" s="73" t="s">
        <v>238</v>
      </c>
      <c r="F32" s="73"/>
      <c r="G32" s="73"/>
      <c r="H32" s="83">
        <v>2.0700000000000971</v>
      </c>
      <c r="I32" s="86" t="s">
        <v>134</v>
      </c>
      <c r="J32" s="87">
        <v>5.0000000000000001E-3</v>
      </c>
      <c r="K32" s="84">
        <v>4.0700000000000972E-2</v>
      </c>
      <c r="L32" s="83">
        <v>3526750.9859369998</v>
      </c>
      <c r="M32" s="85">
        <v>93.45</v>
      </c>
      <c r="N32" s="73"/>
      <c r="O32" s="83">
        <v>3295.748931824</v>
      </c>
      <c r="P32" s="84">
        <v>1.5026779919025202E-4</v>
      </c>
      <c r="Q32" s="84">
        <f t="shared" si="0"/>
        <v>2.5682281614750275E-3</v>
      </c>
      <c r="R32" s="84">
        <f>O32/'סכום נכסי הקרן'!$C$42</f>
        <v>5.4458065604446496E-5</v>
      </c>
    </row>
    <row r="33" spans="2:18">
      <c r="B33" s="75" t="s">
        <v>269</v>
      </c>
      <c r="C33" s="73" t="s">
        <v>270</v>
      </c>
      <c r="D33" s="86" t="s">
        <v>121</v>
      </c>
      <c r="E33" s="73" t="s">
        <v>238</v>
      </c>
      <c r="F33" s="73"/>
      <c r="G33" s="73"/>
      <c r="H33" s="83">
        <v>8.4499999999999993</v>
      </c>
      <c r="I33" s="86" t="s">
        <v>134</v>
      </c>
      <c r="J33" s="87">
        <v>1.3000000000000001E-2</v>
      </c>
      <c r="K33" s="84">
        <v>3.7500000000000026E-2</v>
      </c>
      <c r="L33" s="83">
        <v>264467308.91484201</v>
      </c>
      <c r="M33" s="85">
        <v>82.62</v>
      </c>
      <c r="N33" s="73"/>
      <c r="O33" s="83">
        <v>218502.90113084202</v>
      </c>
      <c r="P33" s="84">
        <v>2.3591581029778218E-2</v>
      </c>
      <c r="Q33" s="84">
        <f t="shared" si="0"/>
        <v>0.17026943364209804</v>
      </c>
      <c r="R33" s="84">
        <f>O33/'סכום נכסי הקרן'!$C$42</f>
        <v>3.6104829496098052E-3</v>
      </c>
    </row>
    <row r="34" spans="2:18">
      <c r="B34" s="75" t="s">
        <v>271</v>
      </c>
      <c r="C34" s="73" t="s">
        <v>272</v>
      </c>
      <c r="D34" s="86" t="s">
        <v>121</v>
      </c>
      <c r="E34" s="73" t="s">
        <v>238</v>
      </c>
      <c r="F34" s="73"/>
      <c r="G34" s="73"/>
      <c r="H34" s="83">
        <v>12.40000000000002</v>
      </c>
      <c r="I34" s="86" t="s">
        <v>134</v>
      </c>
      <c r="J34" s="87">
        <v>1.4999999999999999E-2</v>
      </c>
      <c r="K34" s="84">
        <v>3.9100000000000031E-2</v>
      </c>
      <c r="L34" s="83">
        <v>359409052.71991402</v>
      </c>
      <c r="M34" s="85">
        <v>75.400000000000006</v>
      </c>
      <c r="N34" s="73"/>
      <c r="O34" s="83">
        <v>270994.44249355397</v>
      </c>
      <c r="P34" s="84">
        <v>2.0203715822833167E-2</v>
      </c>
      <c r="Q34" s="84">
        <f t="shared" si="0"/>
        <v>0.21117371899745691</v>
      </c>
      <c r="R34" s="84">
        <f>O34/'סכום נכסי הקרן'!$C$42</f>
        <v>4.4778390080784424E-3</v>
      </c>
    </row>
    <row r="35" spans="2:18">
      <c r="B35" s="75" t="s">
        <v>273</v>
      </c>
      <c r="C35" s="73" t="s">
        <v>274</v>
      </c>
      <c r="D35" s="86" t="s">
        <v>121</v>
      </c>
      <c r="E35" s="73" t="s">
        <v>238</v>
      </c>
      <c r="F35" s="73"/>
      <c r="G35" s="73"/>
      <c r="H35" s="83">
        <v>0.32999999999999236</v>
      </c>
      <c r="I35" s="86" t="s">
        <v>134</v>
      </c>
      <c r="J35" s="87">
        <v>1.5E-3</v>
      </c>
      <c r="K35" s="84">
        <v>4.4000000000001531E-2</v>
      </c>
      <c r="L35" s="83">
        <v>2654322.325532</v>
      </c>
      <c r="M35" s="85">
        <v>98.72</v>
      </c>
      <c r="N35" s="73"/>
      <c r="O35" s="83">
        <v>2620.3471057940001</v>
      </c>
      <c r="P35" s="84">
        <v>1.6990107240619047E-4</v>
      </c>
      <c r="Q35" s="84">
        <f t="shared" si="0"/>
        <v>2.041918049326432E-3</v>
      </c>
      <c r="R35" s="84">
        <f>O35/'סכום נכסי הקרן'!$C$42</f>
        <v>4.3297908167651523E-5</v>
      </c>
    </row>
    <row r="36" spans="2:18">
      <c r="B36" s="75" t="s">
        <v>275</v>
      </c>
      <c r="C36" s="73" t="s">
        <v>276</v>
      </c>
      <c r="D36" s="86" t="s">
        <v>121</v>
      </c>
      <c r="E36" s="73" t="s">
        <v>238</v>
      </c>
      <c r="F36" s="73"/>
      <c r="G36" s="73"/>
      <c r="H36" s="83">
        <v>2.3700000000009211</v>
      </c>
      <c r="I36" s="86" t="s">
        <v>134</v>
      </c>
      <c r="J36" s="87">
        <v>1.7500000000000002E-2</v>
      </c>
      <c r="K36" s="84">
        <v>4.0100000000012612E-2</v>
      </c>
      <c r="L36" s="83">
        <v>1596842.2015829999</v>
      </c>
      <c r="M36" s="85">
        <v>95.89</v>
      </c>
      <c r="N36" s="73"/>
      <c r="O36" s="83">
        <v>1531.2120338069999</v>
      </c>
      <c r="P36" s="84">
        <v>7.422978253819151E-5</v>
      </c>
      <c r="Q36" s="84">
        <f t="shared" si="0"/>
        <v>1.1932043210088168E-3</v>
      </c>
      <c r="R36" s="84">
        <f>O36/'סכום נכסי הקרן'!$C$42</f>
        <v>2.5301334269182304E-5</v>
      </c>
    </row>
    <row r="37" spans="2:18">
      <c r="B37" s="75" t="s">
        <v>277</v>
      </c>
      <c r="C37" s="73" t="s">
        <v>278</v>
      </c>
      <c r="D37" s="86" t="s">
        <v>121</v>
      </c>
      <c r="E37" s="73" t="s">
        <v>238</v>
      </c>
      <c r="F37" s="73"/>
      <c r="G37" s="73"/>
      <c r="H37" s="83">
        <v>5.1599999999999557</v>
      </c>
      <c r="I37" s="86" t="s">
        <v>134</v>
      </c>
      <c r="J37" s="87">
        <v>2.2499999999999999E-2</v>
      </c>
      <c r="K37" s="84">
        <v>3.7499999999999763E-2</v>
      </c>
      <c r="L37" s="83">
        <v>89755924.605625004</v>
      </c>
      <c r="M37" s="85">
        <v>93.8</v>
      </c>
      <c r="N37" s="73"/>
      <c r="O37" s="83">
        <v>84191.055312691999</v>
      </c>
      <c r="P37" s="84">
        <v>3.7228995152393438E-3</v>
      </c>
      <c r="Q37" s="84">
        <f t="shared" si="0"/>
        <v>6.5606283631165871E-2</v>
      </c>
      <c r="R37" s="84">
        <f>O37/'סכום נכסי הקרן'!$C$42</f>
        <v>1.3911502691404064E-3</v>
      </c>
    </row>
    <row r="38" spans="2:18">
      <c r="B38" s="75" t="s">
        <v>279</v>
      </c>
      <c r="C38" s="73" t="s">
        <v>280</v>
      </c>
      <c r="D38" s="86" t="s">
        <v>121</v>
      </c>
      <c r="E38" s="73" t="s">
        <v>238</v>
      </c>
      <c r="F38" s="73"/>
      <c r="G38" s="73"/>
      <c r="H38" s="83">
        <v>1.5799999999999463</v>
      </c>
      <c r="I38" s="86" t="s">
        <v>134</v>
      </c>
      <c r="J38" s="87">
        <v>4.0000000000000001E-3</v>
      </c>
      <c r="K38" s="84">
        <v>4.2300000000000289E-2</v>
      </c>
      <c r="L38" s="83">
        <v>8295232.3251170004</v>
      </c>
      <c r="M38" s="85">
        <v>94.4</v>
      </c>
      <c r="N38" s="73"/>
      <c r="O38" s="83">
        <v>7830.6994158990001</v>
      </c>
      <c r="P38" s="84">
        <v>4.8701404610840005E-4</v>
      </c>
      <c r="Q38" s="84">
        <f t="shared" si="0"/>
        <v>6.102110075729467E-3</v>
      </c>
      <c r="R38" s="84">
        <f>O38/'סכום נכסי הקרן'!$C$42</f>
        <v>1.2939236311417597E-4</v>
      </c>
    </row>
    <row r="39" spans="2:18">
      <c r="B39" s="75" t="s">
        <v>281</v>
      </c>
      <c r="C39" s="73" t="s">
        <v>282</v>
      </c>
      <c r="D39" s="86" t="s">
        <v>121</v>
      </c>
      <c r="E39" s="73" t="s">
        <v>238</v>
      </c>
      <c r="F39" s="73"/>
      <c r="G39" s="73"/>
      <c r="H39" s="83">
        <v>3.2600000000127145</v>
      </c>
      <c r="I39" s="86" t="s">
        <v>134</v>
      </c>
      <c r="J39" s="87">
        <v>6.25E-2</v>
      </c>
      <c r="K39" s="84">
        <v>3.8400000000190719E-2</v>
      </c>
      <c r="L39" s="83">
        <v>142374.20736199999</v>
      </c>
      <c r="M39" s="85">
        <v>110.48</v>
      </c>
      <c r="N39" s="73"/>
      <c r="O39" s="83">
        <v>157.29502680000002</v>
      </c>
      <c r="P39" s="84">
        <v>9.3566316058614398E-6</v>
      </c>
      <c r="Q39" s="84">
        <f t="shared" si="0"/>
        <v>1.2257290401795144E-4</v>
      </c>
      <c r="R39" s="84">
        <f>O39/'סכום נכסי הקרן'!$C$42</f>
        <v>2.5991005583021794E-6</v>
      </c>
    </row>
    <row r="40" spans="2:18">
      <c r="B40" s="75" t="s">
        <v>283</v>
      </c>
      <c r="C40" s="73" t="s">
        <v>284</v>
      </c>
      <c r="D40" s="86" t="s">
        <v>121</v>
      </c>
      <c r="E40" s="73" t="s">
        <v>238</v>
      </c>
      <c r="F40" s="73"/>
      <c r="G40" s="73"/>
      <c r="H40" s="83">
        <v>0.67000000000065874</v>
      </c>
      <c r="I40" s="86" t="s">
        <v>134</v>
      </c>
      <c r="J40" s="87">
        <v>1.4999999999999999E-2</v>
      </c>
      <c r="K40" s="84">
        <v>4.3200000000015261E-2</v>
      </c>
      <c r="L40" s="83">
        <v>1461511.4543399999</v>
      </c>
      <c r="M40" s="85">
        <v>98.67</v>
      </c>
      <c r="N40" s="73"/>
      <c r="O40" s="83">
        <v>1442.0733562150001</v>
      </c>
      <c r="P40" s="84">
        <v>1.0629764841770117E-4</v>
      </c>
      <c r="Q40" s="84">
        <f t="shared" si="0"/>
        <v>1.1237425789877948E-3</v>
      </c>
      <c r="R40" s="84">
        <f>O40/'סכום נכסי הקרן'!$C$42</f>
        <v>2.3828430825195702E-5</v>
      </c>
    </row>
    <row r="41" spans="2:18">
      <c r="B41" s="75" t="s">
        <v>285</v>
      </c>
      <c r="C41" s="73" t="s">
        <v>286</v>
      </c>
      <c r="D41" s="86" t="s">
        <v>121</v>
      </c>
      <c r="E41" s="73" t="s">
        <v>238</v>
      </c>
      <c r="F41" s="73"/>
      <c r="G41" s="73"/>
      <c r="H41" s="83">
        <v>18.96000000000004</v>
      </c>
      <c r="I41" s="86" t="s">
        <v>134</v>
      </c>
      <c r="J41" s="87">
        <v>2.7999999999999997E-2</v>
      </c>
      <c r="K41" s="84">
        <v>4.090000000000004E-2</v>
      </c>
      <c r="L41" s="83">
        <v>157183318.62583399</v>
      </c>
      <c r="M41" s="85">
        <v>79</v>
      </c>
      <c r="N41" s="73"/>
      <c r="O41" s="83">
        <v>124174.82236103703</v>
      </c>
      <c r="P41" s="84">
        <v>2.6131850945831335E-2</v>
      </c>
      <c r="Q41" s="84">
        <f t="shared" si="0"/>
        <v>9.6763825864999084E-2</v>
      </c>
      <c r="R41" s="84">
        <f>O41/'סכום נכסי הקרן'!$C$42</f>
        <v>2.0518312415306783E-3</v>
      </c>
    </row>
    <row r="42" spans="2:18">
      <c r="B42" s="76"/>
      <c r="C42" s="73"/>
      <c r="D42" s="73"/>
      <c r="E42" s="73"/>
      <c r="F42" s="73"/>
      <c r="G42" s="73"/>
      <c r="H42" s="73"/>
      <c r="I42" s="73"/>
      <c r="J42" s="73"/>
      <c r="K42" s="84"/>
      <c r="L42" s="83"/>
      <c r="M42" s="85"/>
      <c r="N42" s="73"/>
      <c r="O42" s="73"/>
      <c r="P42" s="73"/>
      <c r="Q42" s="84"/>
      <c r="R42" s="73"/>
    </row>
    <row r="43" spans="2:18">
      <c r="B43" s="74" t="s">
        <v>24</v>
      </c>
      <c r="C43" s="71"/>
      <c r="D43" s="71"/>
      <c r="E43" s="71"/>
      <c r="F43" s="71"/>
      <c r="G43" s="71"/>
      <c r="H43" s="80">
        <v>3.0826344466566105</v>
      </c>
      <c r="I43" s="71"/>
      <c r="J43" s="71"/>
      <c r="K43" s="81">
        <v>4.8920963153271622E-2</v>
      </c>
      <c r="L43" s="80"/>
      <c r="M43" s="82"/>
      <c r="N43" s="71"/>
      <c r="O43" s="80">
        <v>2416.4669547530002</v>
      </c>
      <c r="P43" s="71"/>
      <c r="Q43" s="81">
        <f t="shared" si="0"/>
        <v>1.8830434638222836E-3</v>
      </c>
      <c r="R43" s="81">
        <f>O43/'סכום נכסי הקרן'!$C$42</f>
        <v>3.9929047592859372E-5</v>
      </c>
    </row>
    <row r="44" spans="2:18">
      <c r="B44" s="75" t="s">
        <v>287</v>
      </c>
      <c r="C44" s="73" t="s">
        <v>288</v>
      </c>
      <c r="D44" s="86" t="s">
        <v>121</v>
      </c>
      <c r="E44" s="73" t="s">
        <v>238</v>
      </c>
      <c r="F44" s="73"/>
      <c r="G44" s="73"/>
      <c r="H44" s="83">
        <v>2.9599999999994684</v>
      </c>
      <c r="I44" s="86" t="s">
        <v>134</v>
      </c>
      <c r="J44" s="87">
        <v>4.5499999999999999E-2</v>
      </c>
      <c r="K44" s="84">
        <v>4.889999999999288E-2</v>
      </c>
      <c r="L44" s="83">
        <v>2338118.2094669999</v>
      </c>
      <c r="M44" s="85">
        <v>99.74</v>
      </c>
      <c r="N44" s="73"/>
      <c r="O44" s="83">
        <v>2332.0390094940003</v>
      </c>
      <c r="P44" s="84">
        <v>1.1020773246172442E-4</v>
      </c>
      <c r="Q44" s="84">
        <f t="shared" si="0"/>
        <v>1.8172525825643374E-3</v>
      </c>
      <c r="R44" s="84">
        <f>O44/'סכום נכסי הקרן'!$C$42</f>
        <v>3.8533983018198748E-5</v>
      </c>
    </row>
    <row r="45" spans="2:18">
      <c r="B45" s="75" t="s">
        <v>289</v>
      </c>
      <c r="C45" s="73" t="s">
        <v>290</v>
      </c>
      <c r="D45" s="86" t="s">
        <v>121</v>
      </c>
      <c r="E45" s="73" t="s">
        <v>238</v>
      </c>
      <c r="F45" s="73"/>
      <c r="G45" s="73"/>
      <c r="H45" s="83">
        <v>6.4700000000268867</v>
      </c>
      <c r="I45" s="86" t="s">
        <v>134</v>
      </c>
      <c r="J45" s="87">
        <v>4.5499999999999999E-2</v>
      </c>
      <c r="K45" s="84">
        <v>4.9500000000112523E-2</v>
      </c>
      <c r="L45" s="83">
        <v>85618.039346000005</v>
      </c>
      <c r="M45" s="85">
        <v>98.61</v>
      </c>
      <c r="N45" s="73"/>
      <c r="O45" s="83">
        <v>84.427945258999998</v>
      </c>
      <c r="P45" s="84">
        <v>4.0072022402467771E-6</v>
      </c>
      <c r="Q45" s="84">
        <f t="shared" si="0"/>
        <v>6.5790881257946207E-5</v>
      </c>
      <c r="R45" s="84">
        <f>O45/'סכום נכסי הקרן'!$C$42</f>
        <v>1.3950645746606194E-6</v>
      </c>
    </row>
    <row r="46" spans="2:18">
      <c r="B46" s="76"/>
      <c r="C46" s="73"/>
      <c r="D46" s="73"/>
      <c r="E46" s="73"/>
      <c r="F46" s="73"/>
      <c r="G46" s="73"/>
      <c r="H46" s="73"/>
      <c r="I46" s="73"/>
      <c r="J46" s="73"/>
      <c r="K46" s="84"/>
      <c r="L46" s="83"/>
      <c r="M46" s="85"/>
      <c r="N46" s="73"/>
      <c r="O46" s="73"/>
      <c r="P46" s="73"/>
      <c r="Q46" s="84"/>
      <c r="R46" s="73"/>
    </row>
    <row r="47" spans="2:18">
      <c r="B47" s="70" t="s">
        <v>201</v>
      </c>
      <c r="C47" s="71"/>
      <c r="D47" s="71"/>
      <c r="E47" s="71"/>
      <c r="F47" s="71"/>
      <c r="G47" s="71"/>
      <c r="H47" s="80">
        <v>19.150000000000254</v>
      </c>
      <c r="I47" s="71"/>
      <c r="J47" s="71"/>
      <c r="K47" s="81">
        <v>5.3500000000000512E-2</v>
      </c>
      <c r="L47" s="80"/>
      <c r="M47" s="82"/>
      <c r="N47" s="71"/>
      <c r="O47" s="80">
        <v>4937.3850975249998</v>
      </c>
      <c r="P47" s="71"/>
      <c r="Q47" s="81">
        <f t="shared" si="0"/>
        <v>3.8474810168543463E-3</v>
      </c>
      <c r="R47" s="81">
        <f>O47/'סכום נכסי הקרן'!$C$42</f>
        <v>8.1584018418121327E-5</v>
      </c>
    </row>
    <row r="48" spans="2:18">
      <c r="B48" s="74" t="s">
        <v>63</v>
      </c>
      <c r="C48" s="71"/>
      <c r="D48" s="71"/>
      <c r="E48" s="71"/>
      <c r="F48" s="71"/>
      <c r="G48" s="71"/>
      <c r="H48" s="80">
        <v>19.150000000000254</v>
      </c>
      <c r="I48" s="71"/>
      <c r="J48" s="71"/>
      <c r="K48" s="81">
        <v>5.3500000000000512E-2</v>
      </c>
      <c r="L48" s="80"/>
      <c r="M48" s="82"/>
      <c r="N48" s="71"/>
      <c r="O48" s="80">
        <v>4937.3850975249998</v>
      </c>
      <c r="P48" s="71"/>
      <c r="Q48" s="81">
        <f t="shared" si="0"/>
        <v>3.8474810168543463E-3</v>
      </c>
      <c r="R48" s="81">
        <f>O48/'סכום נכסי הקרן'!$C$42</f>
        <v>8.1584018418121327E-5</v>
      </c>
    </row>
    <row r="49" spans="2:18">
      <c r="B49" s="75" t="s">
        <v>291</v>
      </c>
      <c r="C49" s="73" t="s">
        <v>292</v>
      </c>
      <c r="D49" s="86" t="s">
        <v>27</v>
      </c>
      <c r="E49" s="73" t="s">
        <v>293</v>
      </c>
      <c r="F49" s="73" t="s">
        <v>294</v>
      </c>
      <c r="G49" s="73"/>
      <c r="H49" s="83">
        <v>19.150000000000254</v>
      </c>
      <c r="I49" s="86" t="s">
        <v>133</v>
      </c>
      <c r="J49" s="87">
        <v>4.4999999999999998E-2</v>
      </c>
      <c r="K49" s="84">
        <v>5.3500000000000512E-2</v>
      </c>
      <c r="L49" s="83">
        <v>1592747.6547719999</v>
      </c>
      <c r="M49" s="85">
        <v>85.751499999999993</v>
      </c>
      <c r="N49" s="73"/>
      <c r="O49" s="83">
        <v>4937.3850975249998</v>
      </c>
      <c r="P49" s="84">
        <v>1.5927476547719999E-3</v>
      </c>
      <c r="Q49" s="84">
        <f t="shared" si="0"/>
        <v>3.8474810168543463E-3</v>
      </c>
      <c r="R49" s="84">
        <f>O49/'סכום נכסי הקרן'!$C$42</f>
        <v>8.1584018418121327E-5</v>
      </c>
    </row>
    <row r="50" spans="2:18"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</row>
    <row r="51" spans="2:18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</row>
    <row r="52" spans="2:18"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</row>
    <row r="53" spans="2:18">
      <c r="B53" s="136" t="s">
        <v>113</v>
      </c>
      <c r="C53" s="138"/>
      <c r="D53" s="138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</row>
    <row r="54" spans="2:18">
      <c r="B54" s="136" t="s">
        <v>207</v>
      </c>
      <c r="C54" s="138"/>
      <c r="D54" s="138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</row>
    <row r="55" spans="2:18">
      <c r="B55" s="183" t="s">
        <v>215</v>
      </c>
      <c r="C55" s="183"/>
      <c r="D55" s="183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</row>
    <row r="56" spans="2:18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</row>
    <row r="57" spans="2:18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</row>
    <row r="58" spans="2:18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</row>
    <row r="59" spans="2:18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</row>
    <row r="60" spans="2:18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2:18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2:18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2:18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2:18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2:18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2:18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2:18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2:18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2:18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2:18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2:18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2:18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2:18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</row>
    <row r="74" spans="2:18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</row>
    <row r="75" spans="2:18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</row>
    <row r="76" spans="2:18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</row>
    <row r="77" spans="2:18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2:18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2:18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2:18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2:18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2:18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2:18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2:18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2:18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2:18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2:18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2:18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2:18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2:18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2:18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2:18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2:18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2:18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2:18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2:18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2:18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2:18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2:18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2:18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2:18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2:18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2:18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2:18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2:18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2:18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2:18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2:18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2:18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2:18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2:18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2:18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2:18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2:18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2:18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2:18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2:18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2:18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2:18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2:18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2:18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2:18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2:18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2:18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2:18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2:18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2:18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2:18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2:18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2:18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2:18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2:18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2:18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2:18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2:18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2:18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2:18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2:18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2:18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2:18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2:18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2:18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2:18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</row>
    <row r="144" spans="2:18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</row>
    <row r="145" spans="2:18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</row>
    <row r="146" spans="2:18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</row>
    <row r="147" spans="2:18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</row>
    <row r="148" spans="2:18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</row>
    <row r="149" spans="2:18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</row>
    <row r="150" spans="2:18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</row>
    <row r="151" spans="2:18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</row>
    <row r="152" spans="2:18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</row>
    <row r="153" spans="2:18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</row>
    <row r="154" spans="2:18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</row>
    <row r="155" spans="2:18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</row>
    <row r="156" spans="2:18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</row>
    <row r="157" spans="2:18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</row>
    <row r="158" spans="2:18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</row>
    <row r="159" spans="2:18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</row>
    <row r="160" spans="2:18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</row>
    <row r="161" spans="2:18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</row>
    <row r="162" spans="2:18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</row>
    <row r="163" spans="2:18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</row>
    <row r="164" spans="2:18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</row>
    <row r="165" spans="2:18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</row>
    <row r="166" spans="2:18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</row>
    <row r="167" spans="2:18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</row>
    <row r="168" spans="2:18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</row>
    <row r="169" spans="2:18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</row>
    <row r="170" spans="2:18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</row>
    <row r="171" spans="2:18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</row>
    <row r="172" spans="2:18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</row>
    <row r="173" spans="2:18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</row>
    <row r="174" spans="2:18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</row>
    <row r="175" spans="2:18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</row>
    <row r="176" spans="2:18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</row>
    <row r="177" spans="2:18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</row>
    <row r="178" spans="2:18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</row>
    <row r="179" spans="2:18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</row>
    <row r="180" spans="2:18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</row>
    <row r="181" spans="2:18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</row>
    <row r="182" spans="2:18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</row>
    <row r="183" spans="2:18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</row>
    <row r="184" spans="2:18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</row>
    <row r="185" spans="2:18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</row>
    <row r="186" spans="2:18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</row>
    <row r="187" spans="2:18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</row>
    <row r="188" spans="2:18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</row>
    <row r="189" spans="2:18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</row>
    <row r="190" spans="2:18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</row>
    <row r="191" spans="2:18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</row>
    <row r="192" spans="2:18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</row>
    <row r="193" spans="2:18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</row>
    <row r="194" spans="2:18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</row>
    <row r="195" spans="2:18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</row>
    <row r="196" spans="2:18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</row>
    <row r="197" spans="2:18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</row>
    <row r="198" spans="2:18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</row>
    <row r="199" spans="2:18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</row>
    <row r="200" spans="2:18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</row>
    <row r="201" spans="2:18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</row>
    <row r="202" spans="2:18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</row>
    <row r="203" spans="2:18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</row>
    <row r="204" spans="2:18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</row>
    <row r="205" spans="2:18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</row>
    <row r="206" spans="2:18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</row>
    <row r="207" spans="2:18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</row>
    <row r="208" spans="2:18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</row>
    <row r="209" spans="2:18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</row>
    <row r="210" spans="2:18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</row>
    <row r="211" spans="2:18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</row>
    <row r="212" spans="2:18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</row>
    <row r="213" spans="2:18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</row>
    <row r="214" spans="2:18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2:18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2:18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</row>
    <row r="217" spans="2:18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</row>
    <row r="218" spans="2:18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</row>
    <row r="219" spans="2:18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</row>
    <row r="220" spans="2:18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</row>
    <row r="221" spans="2:18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</row>
    <row r="222" spans="2:18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</row>
    <row r="223" spans="2:18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</row>
    <row r="224" spans="2:18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</row>
    <row r="225" spans="2:18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</row>
    <row r="226" spans="2:18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</row>
    <row r="227" spans="2:18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</row>
    <row r="228" spans="2:18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</row>
    <row r="229" spans="2:18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</row>
    <row r="230" spans="2:18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</row>
    <row r="231" spans="2:18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</row>
    <row r="232" spans="2:18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</row>
    <row r="233" spans="2:18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</row>
    <row r="234" spans="2:18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</row>
    <row r="235" spans="2:18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</row>
    <row r="236" spans="2:18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2:18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</row>
    <row r="238" spans="2:18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</row>
    <row r="239" spans="2:18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</row>
    <row r="240" spans="2:18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</row>
    <row r="241" spans="2:18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</row>
    <row r="242" spans="2:18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</row>
    <row r="243" spans="2:18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</row>
    <row r="244" spans="2:18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</row>
    <row r="245" spans="2:18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</row>
    <row r="246" spans="2:18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</row>
    <row r="247" spans="2:18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</row>
    <row r="248" spans="2:18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</row>
    <row r="249" spans="2:18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</row>
    <row r="250" spans="2:18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</row>
    <row r="251" spans="2:18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</row>
    <row r="252" spans="2:18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</row>
    <row r="253" spans="2:18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</row>
    <row r="254" spans="2:18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2:18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2:18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</row>
    <row r="257" spans="2:18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</row>
    <row r="258" spans="2:18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</row>
    <row r="259" spans="2:18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</row>
    <row r="260" spans="2:18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</row>
    <row r="261" spans="2:18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</row>
    <row r="262" spans="2:18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2:18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2:18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2:18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2:18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2:18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2:18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2:18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2:18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2:18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2:18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2:18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2:18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2:18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2:18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2:18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2:18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2:18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2:18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2:18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2:18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2:18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2:18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2:18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2:18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2:18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2:18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2:18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2:18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2:18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2:18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2:18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2:18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2:18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2:18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2:18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2:18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2:18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2:18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2:18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2:18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2:18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2:18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2:18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2:18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2:18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2:18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2:18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2:18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2:18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2:18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2:18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2:18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2:18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2:18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2:18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2:18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2:18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2:18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2:18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2:18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2:18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2:18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2:18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2:18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2:18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2:18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2:18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2:18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2:18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2:18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2:18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2:18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2:18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2:18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2:18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2:18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2:18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2:18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2:18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2:18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2:18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2:18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2:18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2:18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2:18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2:18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2:18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2:18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2:18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2:18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2:18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2:18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2:18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2:18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2:18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2:18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2:18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2:18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2:18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2:18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2:18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2:18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2:18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2:18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2:18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2:18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2:18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2:18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2:18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2:18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2:18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2:18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2:18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2:18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2:18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2:18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2:18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2:18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2:18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2:18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2:18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2:18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2:18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2:18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2:18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2:18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2:18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2:18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2:18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2:18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2:18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2:18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2:18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2:18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2:18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2:18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2:18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2:18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2:18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2:18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2:18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2:18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2:18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2:18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2:18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2:18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2:18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2:18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2:18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2:18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2:18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2:18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2:18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2:18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2:18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2:18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2:18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2:18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2:18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2:18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2:18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2:18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2:18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2:18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2:18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2:18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2:18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2:18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2:18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2:18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2:18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2:18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2:18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2:18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2:18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2:18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2:18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2:18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2:18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2:18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2:18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2:18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2:18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2:18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2:18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2:18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2:18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2:18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2:18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2:18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2:18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2:18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2:18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2:18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2:18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2:18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2:18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2:18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2:18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2:18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2:18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2:18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2:18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2:18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2:18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2:18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2:18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2:18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2:18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2:18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2:18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2:18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2:18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2:18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2:18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2:18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2:18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2:18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2:18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2:18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2:18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2:18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2:18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2:18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2:18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2:18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2:18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2:18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2:18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2:18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2:18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2:18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2:18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2:18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2:18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2:18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2:18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2:18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2:18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2:18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2:18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2:18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2:18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2:18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2:18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2:18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2:18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2:18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2:18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5:D55"/>
  </mergeCells>
  <phoneticPr fontId="3" type="noConversion"/>
  <dataValidations count="1">
    <dataValidation allowBlank="1" showInputMessage="1" showErrorMessage="1" sqref="N10:Q10 N9 N1:N7 C5:C29 O1:Q9 E1:I30 D1:D29 C56:D1048576 C32:D54 E32:I1048576 A1:B1048576 N32:N1048576 J1:M1048576 O11:Q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48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2102</v>
      </c>
    </row>
    <row r="6" spans="2:16" ht="26.25" customHeight="1">
      <c r="B6" s="174" t="s">
        <v>189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</row>
    <row r="7" spans="2:16" s="3" customFormat="1" ht="78.75">
      <c r="B7" s="21" t="s">
        <v>117</v>
      </c>
      <c r="C7" s="29" t="s">
        <v>47</v>
      </c>
      <c r="D7" s="29" t="s">
        <v>66</v>
      </c>
      <c r="E7" s="29" t="s">
        <v>14</v>
      </c>
      <c r="F7" s="29" t="s">
        <v>67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9" t="s">
        <v>188</v>
      </c>
      <c r="C10" s="73"/>
      <c r="D10" s="73"/>
      <c r="E10" s="73"/>
      <c r="F10" s="73"/>
      <c r="G10" s="73"/>
      <c r="H10" s="83">
        <v>1.2199999999999998</v>
      </c>
      <c r="I10" s="73"/>
      <c r="J10" s="73"/>
      <c r="K10" s="87">
        <v>8.8099999999999984E-2</v>
      </c>
      <c r="L10" s="83"/>
      <c r="M10" s="83">
        <v>9850.1269700000012</v>
      </c>
      <c r="N10" s="73"/>
      <c r="O10" s="84">
        <f>IFERROR(M10/$M$10,0)</f>
        <v>1</v>
      </c>
      <c r="P10" s="84">
        <f>M10/'סכום נכסי הקרן'!$C$42</f>
        <v>1.6276083883838568E-4</v>
      </c>
    </row>
    <row r="11" spans="2:16" ht="20.25" customHeight="1">
      <c r="B11" s="93" t="s">
        <v>30</v>
      </c>
      <c r="C11" s="73"/>
      <c r="D11" s="73"/>
      <c r="E11" s="73"/>
      <c r="F11" s="73"/>
      <c r="G11" s="73"/>
      <c r="H11" s="83">
        <v>1.2199999999999998</v>
      </c>
      <c r="I11" s="73"/>
      <c r="J11" s="73"/>
      <c r="K11" s="87">
        <v>8.8099999999999984E-2</v>
      </c>
      <c r="L11" s="83"/>
      <c r="M11" s="83">
        <v>9850.1269700000012</v>
      </c>
      <c r="N11" s="73"/>
      <c r="O11" s="84">
        <f t="shared" ref="O11:O13" si="0">IFERROR(M11/$M$10,0)</f>
        <v>1</v>
      </c>
      <c r="P11" s="84">
        <f>M11/'סכום נכסי הקרן'!$C$42</f>
        <v>1.6276083883838568E-4</v>
      </c>
    </row>
    <row r="12" spans="2:16">
      <c r="B12" s="90" t="s">
        <v>32</v>
      </c>
      <c r="C12" s="71"/>
      <c r="D12" s="71"/>
      <c r="E12" s="71"/>
      <c r="F12" s="71"/>
      <c r="G12" s="71"/>
      <c r="H12" s="80">
        <v>1.2199999999999998</v>
      </c>
      <c r="I12" s="71"/>
      <c r="J12" s="71"/>
      <c r="K12" s="92">
        <v>8.8099999999999984E-2</v>
      </c>
      <c r="L12" s="80"/>
      <c r="M12" s="80">
        <v>9850.1269700000012</v>
      </c>
      <c r="N12" s="71"/>
      <c r="O12" s="81">
        <f t="shared" si="0"/>
        <v>1</v>
      </c>
      <c r="P12" s="81">
        <f>M12/'סכום נכסי הקרן'!$C$42</f>
        <v>1.6276083883838568E-4</v>
      </c>
    </row>
    <row r="13" spans="2:16">
      <c r="B13" s="76" t="s">
        <v>3772</v>
      </c>
      <c r="C13" s="73" t="s">
        <v>3524</v>
      </c>
      <c r="D13" s="86" t="s">
        <v>130</v>
      </c>
      <c r="E13" s="73" t="s">
        <v>494</v>
      </c>
      <c r="F13" s="73" t="s">
        <v>132</v>
      </c>
      <c r="G13" s="95">
        <v>40618</v>
      </c>
      <c r="H13" s="83">
        <v>1.2199999999999998</v>
      </c>
      <c r="I13" s="86" t="s">
        <v>134</v>
      </c>
      <c r="J13" s="87">
        <v>7.1500000000000008E-2</v>
      </c>
      <c r="K13" s="87">
        <v>8.8099999999999984E-2</v>
      </c>
      <c r="L13" s="83">
        <v>8661294.1999999993</v>
      </c>
      <c r="M13" s="83">
        <v>9850.1269700000012</v>
      </c>
      <c r="N13" s="73"/>
      <c r="O13" s="84">
        <f t="shared" si="0"/>
        <v>1</v>
      </c>
      <c r="P13" s="84">
        <f>M13/'סכום נכסי הקרן'!$C$42</f>
        <v>1.6276083883838568E-4</v>
      </c>
    </row>
    <row r="14" spans="2:16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83"/>
      <c r="M14" s="83"/>
      <c r="N14" s="73"/>
      <c r="O14" s="84"/>
      <c r="P14" s="73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142" t="s">
        <v>224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142" t="s">
        <v>113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142" t="s">
        <v>215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2:16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</row>
    <row r="112" spans="2:16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2:16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</row>
    <row r="351" spans="2:16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</row>
    <row r="352" spans="2:16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</row>
    <row r="353" spans="2:16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</row>
    <row r="354" spans="2:16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</row>
    <row r="355" spans="2:16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</row>
    <row r="356" spans="2:16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</row>
    <row r="357" spans="2:16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</row>
    <row r="358" spans="2:16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</row>
    <row r="359" spans="2:16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</row>
    <row r="360" spans="2:16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</row>
    <row r="361" spans="2:16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</row>
    <row r="362" spans="2:16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</row>
    <row r="363" spans="2:16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</row>
    <row r="364" spans="2:16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</row>
    <row r="365" spans="2:16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</row>
    <row r="366" spans="2:16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</row>
    <row r="367" spans="2:16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</row>
    <row r="368" spans="2:16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</row>
    <row r="369" spans="2:16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</row>
    <row r="370" spans="2:16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</row>
    <row r="371" spans="2:16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</row>
    <row r="372" spans="2:16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</row>
    <row r="373" spans="2:16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</row>
    <row r="374" spans="2:16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</row>
    <row r="375" spans="2:16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</row>
    <row r="376" spans="2:16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</row>
    <row r="377" spans="2:16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</row>
    <row r="378" spans="2:16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</row>
    <row r="379" spans="2:16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</row>
    <row r="380" spans="2:16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</row>
    <row r="381" spans="2:16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</row>
    <row r="382" spans="2:16">
      <c r="B382" s="134"/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</row>
    <row r="383" spans="2:16">
      <c r="B383" s="134"/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</row>
    <row r="384" spans="2:16">
      <c r="B384" s="134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</row>
    <row r="385" spans="2:16">
      <c r="B385" s="134"/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</row>
    <row r="386" spans="2:16">
      <c r="B386" s="134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</row>
    <row r="387" spans="2:16">
      <c r="B387" s="134"/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</row>
    <row r="388" spans="2:16">
      <c r="B388" s="134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</row>
    <row r="389" spans="2:16">
      <c r="B389" s="134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</row>
    <row r="390" spans="2:16">
      <c r="B390" s="134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</row>
    <row r="391" spans="2:16">
      <c r="B391" s="134"/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</row>
    <row r="392" spans="2:16">
      <c r="B392" s="134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</row>
    <row r="393" spans="2:16">
      <c r="B393" s="134"/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</row>
    <row r="394" spans="2:16">
      <c r="B394" s="134"/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</row>
    <row r="395" spans="2:16">
      <c r="B395" s="134"/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</row>
    <row r="396" spans="2:16">
      <c r="B396" s="134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</row>
    <row r="397" spans="2:16">
      <c r="B397" s="143"/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</row>
    <row r="398" spans="2:16">
      <c r="B398" s="143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</row>
    <row r="399" spans="2:16">
      <c r="B399" s="144"/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</row>
    <row r="400" spans="2:16">
      <c r="B400" s="134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</row>
    <row r="401" spans="2:16">
      <c r="B401" s="134"/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</row>
    <row r="402" spans="2:16">
      <c r="B402" s="134"/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</row>
    <row r="403" spans="2:16">
      <c r="B403" s="134"/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</row>
    <row r="404" spans="2:16">
      <c r="B404" s="134"/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</row>
    <row r="405" spans="2:16">
      <c r="B405" s="134"/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</row>
    <row r="406" spans="2:16">
      <c r="B406" s="134"/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</row>
    <row r="407" spans="2:16">
      <c r="B407" s="134"/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</row>
    <row r="408" spans="2:16">
      <c r="B408" s="134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</row>
    <row r="409" spans="2:16">
      <c r="B409" s="134"/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</row>
    <row r="410" spans="2:16">
      <c r="B410" s="134"/>
      <c r="C410" s="134"/>
      <c r="D410" s="134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</row>
    <row r="411" spans="2:16">
      <c r="B411" s="134"/>
      <c r="C411" s="134"/>
      <c r="D411" s="134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</row>
    <row r="412" spans="2:16">
      <c r="B412" s="134"/>
      <c r="C412" s="134"/>
      <c r="D412" s="134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</row>
    <row r="413" spans="2:16">
      <c r="B413" s="134"/>
      <c r="C413" s="134"/>
      <c r="D413" s="134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</row>
    <row r="414" spans="2:16">
      <c r="B414" s="134"/>
      <c r="C414" s="134"/>
      <c r="D414" s="134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</row>
    <row r="415" spans="2:16">
      <c r="B415" s="134"/>
      <c r="C415" s="134"/>
      <c r="D415" s="134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</row>
    <row r="416" spans="2:16">
      <c r="B416" s="134"/>
      <c r="C416" s="134"/>
      <c r="D416" s="134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</row>
    <row r="417" spans="2:16">
      <c r="B417" s="134"/>
      <c r="C417" s="134"/>
      <c r="D417" s="134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</row>
    <row r="418" spans="2:16">
      <c r="B418" s="134"/>
      <c r="C418" s="134"/>
      <c r="D418" s="134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</row>
    <row r="419" spans="2:16">
      <c r="B419" s="134"/>
      <c r="C419" s="134"/>
      <c r="D419" s="134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</row>
    <row r="420" spans="2:16">
      <c r="B420" s="134"/>
      <c r="C420" s="134"/>
      <c r="D420" s="134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</row>
    <row r="421" spans="2:16">
      <c r="B421" s="134"/>
      <c r="C421" s="134"/>
      <c r="D421" s="134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</row>
    <row r="422" spans="2:16">
      <c r="B422" s="134"/>
      <c r="C422" s="134"/>
      <c r="D422" s="134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</row>
    <row r="423" spans="2:16">
      <c r="B423" s="134"/>
      <c r="C423" s="134"/>
      <c r="D423" s="134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</row>
    <row r="424" spans="2:16">
      <c r="B424" s="134"/>
      <c r="C424" s="134"/>
      <c r="D424" s="134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</row>
    <row r="425" spans="2:16">
      <c r="B425" s="134"/>
      <c r="C425" s="134"/>
      <c r="D425" s="134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</row>
    <row r="426" spans="2:16">
      <c r="B426" s="134"/>
      <c r="C426" s="134"/>
      <c r="D426" s="134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</row>
    <row r="427" spans="2:16">
      <c r="B427" s="134"/>
      <c r="C427" s="134"/>
      <c r="D427" s="134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</row>
    <row r="428" spans="2:16">
      <c r="B428" s="134"/>
      <c r="C428" s="134"/>
      <c r="D428" s="134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</row>
    <row r="429" spans="2:16">
      <c r="B429" s="134"/>
      <c r="C429" s="134"/>
      <c r="D429" s="134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</row>
    <row r="430" spans="2:16">
      <c r="B430" s="134"/>
      <c r="C430" s="134"/>
      <c r="D430" s="134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</row>
    <row r="431" spans="2:16">
      <c r="B431" s="134"/>
      <c r="C431" s="134"/>
      <c r="D431" s="134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</row>
    <row r="432" spans="2:16">
      <c r="B432" s="134"/>
      <c r="C432" s="134"/>
      <c r="D432" s="134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</row>
    <row r="433" spans="2:16">
      <c r="B433" s="134"/>
      <c r="C433" s="134"/>
      <c r="D433" s="134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</row>
    <row r="434" spans="2:16">
      <c r="B434" s="134"/>
      <c r="C434" s="134"/>
      <c r="D434" s="134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</row>
    <row r="435" spans="2:16">
      <c r="B435" s="134"/>
      <c r="C435" s="134"/>
      <c r="D435" s="134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</row>
    <row r="436" spans="2:16">
      <c r="B436" s="134"/>
      <c r="C436" s="134"/>
      <c r="D436" s="134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</row>
    <row r="437" spans="2:16">
      <c r="B437" s="134"/>
      <c r="C437" s="134"/>
      <c r="D437" s="134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</row>
    <row r="438" spans="2:16">
      <c r="B438" s="134"/>
      <c r="C438" s="134"/>
      <c r="D438" s="134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</row>
    <row r="439" spans="2:16">
      <c r="B439" s="134"/>
      <c r="C439" s="134"/>
      <c r="D439" s="134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</row>
    <row r="440" spans="2:16">
      <c r="B440" s="134"/>
      <c r="C440" s="134"/>
      <c r="D440" s="134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</row>
    <row r="441" spans="2:16">
      <c r="B441" s="134"/>
      <c r="C441" s="134"/>
      <c r="D441" s="134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</row>
    <row r="442" spans="2:16">
      <c r="B442" s="134"/>
      <c r="C442" s="134"/>
      <c r="D442" s="134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</row>
    <row r="443" spans="2:16">
      <c r="B443" s="134"/>
      <c r="C443" s="134"/>
      <c r="D443" s="134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</row>
    <row r="444" spans="2:16">
      <c r="B444" s="134"/>
      <c r="C444" s="134"/>
      <c r="D444" s="134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</row>
    <row r="445" spans="2:16">
      <c r="B445" s="134"/>
      <c r="C445" s="134"/>
      <c r="D445" s="134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</row>
    <row r="446" spans="2:16">
      <c r="B446" s="134"/>
      <c r="C446" s="134"/>
      <c r="D446" s="134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</row>
    <row r="447" spans="2:16">
      <c r="B447" s="134"/>
      <c r="C447" s="134"/>
      <c r="D447" s="134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</row>
    <row r="448" spans="2:16">
      <c r="B448" s="134"/>
      <c r="C448" s="134"/>
      <c r="D448" s="134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</row>
    <row r="449" spans="2:16">
      <c r="B449" s="134"/>
      <c r="C449" s="134"/>
      <c r="D449" s="134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</row>
    <row r="450" spans="2:16">
      <c r="B450" s="134"/>
      <c r="C450" s="134"/>
      <c r="D450" s="134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</row>
    <row r="451" spans="2:16">
      <c r="B451" s="134"/>
      <c r="C451" s="134"/>
      <c r="D451" s="134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</row>
    <row r="452" spans="2:16">
      <c r="B452" s="134"/>
      <c r="C452" s="134"/>
      <c r="D452" s="134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</row>
    <row r="453" spans="2:16">
      <c r="B453" s="134"/>
      <c r="C453" s="134"/>
      <c r="D453" s="134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</row>
    <row r="454" spans="2:16">
      <c r="B454" s="134"/>
      <c r="C454" s="134"/>
      <c r="D454" s="134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</row>
    <row r="455" spans="2:16">
      <c r="B455" s="134"/>
      <c r="C455" s="134"/>
      <c r="D455" s="134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</row>
    <row r="456" spans="2:16">
      <c r="B456" s="134"/>
      <c r="C456" s="134"/>
      <c r="D456" s="134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</row>
    <row r="457" spans="2:16">
      <c r="B457" s="134"/>
      <c r="C457" s="134"/>
      <c r="D457" s="134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</row>
    <row r="458" spans="2:16">
      <c r="B458" s="134"/>
      <c r="C458" s="134"/>
      <c r="D458" s="134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</row>
    <row r="459" spans="2:16">
      <c r="B459" s="134"/>
      <c r="C459" s="134"/>
      <c r="D459" s="134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</row>
    <row r="460" spans="2:16">
      <c r="B460" s="134"/>
      <c r="C460" s="134"/>
      <c r="D460" s="134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</row>
    <row r="461" spans="2:16">
      <c r="B461" s="134"/>
      <c r="C461" s="134"/>
      <c r="D461" s="134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</row>
    <row r="462" spans="2:16">
      <c r="B462" s="134"/>
      <c r="C462" s="134"/>
      <c r="D462" s="134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</row>
    <row r="463" spans="2:16">
      <c r="B463" s="134"/>
      <c r="C463" s="134"/>
      <c r="D463" s="134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147</v>
      </c>
      <c r="C1" s="67" t="s" vm="1">
        <v>233</v>
      </c>
    </row>
    <row r="2" spans="2:20">
      <c r="B2" s="46" t="s">
        <v>146</v>
      </c>
      <c r="C2" s="67" t="s">
        <v>234</v>
      </c>
    </row>
    <row r="3" spans="2:20">
      <c r="B3" s="46" t="s">
        <v>148</v>
      </c>
      <c r="C3" s="67" t="s">
        <v>235</v>
      </c>
    </row>
    <row r="4" spans="2:20">
      <c r="B4" s="46" t="s">
        <v>149</v>
      </c>
      <c r="C4" s="67">
        <v>2102</v>
      </c>
    </row>
    <row r="6" spans="2:20" ht="26.25" customHeight="1">
      <c r="B6" s="180" t="s">
        <v>175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</row>
    <row r="7" spans="2:20" ht="26.25" customHeight="1">
      <c r="B7" s="180" t="s">
        <v>91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5"/>
    </row>
    <row r="8" spans="2:20" s="3" customFormat="1" ht="78.75">
      <c r="B8" s="36" t="s">
        <v>116</v>
      </c>
      <c r="C8" s="12" t="s">
        <v>47</v>
      </c>
      <c r="D8" s="12" t="s">
        <v>120</v>
      </c>
      <c r="E8" s="12" t="s">
        <v>192</v>
      </c>
      <c r="F8" s="12" t="s">
        <v>118</v>
      </c>
      <c r="G8" s="12" t="s">
        <v>66</v>
      </c>
      <c r="H8" s="12" t="s">
        <v>14</v>
      </c>
      <c r="I8" s="12" t="s">
        <v>67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62</v>
      </c>
      <c r="R8" s="12" t="s">
        <v>60</v>
      </c>
      <c r="S8" s="12" t="s">
        <v>150</v>
      </c>
      <c r="T8" s="37" t="s">
        <v>152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193</v>
      </c>
    </row>
    <row r="11" spans="2:20" s="4" customFormat="1" ht="18" customHeight="1">
      <c r="B11" s="139" t="s">
        <v>3525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40">
        <v>0</v>
      </c>
      <c r="R11" s="89"/>
      <c r="S11" s="141">
        <v>0</v>
      </c>
      <c r="T11" s="141">
        <v>0</v>
      </c>
    </row>
    <row r="12" spans="2:20">
      <c r="B12" s="142" t="s">
        <v>224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2:20">
      <c r="B13" s="142" t="s">
        <v>113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2:20">
      <c r="B14" s="142" t="s">
        <v>207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2:20">
      <c r="B15" s="142" t="s">
        <v>215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2:20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2:20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2:20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2:20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2:20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2:20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2:20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2:20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2:20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2:20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2:20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2:20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2:20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2:20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2:20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2:20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2:20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2:20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2:20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2:20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2:20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2:20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2:20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2:20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2:20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2:20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2:20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2:20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2:20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2:20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2:20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2:20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2:20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2:20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2:20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2:20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2:20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2:20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2:20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2:20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2:20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2:20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2:20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2:20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2:20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2:20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2:20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2:20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2:20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2:20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2:20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2:20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2:20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2:20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2:20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</row>
    <row r="71" spans="2:20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</row>
    <row r="72" spans="2:20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73" spans="2:20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2:20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</row>
    <row r="75" spans="2:20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</row>
    <row r="76" spans="2:20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</row>
    <row r="77" spans="2:20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</row>
    <row r="78" spans="2:20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</row>
    <row r="79" spans="2:20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2:20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  <row r="81" spans="2:20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</row>
    <row r="82" spans="2:20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2:20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2:20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2:20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2:20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2:20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2:20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2:20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2:20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2:20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2:20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2:20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2:20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2:20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2:20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2:20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2:20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2:20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2:20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2:20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2:20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2:20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2:20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2:20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2:20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2:20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2:20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2:20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2:20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>
      <selection activeCell="A17" sqref="A17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6.855468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4.5703125" style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10" style="1" bestFit="1" customWidth="1"/>
    <col min="15" max="15" width="15.7109375" style="1" bestFit="1" customWidth="1"/>
    <col min="16" max="16" width="13" style="1" bestFit="1" customWidth="1"/>
    <col min="17" max="17" width="10" style="1" bestFit="1" customWidth="1"/>
    <col min="18" max="18" width="14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147</v>
      </c>
      <c r="C1" s="67" t="s" vm="1">
        <v>233</v>
      </c>
    </row>
    <row r="2" spans="2:21">
      <c r="B2" s="46" t="s">
        <v>146</v>
      </c>
      <c r="C2" s="67" t="s">
        <v>234</v>
      </c>
    </row>
    <row r="3" spans="2:21">
      <c r="B3" s="46" t="s">
        <v>148</v>
      </c>
      <c r="C3" s="67" t="s">
        <v>235</v>
      </c>
    </row>
    <row r="4" spans="2:21">
      <c r="B4" s="46" t="s">
        <v>149</v>
      </c>
      <c r="C4" s="67">
        <v>2102</v>
      </c>
    </row>
    <row r="6" spans="2:21" ht="26.25" customHeight="1">
      <c r="B6" s="174" t="s">
        <v>175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6"/>
    </row>
    <row r="7" spans="2:21" ht="26.25" customHeight="1">
      <c r="B7" s="174" t="s">
        <v>92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</row>
    <row r="8" spans="2:21" s="3" customFormat="1" ht="78.75">
      <c r="B8" s="21" t="s">
        <v>116</v>
      </c>
      <c r="C8" s="29" t="s">
        <v>47</v>
      </c>
      <c r="D8" s="29" t="s">
        <v>120</v>
      </c>
      <c r="E8" s="29" t="s">
        <v>192</v>
      </c>
      <c r="F8" s="29" t="s">
        <v>118</v>
      </c>
      <c r="G8" s="29" t="s">
        <v>66</v>
      </c>
      <c r="H8" s="29" t="s">
        <v>14</v>
      </c>
      <c r="I8" s="29" t="s">
        <v>67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62</v>
      </c>
      <c r="S8" s="12" t="s">
        <v>60</v>
      </c>
      <c r="T8" s="29" t="s">
        <v>150</v>
      </c>
      <c r="U8" s="13" t="s">
        <v>152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193</v>
      </c>
      <c r="U10" s="19" t="s">
        <v>218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4.6374059432218679</v>
      </c>
      <c r="L11" s="69"/>
      <c r="M11" s="69"/>
      <c r="N11" s="91">
        <v>5.0192942421613658E-2</v>
      </c>
      <c r="O11" s="77"/>
      <c r="P11" s="79"/>
      <c r="Q11" s="77">
        <v>1994.4827973769998</v>
      </c>
      <c r="R11" s="77">
        <f>R12+R280</f>
        <v>3605128.2274569068</v>
      </c>
      <c r="S11" s="69"/>
      <c r="T11" s="78">
        <f>IFERROR(R11/$R$11,0)</f>
        <v>1</v>
      </c>
      <c r="U11" s="78">
        <f>R11/'סכום נכסי הקרן'!$C$42</f>
        <v>5.9570165563137767E-2</v>
      </c>
    </row>
    <row r="12" spans="2:21">
      <c r="B12" s="70" t="s">
        <v>202</v>
      </c>
      <c r="C12" s="71"/>
      <c r="D12" s="71"/>
      <c r="E12" s="71"/>
      <c r="F12" s="71"/>
      <c r="G12" s="71"/>
      <c r="H12" s="71"/>
      <c r="I12" s="71"/>
      <c r="J12" s="71"/>
      <c r="K12" s="80">
        <v>4.2637954531783953</v>
      </c>
      <c r="L12" s="71"/>
      <c r="M12" s="71"/>
      <c r="N12" s="92">
        <v>3.8974047480103829E-2</v>
      </c>
      <c r="O12" s="80"/>
      <c r="P12" s="82"/>
      <c r="Q12" s="80">
        <v>1994.4827973769998</v>
      </c>
      <c r="R12" s="80">
        <f>R13+R181+R270</f>
        <v>2185295.2030704045</v>
      </c>
      <c r="S12" s="71"/>
      <c r="T12" s="81">
        <f t="shared" ref="T12:T75" si="0">IFERROR(R12/$R$11,0)</f>
        <v>0.60616296153547178</v>
      </c>
      <c r="U12" s="81">
        <f>R12/'סכום נכסי הקרן'!$C$42</f>
        <v>3.6109227976909963E-2</v>
      </c>
    </row>
    <row r="13" spans="2:21">
      <c r="B13" s="90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4.3002822232620872</v>
      </c>
      <c r="L13" s="71"/>
      <c r="M13" s="71"/>
      <c r="N13" s="92">
        <v>3.3524511912259691E-2</v>
      </c>
      <c r="O13" s="80"/>
      <c r="P13" s="82"/>
      <c r="Q13" s="80">
        <v>1826.8456766769998</v>
      </c>
      <c r="R13" s="80">
        <f>SUM(R14:R179)</f>
        <v>1825791.4481065897</v>
      </c>
      <c r="S13" s="71"/>
      <c r="T13" s="81">
        <f t="shared" si="0"/>
        <v>0.50644285942487022</v>
      </c>
      <c r="U13" s="81">
        <f>R13/'סכום נכסי הקרן'!$C$42</f>
        <v>3.0168884984208423E-2</v>
      </c>
    </row>
    <row r="14" spans="2:21">
      <c r="B14" s="76" t="s">
        <v>295</v>
      </c>
      <c r="C14" s="73">
        <v>1162577</v>
      </c>
      <c r="D14" s="86" t="s">
        <v>121</v>
      </c>
      <c r="E14" s="86" t="s">
        <v>296</v>
      </c>
      <c r="F14" s="73" t="s">
        <v>297</v>
      </c>
      <c r="G14" s="86" t="s">
        <v>298</v>
      </c>
      <c r="H14" s="73" t="s">
        <v>299</v>
      </c>
      <c r="I14" s="73" t="s">
        <v>300</v>
      </c>
      <c r="J14" s="73"/>
      <c r="K14" s="73">
        <v>4.26</v>
      </c>
      <c r="L14" s="86" t="s">
        <v>134</v>
      </c>
      <c r="M14" s="87">
        <v>5.0000000000000001E-4</v>
      </c>
      <c r="N14" s="87">
        <v>2.0499982633461845E-2</v>
      </c>
      <c r="O14" s="83">
        <v>5.7582000000000001E-2</v>
      </c>
      <c r="P14" s="85">
        <v>99.48</v>
      </c>
      <c r="Q14" s="73"/>
      <c r="R14" s="83">
        <v>5.7581999999999999E-5</v>
      </c>
      <c r="S14" s="84">
        <v>4.8772773571102764E-11</v>
      </c>
      <c r="T14" s="84">
        <f t="shared" si="0"/>
        <v>1.5972247411742943E-11</v>
      </c>
      <c r="U14" s="84">
        <f>R14/'סכום נכסי הקרן'!$C$42</f>
        <v>9.5146942273292579E-13</v>
      </c>
    </row>
    <row r="15" spans="2:21">
      <c r="B15" s="76" t="s">
        <v>301</v>
      </c>
      <c r="C15" s="73">
        <v>1160290</v>
      </c>
      <c r="D15" s="86" t="s">
        <v>121</v>
      </c>
      <c r="E15" s="86" t="s">
        <v>296</v>
      </c>
      <c r="F15" s="73" t="s">
        <v>302</v>
      </c>
      <c r="G15" s="86" t="s">
        <v>303</v>
      </c>
      <c r="H15" s="73" t="s">
        <v>304</v>
      </c>
      <c r="I15" s="73" t="s">
        <v>132</v>
      </c>
      <c r="J15" s="73"/>
      <c r="K15" s="83">
        <v>2.4499999999999948</v>
      </c>
      <c r="L15" s="86" t="s">
        <v>134</v>
      </c>
      <c r="M15" s="87">
        <v>1E-3</v>
      </c>
      <c r="N15" s="87">
        <v>1.7099999999999813E-2</v>
      </c>
      <c r="O15" s="83">
        <v>9841101.5957440007</v>
      </c>
      <c r="P15" s="85">
        <v>104.24</v>
      </c>
      <c r="Q15" s="73"/>
      <c r="R15" s="83">
        <v>10258.364403689</v>
      </c>
      <c r="S15" s="84">
        <v>6.5607343971626668E-3</v>
      </c>
      <c r="T15" s="84">
        <f t="shared" si="0"/>
        <v>2.8454922422899093E-3</v>
      </c>
      <c r="U15" s="84">
        <f>R15/'סכום נכסי הקרן'!$C$42</f>
        <v>1.6950644398183403E-4</v>
      </c>
    </row>
    <row r="16" spans="2:21">
      <c r="B16" s="76" t="s">
        <v>305</v>
      </c>
      <c r="C16" s="73">
        <v>7480304</v>
      </c>
      <c r="D16" s="86" t="s">
        <v>121</v>
      </c>
      <c r="E16" s="86" t="s">
        <v>296</v>
      </c>
      <c r="F16" s="73" t="s">
        <v>306</v>
      </c>
      <c r="G16" s="86" t="s">
        <v>303</v>
      </c>
      <c r="H16" s="73" t="s">
        <v>304</v>
      </c>
      <c r="I16" s="73" t="s">
        <v>132</v>
      </c>
      <c r="J16" s="73"/>
      <c r="K16" s="83">
        <v>4.7299999999999693</v>
      </c>
      <c r="L16" s="86" t="s">
        <v>134</v>
      </c>
      <c r="M16" s="87">
        <v>2E-3</v>
      </c>
      <c r="N16" s="87">
        <v>1.8599999999995311E-2</v>
      </c>
      <c r="O16" s="83">
        <v>998424.60089799995</v>
      </c>
      <c r="P16" s="85">
        <v>98.29</v>
      </c>
      <c r="Q16" s="73"/>
      <c r="R16" s="83">
        <v>981.35153631100002</v>
      </c>
      <c r="S16" s="84">
        <v>3.6564914258249421E-4</v>
      </c>
      <c r="T16" s="84">
        <f t="shared" si="0"/>
        <v>2.7220988391951184E-4</v>
      </c>
      <c r="U16" s="84">
        <f>R16/'סכום נכסי הקרן'!$C$42</f>
        <v>1.6215587853007832E-5</v>
      </c>
    </row>
    <row r="17" spans="2:21">
      <c r="B17" s="76" t="s">
        <v>307</v>
      </c>
      <c r="C17" s="73">
        <v>6040372</v>
      </c>
      <c r="D17" s="86" t="s">
        <v>121</v>
      </c>
      <c r="E17" s="86" t="s">
        <v>296</v>
      </c>
      <c r="F17" s="73" t="s">
        <v>308</v>
      </c>
      <c r="G17" s="86" t="s">
        <v>303</v>
      </c>
      <c r="H17" s="73" t="s">
        <v>304</v>
      </c>
      <c r="I17" s="73" t="s">
        <v>132</v>
      </c>
      <c r="J17" s="73"/>
      <c r="K17" s="85">
        <v>2.21</v>
      </c>
      <c r="L17" s="86" t="s">
        <v>134</v>
      </c>
      <c r="M17" s="87">
        <v>8.3000000000000001E-3</v>
      </c>
      <c r="N17" s="87">
        <v>1.8699975363788E-2</v>
      </c>
      <c r="O17" s="83">
        <v>0.230328</v>
      </c>
      <c r="P17" s="85">
        <v>107.19</v>
      </c>
      <c r="Q17" s="73"/>
      <c r="R17" s="83">
        <v>2.4760299999999994E-4</v>
      </c>
      <c r="S17" s="84">
        <v>7.5718565000249851E-11</v>
      </c>
      <c r="T17" s="84">
        <f t="shared" si="0"/>
        <v>6.8680774823552272E-11</v>
      </c>
      <c r="U17" s="84">
        <f>R17/'סכום נכסי הקרן'!$C$42</f>
        <v>4.091325127243593E-12</v>
      </c>
    </row>
    <row r="18" spans="2:21">
      <c r="B18" s="76" t="s">
        <v>309</v>
      </c>
      <c r="C18" s="73">
        <v>2310217</v>
      </c>
      <c r="D18" s="86" t="s">
        <v>121</v>
      </c>
      <c r="E18" s="86" t="s">
        <v>296</v>
      </c>
      <c r="F18" s="73" t="s">
        <v>310</v>
      </c>
      <c r="G18" s="86" t="s">
        <v>303</v>
      </c>
      <c r="H18" s="73" t="s">
        <v>304</v>
      </c>
      <c r="I18" s="73" t="s">
        <v>132</v>
      </c>
      <c r="J18" s="73"/>
      <c r="K18" s="83">
        <v>1.4900000000000186</v>
      </c>
      <c r="L18" s="86" t="s">
        <v>134</v>
      </c>
      <c r="M18" s="87">
        <v>8.6E-3</v>
      </c>
      <c r="N18" s="87">
        <v>1.6800000000000079E-2</v>
      </c>
      <c r="O18" s="83">
        <v>18723607.104752</v>
      </c>
      <c r="P18" s="85">
        <v>109.2</v>
      </c>
      <c r="Q18" s="73"/>
      <c r="R18" s="83">
        <v>20446.179266337997</v>
      </c>
      <c r="S18" s="84">
        <v>7.4853977329659054E-3</v>
      </c>
      <c r="T18" s="84">
        <f t="shared" si="0"/>
        <v>5.6714152663471093E-3</v>
      </c>
      <c r="U18" s="84">
        <f>R18/'סכום נכסי הקרן'!$C$42</f>
        <v>3.3784714639360438E-4</v>
      </c>
    </row>
    <row r="19" spans="2:21">
      <c r="B19" s="76" t="s">
        <v>311</v>
      </c>
      <c r="C19" s="73">
        <v>2310282</v>
      </c>
      <c r="D19" s="86" t="s">
        <v>121</v>
      </c>
      <c r="E19" s="86" t="s">
        <v>296</v>
      </c>
      <c r="F19" s="73" t="s">
        <v>310</v>
      </c>
      <c r="G19" s="86" t="s">
        <v>303</v>
      </c>
      <c r="H19" s="73" t="s">
        <v>304</v>
      </c>
      <c r="I19" s="73" t="s">
        <v>132</v>
      </c>
      <c r="J19" s="73"/>
      <c r="K19" s="83">
        <v>3.2099999999999786</v>
      </c>
      <c r="L19" s="86" t="s">
        <v>134</v>
      </c>
      <c r="M19" s="87">
        <v>3.8E-3</v>
      </c>
      <c r="N19" s="87">
        <v>1.8399999999999979E-2</v>
      </c>
      <c r="O19" s="83">
        <v>34162798.147041</v>
      </c>
      <c r="P19" s="85">
        <v>102.81</v>
      </c>
      <c r="Q19" s="73"/>
      <c r="R19" s="83">
        <v>35122.771915836995</v>
      </c>
      <c r="S19" s="84">
        <v>1.1387599382347E-2</v>
      </c>
      <c r="T19" s="84">
        <f t="shared" si="0"/>
        <v>9.7424473416339325E-3</v>
      </c>
      <c r="U19" s="84">
        <f>R19/'סכום נכסי הקרן'!$C$42</f>
        <v>5.8035920113128482E-4</v>
      </c>
    </row>
    <row r="20" spans="2:21">
      <c r="B20" s="76" t="s">
        <v>312</v>
      </c>
      <c r="C20" s="73">
        <v>2310381</v>
      </c>
      <c r="D20" s="86" t="s">
        <v>121</v>
      </c>
      <c r="E20" s="86" t="s">
        <v>296</v>
      </c>
      <c r="F20" s="73" t="s">
        <v>310</v>
      </c>
      <c r="G20" s="86" t="s">
        <v>303</v>
      </c>
      <c r="H20" s="73" t="s">
        <v>304</v>
      </c>
      <c r="I20" s="73" t="s">
        <v>132</v>
      </c>
      <c r="J20" s="73"/>
      <c r="K20" s="83">
        <v>7.1999999999996334</v>
      </c>
      <c r="L20" s="86" t="s">
        <v>134</v>
      </c>
      <c r="M20" s="87">
        <v>2E-3</v>
      </c>
      <c r="N20" s="87">
        <v>2.0599999999998442E-2</v>
      </c>
      <c r="O20" s="83">
        <v>6835706.9270209996</v>
      </c>
      <c r="P20" s="85">
        <v>95.71</v>
      </c>
      <c r="Q20" s="73"/>
      <c r="R20" s="83">
        <v>6542.455401317</v>
      </c>
      <c r="S20" s="84">
        <v>7.1323261050790258E-3</v>
      </c>
      <c r="T20" s="84">
        <f t="shared" si="0"/>
        <v>1.8147635780300976E-3</v>
      </c>
      <c r="U20" s="84">
        <f>R20/'סכום נכסי הקרן'!$C$42</f>
        <v>1.0810576680120521E-4</v>
      </c>
    </row>
    <row r="21" spans="2:21">
      <c r="B21" s="76" t="s">
        <v>313</v>
      </c>
      <c r="C21" s="73">
        <v>1158476</v>
      </c>
      <c r="D21" s="86" t="s">
        <v>121</v>
      </c>
      <c r="E21" s="86" t="s">
        <v>296</v>
      </c>
      <c r="F21" s="73" t="s">
        <v>314</v>
      </c>
      <c r="G21" s="86" t="s">
        <v>130</v>
      </c>
      <c r="H21" s="73" t="s">
        <v>299</v>
      </c>
      <c r="I21" s="73" t="s">
        <v>300</v>
      </c>
      <c r="J21" s="73"/>
      <c r="K21" s="83">
        <v>12.69999999999998</v>
      </c>
      <c r="L21" s="86" t="s">
        <v>134</v>
      </c>
      <c r="M21" s="87">
        <v>2.07E-2</v>
      </c>
      <c r="N21" s="87">
        <v>2.4499999999999807E-2</v>
      </c>
      <c r="O21" s="83">
        <v>30159444.917881999</v>
      </c>
      <c r="P21" s="85">
        <v>103.05</v>
      </c>
      <c r="Q21" s="73"/>
      <c r="R21" s="83">
        <v>31079.308436128002</v>
      </c>
      <c r="S21" s="84">
        <v>1.0749134905170907E-2</v>
      </c>
      <c r="T21" s="84">
        <f t="shared" si="0"/>
        <v>8.6208607503682755E-3</v>
      </c>
      <c r="U21" s="84">
        <f>R21/'סכום נכסי הקרן'!$C$42</f>
        <v>5.1354610219619425E-4</v>
      </c>
    </row>
    <row r="22" spans="2:21">
      <c r="B22" s="76" t="s">
        <v>315</v>
      </c>
      <c r="C22" s="73">
        <v>1171297</v>
      </c>
      <c r="D22" s="86" t="s">
        <v>121</v>
      </c>
      <c r="E22" s="86" t="s">
        <v>296</v>
      </c>
      <c r="F22" s="73" t="s">
        <v>316</v>
      </c>
      <c r="G22" s="86" t="s">
        <v>303</v>
      </c>
      <c r="H22" s="73" t="s">
        <v>299</v>
      </c>
      <c r="I22" s="73" t="s">
        <v>300</v>
      </c>
      <c r="J22" s="73"/>
      <c r="K22" s="83">
        <v>0.34000000000010555</v>
      </c>
      <c r="L22" s="86" t="s">
        <v>134</v>
      </c>
      <c r="M22" s="87">
        <v>3.5499999999999997E-2</v>
      </c>
      <c r="N22" s="87">
        <v>1.0699999999999774E-2</v>
      </c>
      <c r="O22" s="83">
        <v>1093351.2257590001</v>
      </c>
      <c r="P22" s="85">
        <v>121.33</v>
      </c>
      <c r="Q22" s="73"/>
      <c r="R22" s="83">
        <v>1326.562981129</v>
      </c>
      <c r="S22" s="84">
        <v>1.5340247683780936E-2</v>
      </c>
      <c r="T22" s="84">
        <f t="shared" si="0"/>
        <v>3.6796554725177438E-4</v>
      </c>
      <c r="U22" s="84">
        <f>R22/'סכום נכסי הקרן'!$C$42</f>
        <v>2.1919768571318792E-5</v>
      </c>
    </row>
    <row r="23" spans="2:21">
      <c r="B23" s="76" t="s">
        <v>317</v>
      </c>
      <c r="C23" s="73">
        <v>1171305</v>
      </c>
      <c r="D23" s="86" t="s">
        <v>121</v>
      </c>
      <c r="E23" s="86" t="s">
        <v>296</v>
      </c>
      <c r="F23" s="73" t="s">
        <v>316</v>
      </c>
      <c r="G23" s="86" t="s">
        <v>303</v>
      </c>
      <c r="H23" s="73" t="s">
        <v>299</v>
      </c>
      <c r="I23" s="73" t="s">
        <v>300</v>
      </c>
      <c r="J23" s="73"/>
      <c r="K23" s="73">
        <v>3.71</v>
      </c>
      <c r="L23" s="86" t="s">
        <v>134</v>
      </c>
      <c r="M23" s="87">
        <v>1.4999999999999999E-2</v>
      </c>
      <c r="N23" s="87">
        <v>1.9600018637276249E-2</v>
      </c>
      <c r="O23" s="83">
        <v>0.21996299999999999</v>
      </c>
      <c r="P23" s="85">
        <v>107.4</v>
      </c>
      <c r="Q23" s="73"/>
      <c r="R23" s="83">
        <v>2.3608599999999999E-4</v>
      </c>
      <c r="S23" s="84">
        <v>6.7567140843338473E-10</v>
      </c>
      <c r="T23" s="84">
        <f t="shared" si="0"/>
        <v>6.5486158911617248E-11</v>
      </c>
      <c r="U23" s="84">
        <f>R23/'סכום נכסי הקרן'!$C$42</f>
        <v>3.9010213284589888E-12</v>
      </c>
    </row>
    <row r="24" spans="2:21">
      <c r="B24" s="76" t="s">
        <v>318</v>
      </c>
      <c r="C24" s="73">
        <v>1145564</v>
      </c>
      <c r="D24" s="86" t="s">
        <v>121</v>
      </c>
      <c r="E24" s="86" t="s">
        <v>296</v>
      </c>
      <c r="F24" s="73" t="s">
        <v>319</v>
      </c>
      <c r="G24" s="86" t="s">
        <v>320</v>
      </c>
      <c r="H24" s="73" t="s">
        <v>304</v>
      </c>
      <c r="I24" s="73" t="s">
        <v>132</v>
      </c>
      <c r="J24" s="73"/>
      <c r="K24" s="83">
        <v>2.6299999999999639</v>
      </c>
      <c r="L24" s="86" t="s">
        <v>134</v>
      </c>
      <c r="M24" s="87">
        <v>8.3000000000000001E-3</v>
      </c>
      <c r="N24" s="87">
        <v>1.8899999999998914E-2</v>
      </c>
      <c r="O24" s="83">
        <v>2316056.2221650002</v>
      </c>
      <c r="P24" s="85">
        <v>107.2</v>
      </c>
      <c r="Q24" s="73"/>
      <c r="R24" s="83">
        <v>2482.8123798429997</v>
      </c>
      <c r="S24" s="84">
        <v>1.6803962607338512E-3</v>
      </c>
      <c r="T24" s="84">
        <f t="shared" si="0"/>
        <v>6.8868906268956765E-4</v>
      </c>
      <c r="U24" s="84">
        <f>R24/'סכום נכסי הקרן'!$C$42</f>
        <v>4.1025321485939711E-5</v>
      </c>
    </row>
    <row r="25" spans="2:21">
      <c r="B25" s="76" t="s">
        <v>321</v>
      </c>
      <c r="C25" s="73">
        <v>1145572</v>
      </c>
      <c r="D25" s="86" t="s">
        <v>121</v>
      </c>
      <c r="E25" s="86" t="s">
        <v>296</v>
      </c>
      <c r="F25" s="73" t="s">
        <v>319</v>
      </c>
      <c r="G25" s="86" t="s">
        <v>320</v>
      </c>
      <c r="H25" s="73" t="s">
        <v>304</v>
      </c>
      <c r="I25" s="73" t="s">
        <v>132</v>
      </c>
      <c r="J25" s="73"/>
      <c r="K25" s="83">
        <v>6.3600000000001522</v>
      </c>
      <c r="L25" s="86" t="s">
        <v>134</v>
      </c>
      <c r="M25" s="87">
        <v>1.6500000000000001E-2</v>
      </c>
      <c r="N25" s="87">
        <v>2.3200000000000359E-2</v>
      </c>
      <c r="O25" s="83">
        <v>12677026.711936999</v>
      </c>
      <c r="P25" s="85">
        <v>105.88</v>
      </c>
      <c r="Q25" s="73"/>
      <c r="R25" s="83">
        <v>13422.435828011001</v>
      </c>
      <c r="S25" s="84">
        <v>5.9920981762056963E-3</v>
      </c>
      <c r="T25" s="84">
        <f t="shared" si="0"/>
        <v>3.7231507400443619E-3</v>
      </c>
      <c r="U25" s="84">
        <f>R25/'סכום נכסי הקרן'!$C$42</f>
        <v>2.2178870600096155E-4</v>
      </c>
    </row>
    <row r="26" spans="2:21">
      <c r="B26" s="76" t="s">
        <v>322</v>
      </c>
      <c r="C26" s="73">
        <v>6620496</v>
      </c>
      <c r="D26" s="86" t="s">
        <v>121</v>
      </c>
      <c r="E26" s="86" t="s">
        <v>296</v>
      </c>
      <c r="F26" s="73" t="s">
        <v>323</v>
      </c>
      <c r="G26" s="86" t="s">
        <v>303</v>
      </c>
      <c r="H26" s="73" t="s">
        <v>304</v>
      </c>
      <c r="I26" s="73" t="s">
        <v>132</v>
      </c>
      <c r="J26" s="73"/>
      <c r="K26" s="83">
        <v>4.5699999999995224</v>
      </c>
      <c r="L26" s="86" t="s">
        <v>134</v>
      </c>
      <c r="M26" s="87">
        <v>1E-3</v>
      </c>
      <c r="N26" s="87">
        <v>1.8999999999996967E-2</v>
      </c>
      <c r="O26" s="83">
        <v>3701769.1487250002</v>
      </c>
      <c r="P26" s="85">
        <v>97.94</v>
      </c>
      <c r="Q26" s="73"/>
      <c r="R26" s="83">
        <v>3625.5129034890001</v>
      </c>
      <c r="S26" s="84">
        <v>1.24727588630341E-3</v>
      </c>
      <c r="T26" s="84">
        <f t="shared" si="0"/>
        <v>1.0056543553366125E-3</v>
      </c>
      <c r="U26" s="84">
        <f>R26/'סכום נכסי הקרן'!$C$42</f>
        <v>5.9906996446692586E-5</v>
      </c>
    </row>
    <row r="27" spans="2:21">
      <c r="B27" s="76" t="s">
        <v>324</v>
      </c>
      <c r="C27" s="73">
        <v>1940535</v>
      </c>
      <c r="D27" s="86" t="s">
        <v>121</v>
      </c>
      <c r="E27" s="86" t="s">
        <v>296</v>
      </c>
      <c r="F27" s="73" t="s">
        <v>325</v>
      </c>
      <c r="G27" s="86" t="s">
        <v>303</v>
      </c>
      <c r="H27" s="73" t="s">
        <v>304</v>
      </c>
      <c r="I27" s="73" t="s">
        <v>132</v>
      </c>
      <c r="J27" s="73"/>
      <c r="K27" s="73">
        <v>0.36</v>
      </c>
      <c r="L27" s="86" t="s">
        <v>134</v>
      </c>
      <c r="M27" s="87">
        <v>0.05</v>
      </c>
      <c r="N27" s="87">
        <v>1.0999996653850916E-2</v>
      </c>
      <c r="O27" s="83">
        <v>0.51593500000000003</v>
      </c>
      <c r="P27" s="85">
        <v>114.9</v>
      </c>
      <c r="Q27" s="73"/>
      <c r="R27" s="83">
        <v>5.9770199999999998E-4</v>
      </c>
      <c r="S27" s="84">
        <v>4.9111513760551935E-10</v>
      </c>
      <c r="T27" s="84">
        <f t="shared" si="0"/>
        <v>1.6579216113531277E-10</v>
      </c>
      <c r="U27" s="84">
        <f>R27/'סכום נכסי הקרן'!$C$42</f>
        <v>9.8762664879009963E-12</v>
      </c>
    </row>
    <row r="28" spans="2:21">
      <c r="B28" s="76" t="s">
        <v>326</v>
      </c>
      <c r="C28" s="73">
        <v>1940618</v>
      </c>
      <c r="D28" s="86" t="s">
        <v>121</v>
      </c>
      <c r="E28" s="86" t="s">
        <v>296</v>
      </c>
      <c r="F28" s="73" t="s">
        <v>325</v>
      </c>
      <c r="G28" s="86" t="s">
        <v>303</v>
      </c>
      <c r="H28" s="73" t="s">
        <v>304</v>
      </c>
      <c r="I28" s="73" t="s">
        <v>132</v>
      </c>
      <c r="J28" s="73"/>
      <c r="K28" s="83">
        <v>2.5099999999986133</v>
      </c>
      <c r="L28" s="86" t="s">
        <v>134</v>
      </c>
      <c r="M28" s="87">
        <v>6.0000000000000001E-3</v>
      </c>
      <c r="N28" s="87">
        <v>1.829999999999499E-2</v>
      </c>
      <c r="O28" s="83">
        <v>968627.65679799998</v>
      </c>
      <c r="P28" s="85">
        <v>107.21</v>
      </c>
      <c r="Q28" s="73"/>
      <c r="R28" s="83">
        <v>1038.4657011440001</v>
      </c>
      <c r="S28" s="84">
        <v>7.2584270665218716E-4</v>
      </c>
      <c r="T28" s="84">
        <f t="shared" si="0"/>
        <v>2.8805236197563606E-4</v>
      </c>
      <c r="U28" s="84">
        <f>R28/'סכום נכסי הקרן'!$C$42</f>
        <v>1.715932689374153E-5</v>
      </c>
    </row>
    <row r="29" spans="2:21">
      <c r="B29" s="76" t="s">
        <v>327</v>
      </c>
      <c r="C29" s="73">
        <v>1940659</v>
      </c>
      <c r="D29" s="86" t="s">
        <v>121</v>
      </c>
      <c r="E29" s="86" t="s">
        <v>296</v>
      </c>
      <c r="F29" s="73" t="s">
        <v>325</v>
      </c>
      <c r="G29" s="86" t="s">
        <v>303</v>
      </c>
      <c r="H29" s="73" t="s">
        <v>304</v>
      </c>
      <c r="I29" s="73" t="s">
        <v>132</v>
      </c>
      <c r="J29" s="73"/>
      <c r="K29" s="83">
        <v>4.0000000000005063</v>
      </c>
      <c r="L29" s="86" t="s">
        <v>134</v>
      </c>
      <c r="M29" s="87">
        <v>1.7500000000000002E-2</v>
      </c>
      <c r="N29" s="87">
        <v>1.9000000000004052E-2</v>
      </c>
      <c r="O29" s="83">
        <v>1821967.18713</v>
      </c>
      <c r="P29" s="85">
        <v>108.29</v>
      </c>
      <c r="Q29" s="73"/>
      <c r="R29" s="83">
        <v>1973.0083360080002</v>
      </c>
      <c r="S29" s="84">
        <v>5.5178760560099674E-4</v>
      </c>
      <c r="T29" s="84">
        <f t="shared" si="0"/>
        <v>5.4727826904503191E-4</v>
      </c>
      <c r="U29" s="84">
        <f>R29/'סכום נכסי הקרן'!$C$42</f>
        <v>3.260145709612001E-5</v>
      </c>
    </row>
    <row r="30" spans="2:21">
      <c r="B30" s="76" t="s">
        <v>328</v>
      </c>
      <c r="C30" s="73">
        <v>6000210</v>
      </c>
      <c r="D30" s="86" t="s">
        <v>121</v>
      </c>
      <c r="E30" s="86" t="s">
        <v>296</v>
      </c>
      <c r="F30" s="73" t="s">
        <v>329</v>
      </c>
      <c r="G30" s="86" t="s">
        <v>330</v>
      </c>
      <c r="H30" s="73" t="s">
        <v>331</v>
      </c>
      <c r="I30" s="73" t="s">
        <v>132</v>
      </c>
      <c r="J30" s="73"/>
      <c r="K30" s="83">
        <v>4.5800000000000844</v>
      </c>
      <c r="L30" s="86" t="s">
        <v>134</v>
      </c>
      <c r="M30" s="87">
        <v>3.85E-2</v>
      </c>
      <c r="N30" s="87">
        <v>2.1500000000000203E-2</v>
      </c>
      <c r="O30" s="83">
        <v>24645321.404927999</v>
      </c>
      <c r="P30" s="85">
        <v>120.6</v>
      </c>
      <c r="Q30" s="73"/>
      <c r="R30" s="83">
        <v>29722.257398255999</v>
      </c>
      <c r="S30" s="84">
        <v>9.4411990776971707E-3</v>
      </c>
      <c r="T30" s="84">
        <f t="shared" si="0"/>
        <v>8.244438345324092E-3</v>
      </c>
      <c r="U30" s="84">
        <f>R30/'סכום נכסי הקרן'!$C$42</f>
        <v>4.911225572060378E-4</v>
      </c>
    </row>
    <row r="31" spans="2:21">
      <c r="B31" s="76" t="s">
        <v>332</v>
      </c>
      <c r="C31" s="73">
        <v>6000236</v>
      </c>
      <c r="D31" s="86" t="s">
        <v>121</v>
      </c>
      <c r="E31" s="86" t="s">
        <v>296</v>
      </c>
      <c r="F31" s="73" t="s">
        <v>329</v>
      </c>
      <c r="G31" s="86" t="s">
        <v>330</v>
      </c>
      <c r="H31" s="73" t="s">
        <v>331</v>
      </c>
      <c r="I31" s="73" t="s">
        <v>132</v>
      </c>
      <c r="J31" s="73"/>
      <c r="K31" s="83">
        <v>2.3200000000000163</v>
      </c>
      <c r="L31" s="86" t="s">
        <v>134</v>
      </c>
      <c r="M31" s="87">
        <v>4.4999999999999998E-2</v>
      </c>
      <c r="N31" s="87">
        <v>1.930000000000023E-2</v>
      </c>
      <c r="O31" s="83">
        <v>26554519.530221</v>
      </c>
      <c r="P31" s="85">
        <v>117.6</v>
      </c>
      <c r="Q31" s="73"/>
      <c r="R31" s="83">
        <v>31228.115682939002</v>
      </c>
      <c r="S31" s="84">
        <v>8.9844638926161909E-3</v>
      </c>
      <c r="T31" s="84">
        <f t="shared" si="0"/>
        <v>8.6621372979478247E-3</v>
      </c>
      <c r="U31" s="84">
        <f>R31/'סכום נכסי הקרן'!$C$42</f>
        <v>5.160049529693828E-4</v>
      </c>
    </row>
    <row r="32" spans="2:21">
      <c r="B32" s="76" t="s">
        <v>333</v>
      </c>
      <c r="C32" s="73">
        <v>6000285</v>
      </c>
      <c r="D32" s="86" t="s">
        <v>121</v>
      </c>
      <c r="E32" s="86" t="s">
        <v>296</v>
      </c>
      <c r="F32" s="73" t="s">
        <v>329</v>
      </c>
      <c r="G32" s="86" t="s">
        <v>330</v>
      </c>
      <c r="H32" s="73" t="s">
        <v>331</v>
      </c>
      <c r="I32" s="73" t="s">
        <v>132</v>
      </c>
      <c r="J32" s="73"/>
      <c r="K32" s="83">
        <v>7.089999999999999</v>
      </c>
      <c r="L32" s="86" t="s">
        <v>134</v>
      </c>
      <c r="M32" s="87">
        <v>2.3900000000000001E-2</v>
      </c>
      <c r="N32" s="87">
        <v>2.4199999999999923E-2</v>
      </c>
      <c r="O32" s="83">
        <v>34776165.554646999</v>
      </c>
      <c r="P32" s="85">
        <v>108.57</v>
      </c>
      <c r="Q32" s="73"/>
      <c r="R32" s="83">
        <v>37756.480959633998</v>
      </c>
      <c r="S32" s="84">
        <v>8.9418467887174766E-3</v>
      </c>
      <c r="T32" s="84">
        <f t="shared" si="0"/>
        <v>1.0472992519954774E-2</v>
      </c>
      <c r="U32" s="84">
        <f>R32/'סכום נכסי הקרן'!$C$42</f>
        <v>6.2387789835520934E-4</v>
      </c>
    </row>
    <row r="33" spans="2:21">
      <c r="B33" s="76" t="s">
        <v>334</v>
      </c>
      <c r="C33" s="73">
        <v>6000384</v>
      </c>
      <c r="D33" s="86" t="s">
        <v>121</v>
      </c>
      <c r="E33" s="86" t="s">
        <v>296</v>
      </c>
      <c r="F33" s="73" t="s">
        <v>329</v>
      </c>
      <c r="G33" s="86" t="s">
        <v>330</v>
      </c>
      <c r="H33" s="73" t="s">
        <v>331</v>
      </c>
      <c r="I33" s="73" t="s">
        <v>132</v>
      </c>
      <c r="J33" s="73"/>
      <c r="K33" s="83">
        <v>4.2099999999999351</v>
      </c>
      <c r="L33" s="86" t="s">
        <v>134</v>
      </c>
      <c r="M33" s="87">
        <v>0.01</v>
      </c>
      <c r="N33" s="87">
        <v>1.910000000000003E-2</v>
      </c>
      <c r="O33" s="83">
        <v>5722275.5398800001</v>
      </c>
      <c r="P33" s="85">
        <v>104.1</v>
      </c>
      <c r="Q33" s="73"/>
      <c r="R33" s="83">
        <v>5956.8886354780007</v>
      </c>
      <c r="S33" s="84">
        <v>4.7616545827095852E-3</v>
      </c>
      <c r="T33" s="84">
        <f t="shared" si="0"/>
        <v>1.6523375202329624E-3</v>
      </c>
      <c r="U33" s="84">
        <f>R33/'סכום נכסי הקרן'!$C$42</f>
        <v>9.8430019646462074E-5</v>
      </c>
    </row>
    <row r="34" spans="2:21">
      <c r="B34" s="76" t="s">
        <v>335</v>
      </c>
      <c r="C34" s="73">
        <v>6000392</v>
      </c>
      <c r="D34" s="86" t="s">
        <v>121</v>
      </c>
      <c r="E34" s="86" t="s">
        <v>296</v>
      </c>
      <c r="F34" s="73" t="s">
        <v>329</v>
      </c>
      <c r="G34" s="86" t="s">
        <v>330</v>
      </c>
      <c r="H34" s="73" t="s">
        <v>331</v>
      </c>
      <c r="I34" s="73" t="s">
        <v>132</v>
      </c>
      <c r="J34" s="73"/>
      <c r="K34" s="83">
        <v>11.98999999999965</v>
      </c>
      <c r="L34" s="86" t="s">
        <v>134</v>
      </c>
      <c r="M34" s="87">
        <v>1.2500000000000001E-2</v>
      </c>
      <c r="N34" s="87">
        <v>2.5699999999999307E-2</v>
      </c>
      <c r="O34" s="83">
        <v>16009565.029524</v>
      </c>
      <c r="P34" s="85">
        <v>92.85</v>
      </c>
      <c r="Q34" s="73"/>
      <c r="R34" s="83">
        <v>14864.880541078999</v>
      </c>
      <c r="S34" s="84">
        <v>3.7302082215286626E-3</v>
      </c>
      <c r="T34" s="84">
        <f t="shared" si="0"/>
        <v>4.1232598685026064E-3</v>
      </c>
      <c r="U34" s="84">
        <f>R34/'סכום נכסי הקרן'!$C$42</f>
        <v>2.456232730265419E-4</v>
      </c>
    </row>
    <row r="35" spans="2:21">
      <c r="B35" s="76" t="s">
        <v>336</v>
      </c>
      <c r="C35" s="73">
        <v>1147503</v>
      </c>
      <c r="D35" s="86" t="s">
        <v>121</v>
      </c>
      <c r="E35" s="86" t="s">
        <v>296</v>
      </c>
      <c r="F35" s="73" t="s">
        <v>337</v>
      </c>
      <c r="G35" s="86" t="s">
        <v>130</v>
      </c>
      <c r="H35" s="73" t="s">
        <v>331</v>
      </c>
      <c r="I35" s="73" t="s">
        <v>132</v>
      </c>
      <c r="J35" s="73"/>
      <c r="K35" s="83">
        <v>6.619999999999254</v>
      </c>
      <c r="L35" s="86" t="s">
        <v>134</v>
      </c>
      <c r="M35" s="87">
        <v>2.6499999999999999E-2</v>
      </c>
      <c r="N35" s="87">
        <v>2.3099999999998743E-2</v>
      </c>
      <c r="O35" s="83">
        <v>3588267.4034070005</v>
      </c>
      <c r="P35" s="85">
        <v>112.87</v>
      </c>
      <c r="Q35" s="73"/>
      <c r="R35" s="83">
        <v>4050.077488421</v>
      </c>
      <c r="S35" s="84">
        <v>2.3791968427820821E-3</v>
      </c>
      <c r="T35" s="84">
        <f t="shared" si="0"/>
        <v>1.1234212024901996E-3</v>
      </c>
      <c r="U35" s="84">
        <f>R35/'סכום נכסי הקרן'!$C$42</f>
        <v>6.6922387029480507E-5</v>
      </c>
    </row>
    <row r="36" spans="2:21">
      <c r="B36" s="76" t="s">
        <v>338</v>
      </c>
      <c r="C36" s="73">
        <v>1134436</v>
      </c>
      <c r="D36" s="86" t="s">
        <v>121</v>
      </c>
      <c r="E36" s="86" t="s">
        <v>296</v>
      </c>
      <c r="F36" s="73" t="s">
        <v>339</v>
      </c>
      <c r="G36" s="86" t="s">
        <v>320</v>
      </c>
      <c r="H36" s="73" t="s">
        <v>340</v>
      </c>
      <c r="I36" s="73" t="s">
        <v>300</v>
      </c>
      <c r="J36" s="73"/>
      <c r="K36" s="83">
        <v>1.4999999999998108</v>
      </c>
      <c r="L36" s="86" t="s">
        <v>134</v>
      </c>
      <c r="M36" s="87">
        <v>6.5000000000000006E-3</v>
      </c>
      <c r="N36" s="87">
        <v>1.7399999999999017E-2</v>
      </c>
      <c r="O36" s="83">
        <v>1629309.0515620001</v>
      </c>
      <c r="P36" s="85">
        <v>107.22</v>
      </c>
      <c r="Q36" s="83">
        <v>896.33305895700005</v>
      </c>
      <c r="R36" s="83">
        <v>2643.278224099</v>
      </c>
      <c r="S36" s="84">
        <v>8.0945431682494431E-3</v>
      </c>
      <c r="T36" s="84">
        <f t="shared" si="0"/>
        <v>7.331995028547416E-4</v>
      </c>
      <c r="U36" s="84">
        <f>R36/'סכום נכסי הקרן'!$C$42</f>
        <v>4.3676815775867261E-5</v>
      </c>
    </row>
    <row r="37" spans="2:21">
      <c r="B37" s="76" t="s">
        <v>341</v>
      </c>
      <c r="C37" s="73">
        <v>1138650</v>
      </c>
      <c r="D37" s="86" t="s">
        <v>121</v>
      </c>
      <c r="E37" s="86" t="s">
        <v>296</v>
      </c>
      <c r="F37" s="73" t="s">
        <v>339</v>
      </c>
      <c r="G37" s="86" t="s">
        <v>320</v>
      </c>
      <c r="H37" s="73" t="s">
        <v>331</v>
      </c>
      <c r="I37" s="73" t="s">
        <v>132</v>
      </c>
      <c r="J37" s="73"/>
      <c r="K37" s="83">
        <v>3.5800000000000072</v>
      </c>
      <c r="L37" s="86" t="s">
        <v>134</v>
      </c>
      <c r="M37" s="87">
        <v>1.34E-2</v>
      </c>
      <c r="N37" s="87">
        <v>2.7699999999999943E-2</v>
      </c>
      <c r="O37" s="83">
        <v>48278035.737672001</v>
      </c>
      <c r="P37" s="85">
        <v>105.29</v>
      </c>
      <c r="Q37" s="73"/>
      <c r="R37" s="83">
        <v>50831.942640577006</v>
      </c>
      <c r="S37" s="84">
        <v>1.4570847003935305E-2</v>
      </c>
      <c r="T37" s="84">
        <f t="shared" si="0"/>
        <v>1.4099898653656035E-2</v>
      </c>
      <c r="U37" s="84">
        <f>R37/'סכום נכסי הקרן'!$C$42</f>
        <v>8.3993329722175335E-4</v>
      </c>
    </row>
    <row r="38" spans="2:21">
      <c r="B38" s="76" t="s">
        <v>342</v>
      </c>
      <c r="C38" s="73">
        <v>1156603</v>
      </c>
      <c r="D38" s="86" t="s">
        <v>121</v>
      </c>
      <c r="E38" s="86" t="s">
        <v>296</v>
      </c>
      <c r="F38" s="73" t="s">
        <v>339</v>
      </c>
      <c r="G38" s="86" t="s">
        <v>320</v>
      </c>
      <c r="H38" s="73" t="s">
        <v>331</v>
      </c>
      <c r="I38" s="73" t="s">
        <v>132</v>
      </c>
      <c r="J38" s="73"/>
      <c r="K38" s="83">
        <v>3.5000000000000342</v>
      </c>
      <c r="L38" s="86" t="s">
        <v>134</v>
      </c>
      <c r="M38" s="87">
        <v>1.77E-2</v>
      </c>
      <c r="N38" s="87">
        <v>2.770000000000044E-2</v>
      </c>
      <c r="O38" s="83">
        <v>27483965.823894002</v>
      </c>
      <c r="P38" s="85">
        <v>105.78</v>
      </c>
      <c r="Q38" s="73"/>
      <c r="R38" s="83">
        <v>29072.538886335999</v>
      </c>
      <c r="S38" s="84">
        <v>9.1609045857532472E-3</v>
      </c>
      <c r="T38" s="84">
        <f t="shared" si="0"/>
        <v>8.0642177065762943E-3</v>
      </c>
      <c r="U38" s="84">
        <f>R38/'סכום נכסי הקרן'!$C$42</f>
        <v>4.8038678391793704E-4</v>
      </c>
    </row>
    <row r="39" spans="2:21">
      <c r="B39" s="76" t="s">
        <v>343</v>
      </c>
      <c r="C39" s="73">
        <v>1156611</v>
      </c>
      <c r="D39" s="86" t="s">
        <v>121</v>
      </c>
      <c r="E39" s="86" t="s">
        <v>296</v>
      </c>
      <c r="F39" s="73" t="s">
        <v>339</v>
      </c>
      <c r="G39" s="86" t="s">
        <v>320</v>
      </c>
      <c r="H39" s="73" t="s">
        <v>331</v>
      </c>
      <c r="I39" s="73" t="s">
        <v>132</v>
      </c>
      <c r="J39" s="73"/>
      <c r="K39" s="83">
        <v>6.7600000000000353</v>
      </c>
      <c r="L39" s="86" t="s">
        <v>134</v>
      </c>
      <c r="M39" s="87">
        <v>2.4799999999999999E-2</v>
      </c>
      <c r="N39" s="87">
        <v>2.8900000000000255E-2</v>
      </c>
      <c r="O39" s="83">
        <v>44175221.249771006</v>
      </c>
      <c r="P39" s="85">
        <v>106.81</v>
      </c>
      <c r="Q39" s="73"/>
      <c r="R39" s="83">
        <v>47183.554550210996</v>
      </c>
      <c r="S39" s="84">
        <v>1.3408819346779321E-2</v>
      </c>
      <c r="T39" s="84">
        <f t="shared" si="0"/>
        <v>1.3087899118499523E-2</v>
      </c>
      <c r="U39" s="84">
        <f>R39/'סכום נכסי הקרן'!$C$42</f>
        <v>7.7964831736266141E-4</v>
      </c>
    </row>
    <row r="40" spans="2:21">
      <c r="B40" s="76" t="s">
        <v>344</v>
      </c>
      <c r="C40" s="73">
        <v>1178672</v>
      </c>
      <c r="D40" s="86" t="s">
        <v>121</v>
      </c>
      <c r="E40" s="86" t="s">
        <v>296</v>
      </c>
      <c r="F40" s="73" t="s">
        <v>339</v>
      </c>
      <c r="G40" s="86" t="s">
        <v>320</v>
      </c>
      <c r="H40" s="73" t="s">
        <v>340</v>
      </c>
      <c r="I40" s="73" t="s">
        <v>300</v>
      </c>
      <c r="J40" s="73"/>
      <c r="K40" s="83">
        <v>8.1699999999998862</v>
      </c>
      <c r="L40" s="86" t="s">
        <v>134</v>
      </c>
      <c r="M40" s="87">
        <v>9.0000000000000011E-3</v>
      </c>
      <c r="N40" s="87">
        <v>2.9699999999999758E-2</v>
      </c>
      <c r="O40" s="83">
        <v>22061186.502020001</v>
      </c>
      <c r="P40" s="85">
        <v>91</v>
      </c>
      <c r="Q40" s="73"/>
      <c r="R40" s="83">
        <v>20075.679853884001</v>
      </c>
      <c r="S40" s="84">
        <v>1.1589216673086097E-2</v>
      </c>
      <c r="T40" s="84">
        <f t="shared" si="0"/>
        <v>5.568645159688421E-3</v>
      </c>
      <c r="U40" s="84">
        <f>R40/'סכום נכסי הקרן'!$C$42</f>
        <v>3.3172511412500502E-4</v>
      </c>
    </row>
    <row r="41" spans="2:21">
      <c r="B41" s="76" t="s">
        <v>345</v>
      </c>
      <c r="C41" s="73">
        <v>1178680</v>
      </c>
      <c r="D41" s="86" t="s">
        <v>121</v>
      </c>
      <c r="E41" s="86" t="s">
        <v>296</v>
      </c>
      <c r="F41" s="73" t="s">
        <v>339</v>
      </c>
      <c r="G41" s="86" t="s">
        <v>320</v>
      </c>
      <c r="H41" s="73" t="s">
        <v>340</v>
      </c>
      <c r="I41" s="73" t="s">
        <v>300</v>
      </c>
      <c r="J41" s="73"/>
      <c r="K41" s="83">
        <v>11.590000000000048</v>
      </c>
      <c r="L41" s="86" t="s">
        <v>134</v>
      </c>
      <c r="M41" s="87">
        <v>1.6899999999999998E-2</v>
      </c>
      <c r="N41" s="87">
        <v>3.180000000000012E-2</v>
      </c>
      <c r="O41" s="83">
        <v>25685077.297938</v>
      </c>
      <c r="P41" s="85">
        <v>91.02</v>
      </c>
      <c r="Q41" s="73"/>
      <c r="R41" s="83">
        <v>23378.556142154001</v>
      </c>
      <c r="S41" s="84">
        <v>9.591463976734842E-3</v>
      </c>
      <c r="T41" s="84">
        <f t="shared" si="0"/>
        <v>6.4848057176167253E-3</v>
      </c>
      <c r="U41" s="84">
        <f>R41/'סכום נכסי הקרן'!$C$42</f>
        <v>3.8630095024321079E-4</v>
      </c>
    </row>
    <row r="42" spans="2:21">
      <c r="B42" s="76" t="s">
        <v>346</v>
      </c>
      <c r="C42" s="73">
        <v>1940543</v>
      </c>
      <c r="D42" s="86" t="s">
        <v>121</v>
      </c>
      <c r="E42" s="86" t="s">
        <v>296</v>
      </c>
      <c r="F42" s="73" t="s">
        <v>325</v>
      </c>
      <c r="G42" s="86" t="s">
        <v>303</v>
      </c>
      <c r="H42" s="73" t="s">
        <v>331</v>
      </c>
      <c r="I42" s="73" t="s">
        <v>132</v>
      </c>
      <c r="J42" s="73"/>
      <c r="K42" s="83">
        <v>0.15999999999954126</v>
      </c>
      <c r="L42" s="86" t="s">
        <v>134</v>
      </c>
      <c r="M42" s="87">
        <v>4.2000000000000003E-2</v>
      </c>
      <c r="N42" s="87">
        <v>1.0799999999997707E-2</v>
      </c>
      <c r="O42" s="83">
        <v>905038.31476999994</v>
      </c>
      <c r="P42" s="85">
        <v>115.61</v>
      </c>
      <c r="Q42" s="73"/>
      <c r="R42" s="83">
        <v>1046.314792228</v>
      </c>
      <c r="S42" s="84">
        <v>2.7212759347965869E-3</v>
      </c>
      <c r="T42" s="84">
        <f t="shared" si="0"/>
        <v>2.9022956361418546E-4</v>
      </c>
      <c r="U42" s="84">
        <f>R42/'סכום נכסי הקרן'!$C$42</f>
        <v>1.7289023155814251E-5</v>
      </c>
    </row>
    <row r="43" spans="2:21">
      <c r="B43" s="76" t="s">
        <v>347</v>
      </c>
      <c r="C43" s="73">
        <v>1133149</v>
      </c>
      <c r="D43" s="86" t="s">
        <v>121</v>
      </c>
      <c r="E43" s="86" t="s">
        <v>296</v>
      </c>
      <c r="F43" s="73" t="s">
        <v>348</v>
      </c>
      <c r="G43" s="86" t="s">
        <v>320</v>
      </c>
      <c r="H43" s="73" t="s">
        <v>349</v>
      </c>
      <c r="I43" s="73" t="s">
        <v>132</v>
      </c>
      <c r="J43" s="73"/>
      <c r="K43" s="83">
        <v>2.4099999999999775</v>
      </c>
      <c r="L43" s="86" t="s">
        <v>134</v>
      </c>
      <c r="M43" s="87">
        <v>3.2000000000000001E-2</v>
      </c>
      <c r="N43" s="87">
        <v>2.6199999999999727E-2</v>
      </c>
      <c r="O43" s="83">
        <v>20771706.580807999</v>
      </c>
      <c r="P43" s="85">
        <v>112.84</v>
      </c>
      <c r="Q43" s="73"/>
      <c r="R43" s="83">
        <v>23438.795202871999</v>
      </c>
      <c r="S43" s="84">
        <v>1.1845469854021283E-2</v>
      </c>
      <c r="T43" s="84">
        <f t="shared" si="0"/>
        <v>6.5015149875559232E-3</v>
      </c>
      <c r="U43" s="84">
        <f>R43/'סכום נכסי הקרן'!$C$42</f>
        <v>3.8729632421992795E-4</v>
      </c>
    </row>
    <row r="44" spans="2:21">
      <c r="B44" s="76" t="s">
        <v>350</v>
      </c>
      <c r="C44" s="73">
        <v>1158609</v>
      </c>
      <c r="D44" s="86" t="s">
        <v>121</v>
      </c>
      <c r="E44" s="86" t="s">
        <v>296</v>
      </c>
      <c r="F44" s="73" t="s">
        <v>348</v>
      </c>
      <c r="G44" s="86" t="s">
        <v>320</v>
      </c>
      <c r="H44" s="73" t="s">
        <v>349</v>
      </c>
      <c r="I44" s="73" t="s">
        <v>132</v>
      </c>
      <c r="J44" s="73"/>
      <c r="K44" s="83">
        <v>4.7500000000000302</v>
      </c>
      <c r="L44" s="86" t="s">
        <v>134</v>
      </c>
      <c r="M44" s="87">
        <v>1.1399999999999999E-2</v>
      </c>
      <c r="N44" s="87">
        <v>2.820000000000019E-2</v>
      </c>
      <c r="O44" s="83">
        <v>16467443.234766997</v>
      </c>
      <c r="P44" s="85">
        <v>99.8</v>
      </c>
      <c r="Q44" s="73"/>
      <c r="R44" s="83">
        <v>16434.508163574003</v>
      </c>
      <c r="S44" s="84">
        <v>6.9689215854566019E-3</v>
      </c>
      <c r="T44" s="84">
        <f t="shared" si="0"/>
        <v>4.5586473286602256E-3</v>
      </c>
      <c r="U44" s="84">
        <f>R44/'סכום נכסי הקרן'!$C$42</f>
        <v>2.7155937611224535E-4</v>
      </c>
    </row>
    <row r="45" spans="2:21">
      <c r="B45" s="76" t="s">
        <v>351</v>
      </c>
      <c r="C45" s="73">
        <v>1172782</v>
      </c>
      <c r="D45" s="86" t="s">
        <v>121</v>
      </c>
      <c r="E45" s="86" t="s">
        <v>296</v>
      </c>
      <c r="F45" s="73" t="s">
        <v>348</v>
      </c>
      <c r="G45" s="86" t="s">
        <v>320</v>
      </c>
      <c r="H45" s="73" t="s">
        <v>349</v>
      </c>
      <c r="I45" s="73" t="s">
        <v>132</v>
      </c>
      <c r="J45" s="73"/>
      <c r="K45" s="83">
        <v>7.0000000000001439</v>
      </c>
      <c r="L45" s="86" t="s">
        <v>134</v>
      </c>
      <c r="M45" s="87">
        <v>9.1999999999999998E-3</v>
      </c>
      <c r="N45" s="87">
        <v>3.1200000000000817E-2</v>
      </c>
      <c r="O45" s="83">
        <v>22187787.817595001</v>
      </c>
      <c r="P45" s="85">
        <v>94.02</v>
      </c>
      <c r="Q45" s="73"/>
      <c r="R45" s="83">
        <v>20860.958354719001</v>
      </c>
      <c r="S45" s="84">
        <v>1.1085513260772357E-2</v>
      </c>
      <c r="T45" s="84">
        <f t="shared" si="0"/>
        <v>5.7864677865936904E-3</v>
      </c>
      <c r="U45" s="84">
        <f>R45/'סכום נכסי הקרן'!$C$42</f>
        <v>3.4470084407314946E-4</v>
      </c>
    </row>
    <row r="46" spans="2:21">
      <c r="B46" s="76" t="s">
        <v>352</v>
      </c>
      <c r="C46" s="73">
        <v>1133487</v>
      </c>
      <c r="D46" s="86" t="s">
        <v>121</v>
      </c>
      <c r="E46" s="86" t="s">
        <v>296</v>
      </c>
      <c r="F46" s="73" t="s">
        <v>353</v>
      </c>
      <c r="G46" s="86" t="s">
        <v>320</v>
      </c>
      <c r="H46" s="73" t="s">
        <v>354</v>
      </c>
      <c r="I46" s="73" t="s">
        <v>300</v>
      </c>
      <c r="J46" s="73"/>
      <c r="K46" s="83">
        <v>3.1200000000001191</v>
      </c>
      <c r="L46" s="86" t="s">
        <v>134</v>
      </c>
      <c r="M46" s="87">
        <v>2.3399999999999997E-2</v>
      </c>
      <c r="N46" s="87">
        <v>2.7500000000001038E-2</v>
      </c>
      <c r="O46" s="83">
        <v>13459515.238376999</v>
      </c>
      <c r="P46" s="85">
        <v>107.6</v>
      </c>
      <c r="Q46" s="73"/>
      <c r="R46" s="83">
        <v>14482.438832393998</v>
      </c>
      <c r="S46" s="84">
        <v>5.1987273829415589E-3</v>
      </c>
      <c r="T46" s="84">
        <f t="shared" si="0"/>
        <v>4.0171771761389067E-3</v>
      </c>
      <c r="U46" s="84">
        <f>R46/'סכום נכסי הקרן'!$C$42</f>
        <v>2.3930390947905292E-4</v>
      </c>
    </row>
    <row r="47" spans="2:21">
      <c r="B47" s="76" t="s">
        <v>355</v>
      </c>
      <c r="C47" s="73">
        <v>1160944</v>
      </c>
      <c r="D47" s="86" t="s">
        <v>121</v>
      </c>
      <c r="E47" s="86" t="s">
        <v>296</v>
      </c>
      <c r="F47" s="73" t="s">
        <v>353</v>
      </c>
      <c r="G47" s="86" t="s">
        <v>320</v>
      </c>
      <c r="H47" s="73" t="s">
        <v>354</v>
      </c>
      <c r="I47" s="73" t="s">
        <v>300</v>
      </c>
      <c r="J47" s="73"/>
      <c r="K47" s="83">
        <v>5.9399999999998991</v>
      </c>
      <c r="L47" s="86" t="s">
        <v>134</v>
      </c>
      <c r="M47" s="87">
        <v>6.5000000000000006E-3</v>
      </c>
      <c r="N47" s="87">
        <v>2.8999999999999582E-2</v>
      </c>
      <c r="O47" s="83">
        <v>30526593.991444003</v>
      </c>
      <c r="P47" s="85">
        <v>94.73</v>
      </c>
      <c r="Q47" s="73"/>
      <c r="R47" s="83">
        <v>28917.842992118</v>
      </c>
      <c r="S47" s="84">
        <v>1.3336177935257591E-2</v>
      </c>
      <c r="T47" s="84">
        <f t="shared" si="0"/>
        <v>8.0213077504089035E-3</v>
      </c>
      <c r="U47" s="84">
        <f>R47/'סכום נכסי הקרן'!$C$42</f>
        <v>4.7783063072473855E-4</v>
      </c>
    </row>
    <row r="48" spans="2:21">
      <c r="B48" s="76" t="s">
        <v>356</v>
      </c>
      <c r="C48" s="73">
        <v>1138924</v>
      </c>
      <c r="D48" s="86" t="s">
        <v>121</v>
      </c>
      <c r="E48" s="86" t="s">
        <v>296</v>
      </c>
      <c r="F48" s="73" t="s">
        <v>357</v>
      </c>
      <c r="G48" s="86" t="s">
        <v>320</v>
      </c>
      <c r="H48" s="73" t="s">
        <v>349</v>
      </c>
      <c r="I48" s="73" t="s">
        <v>132</v>
      </c>
      <c r="J48" s="73"/>
      <c r="K48" s="83">
        <v>2.5400000000002425</v>
      </c>
      <c r="L48" s="86" t="s">
        <v>134</v>
      </c>
      <c r="M48" s="87">
        <v>1.34E-2</v>
      </c>
      <c r="N48" s="87">
        <v>2.6800000000002426E-2</v>
      </c>
      <c r="O48" s="83">
        <v>3847550.4889839999</v>
      </c>
      <c r="P48" s="85">
        <v>107.12</v>
      </c>
      <c r="Q48" s="73"/>
      <c r="R48" s="83">
        <v>4121.4959371000004</v>
      </c>
      <c r="S48" s="84">
        <v>6.7007503644463742E-3</v>
      </c>
      <c r="T48" s="84">
        <f t="shared" si="0"/>
        <v>1.1432314406212799E-3</v>
      </c>
      <c r="U48" s="84">
        <f>R48/'סכום נכסי הקרן'!$C$42</f>
        <v>6.8102486194794148E-5</v>
      </c>
    </row>
    <row r="49" spans="2:21">
      <c r="B49" s="76" t="s">
        <v>358</v>
      </c>
      <c r="C49" s="73">
        <v>1151117</v>
      </c>
      <c r="D49" s="86" t="s">
        <v>121</v>
      </c>
      <c r="E49" s="86" t="s">
        <v>296</v>
      </c>
      <c r="F49" s="73" t="s">
        <v>357</v>
      </c>
      <c r="G49" s="86" t="s">
        <v>320</v>
      </c>
      <c r="H49" s="73" t="s">
        <v>354</v>
      </c>
      <c r="I49" s="73" t="s">
        <v>300</v>
      </c>
      <c r="J49" s="73"/>
      <c r="K49" s="83">
        <v>4.0499999999998426</v>
      </c>
      <c r="L49" s="86" t="s">
        <v>134</v>
      </c>
      <c r="M49" s="87">
        <v>1.8200000000000001E-2</v>
      </c>
      <c r="N49" s="87">
        <v>2.7499999999999015E-2</v>
      </c>
      <c r="O49" s="83">
        <v>9608200.6810430009</v>
      </c>
      <c r="P49" s="85">
        <v>105.81</v>
      </c>
      <c r="Q49" s="73"/>
      <c r="R49" s="83">
        <v>10166.436616052</v>
      </c>
      <c r="S49" s="84">
        <v>2.5391650848422306E-2</v>
      </c>
      <c r="T49" s="84">
        <f t="shared" si="0"/>
        <v>2.8199930694902094E-3</v>
      </c>
      <c r="U49" s="84">
        <f>R49/'סכום נכסי הקרן'!$C$42</f>
        <v>1.6798745403643286E-4</v>
      </c>
    </row>
    <row r="50" spans="2:21">
      <c r="B50" s="76" t="s">
        <v>359</v>
      </c>
      <c r="C50" s="73">
        <v>1159516</v>
      </c>
      <c r="D50" s="86" t="s">
        <v>121</v>
      </c>
      <c r="E50" s="86" t="s">
        <v>296</v>
      </c>
      <c r="F50" s="73" t="s">
        <v>357</v>
      </c>
      <c r="G50" s="86" t="s">
        <v>320</v>
      </c>
      <c r="H50" s="73" t="s">
        <v>354</v>
      </c>
      <c r="I50" s="73" t="s">
        <v>300</v>
      </c>
      <c r="J50" s="73"/>
      <c r="K50" s="73">
        <v>5.13</v>
      </c>
      <c r="L50" s="86" t="s">
        <v>134</v>
      </c>
      <c r="M50" s="87">
        <v>7.8000000000000005E-3</v>
      </c>
      <c r="N50" s="87">
        <v>2.6900065840322906E-2</v>
      </c>
      <c r="O50" s="83">
        <v>0.105951</v>
      </c>
      <c r="P50" s="85">
        <v>98.09</v>
      </c>
      <c r="Q50" s="73"/>
      <c r="R50" s="83">
        <v>1.04799E-4</v>
      </c>
      <c r="S50" s="84">
        <v>2.6918445121951219E-10</v>
      </c>
      <c r="T50" s="84">
        <f t="shared" si="0"/>
        <v>2.9069423717537573E-11</v>
      </c>
      <c r="U50" s="84">
        <f>R50/'סכום נכסי הקרן'!$C$42</f>
        <v>1.731670383678717E-12</v>
      </c>
    </row>
    <row r="51" spans="2:21">
      <c r="B51" s="76" t="s">
        <v>360</v>
      </c>
      <c r="C51" s="73">
        <v>1161512</v>
      </c>
      <c r="D51" s="86" t="s">
        <v>121</v>
      </c>
      <c r="E51" s="86" t="s">
        <v>296</v>
      </c>
      <c r="F51" s="73" t="s">
        <v>357</v>
      </c>
      <c r="G51" s="86" t="s">
        <v>320</v>
      </c>
      <c r="H51" s="73" t="s">
        <v>354</v>
      </c>
      <c r="I51" s="73" t="s">
        <v>300</v>
      </c>
      <c r="J51" s="73"/>
      <c r="K51" s="83">
        <v>2.5199999999998015</v>
      </c>
      <c r="L51" s="86" t="s">
        <v>134</v>
      </c>
      <c r="M51" s="87">
        <v>2E-3</v>
      </c>
      <c r="N51" s="87">
        <v>2.3599999999998626E-2</v>
      </c>
      <c r="O51" s="83">
        <v>7671259.9947109995</v>
      </c>
      <c r="P51" s="85">
        <v>102.3</v>
      </c>
      <c r="Q51" s="73"/>
      <c r="R51" s="83">
        <v>7847.6990595779989</v>
      </c>
      <c r="S51" s="84">
        <v>2.3246242408215149E-2</v>
      </c>
      <c r="T51" s="84">
        <f t="shared" si="0"/>
        <v>2.1768155151346293E-3</v>
      </c>
      <c r="U51" s="84">
        <f>R51/'סכום נכסי הקרן'!$C$42</f>
        <v>1.2967326063697689E-4</v>
      </c>
    </row>
    <row r="52" spans="2:21">
      <c r="B52" s="76" t="s">
        <v>361</v>
      </c>
      <c r="C52" s="73">
        <v>7590128</v>
      </c>
      <c r="D52" s="86" t="s">
        <v>121</v>
      </c>
      <c r="E52" s="86" t="s">
        <v>296</v>
      </c>
      <c r="F52" s="73" t="s">
        <v>362</v>
      </c>
      <c r="G52" s="86" t="s">
        <v>320</v>
      </c>
      <c r="H52" s="73" t="s">
        <v>349</v>
      </c>
      <c r="I52" s="73" t="s">
        <v>132</v>
      </c>
      <c r="J52" s="73"/>
      <c r="K52" s="83">
        <v>1.93</v>
      </c>
      <c r="L52" s="86" t="s">
        <v>134</v>
      </c>
      <c r="M52" s="87">
        <v>4.7500000000000001E-2</v>
      </c>
      <c r="N52" s="87">
        <v>2.5400000000001123E-2</v>
      </c>
      <c r="O52" s="83">
        <v>6434545.7073899992</v>
      </c>
      <c r="P52" s="85">
        <v>137.91</v>
      </c>
      <c r="Q52" s="73"/>
      <c r="R52" s="83">
        <v>8873.8819633000003</v>
      </c>
      <c r="S52" s="84">
        <v>6.402267790809677E-3</v>
      </c>
      <c r="T52" s="84">
        <f t="shared" si="0"/>
        <v>2.4614608422845819E-3</v>
      </c>
      <c r="U52" s="84">
        <f>R52/'סכום נכסי הקרן'!$C$42</f>
        <v>1.4662962990207311E-4</v>
      </c>
    </row>
    <row r="53" spans="2:21">
      <c r="B53" s="76" t="s">
        <v>363</v>
      </c>
      <c r="C53" s="73">
        <v>7590219</v>
      </c>
      <c r="D53" s="86" t="s">
        <v>121</v>
      </c>
      <c r="E53" s="86" t="s">
        <v>296</v>
      </c>
      <c r="F53" s="73" t="s">
        <v>362</v>
      </c>
      <c r="G53" s="86" t="s">
        <v>320</v>
      </c>
      <c r="H53" s="73" t="s">
        <v>349</v>
      </c>
      <c r="I53" s="73" t="s">
        <v>132</v>
      </c>
      <c r="J53" s="73"/>
      <c r="K53" s="83">
        <v>4.1600000000000685</v>
      </c>
      <c r="L53" s="86" t="s">
        <v>134</v>
      </c>
      <c r="M53" s="87">
        <v>5.0000000000000001E-3</v>
      </c>
      <c r="N53" s="87">
        <v>2.9100000000000424E-2</v>
      </c>
      <c r="O53" s="83">
        <v>9403355.2513670009</v>
      </c>
      <c r="P53" s="85">
        <v>98.42</v>
      </c>
      <c r="Q53" s="73"/>
      <c r="R53" s="83">
        <v>9254.7818729709998</v>
      </c>
      <c r="S53" s="84">
        <v>4.6005563954896224E-3</v>
      </c>
      <c r="T53" s="84">
        <f t="shared" si="0"/>
        <v>2.5671158663611291E-3</v>
      </c>
      <c r="U53" s="84">
        <f>R53/'סכום נכסי הקרן'!$C$42</f>
        <v>1.5292351717889033E-4</v>
      </c>
    </row>
    <row r="54" spans="2:21">
      <c r="B54" s="76" t="s">
        <v>364</v>
      </c>
      <c r="C54" s="73">
        <v>7590284</v>
      </c>
      <c r="D54" s="86" t="s">
        <v>121</v>
      </c>
      <c r="E54" s="86" t="s">
        <v>296</v>
      </c>
      <c r="F54" s="73" t="s">
        <v>362</v>
      </c>
      <c r="G54" s="86" t="s">
        <v>320</v>
      </c>
      <c r="H54" s="73" t="s">
        <v>349</v>
      </c>
      <c r="I54" s="73" t="s">
        <v>132</v>
      </c>
      <c r="J54" s="73"/>
      <c r="K54" s="83">
        <v>6.599999999999854</v>
      </c>
      <c r="L54" s="86" t="s">
        <v>134</v>
      </c>
      <c r="M54" s="87">
        <v>5.8999999999999999E-3</v>
      </c>
      <c r="N54" s="87">
        <v>3.0899999999999213E-2</v>
      </c>
      <c r="O54" s="83">
        <v>24353463.311131001</v>
      </c>
      <c r="P54" s="85">
        <v>89.97</v>
      </c>
      <c r="Q54" s="73"/>
      <c r="R54" s="83">
        <v>21910.811495897</v>
      </c>
      <c r="S54" s="84">
        <v>2.2151695533571648E-2</v>
      </c>
      <c r="T54" s="84">
        <f t="shared" si="0"/>
        <v>6.0776788267953245E-3</v>
      </c>
      <c r="U54" s="84">
        <f>R54/'סכום נכסי הקרן'!$C$42</f>
        <v>3.620483339517744E-4</v>
      </c>
    </row>
    <row r="55" spans="2:21">
      <c r="B55" s="76" t="s">
        <v>365</v>
      </c>
      <c r="C55" s="73">
        <v>6130207</v>
      </c>
      <c r="D55" s="86" t="s">
        <v>121</v>
      </c>
      <c r="E55" s="86" t="s">
        <v>296</v>
      </c>
      <c r="F55" s="73" t="s">
        <v>366</v>
      </c>
      <c r="G55" s="86" t="s">
        <v>320</v>
      </c>
      <c r="H55" s="73" t="s">
        <v>349</v>
      </c>
      <c r="I55" s="73" t="s">
        <v>132</v>
      </c>
      <c r="J55" s="73"/>
      <c r="K55" s="83">
        <v>3.2899999999999099</v>
      </c>
      <c r="L55" s="86" t="s">
        <v>134</v>
      </c>
      <c r="M55" s="87">
        <v>1.5800000000000002E-2</v>
      </c>
      <c r="N55" s="87">
        <v>2.3900000000000077E-2</v>
      </c>
      <c r="O55" s="83">
        <v>10332086.888242001</v>
      </c>
      <c r="P55" s="85">
        <v>107.88</v>
      </c>
      <c r="Q55" s="73"/>
      <c r="R55" s="83">
        <v>11146.255628669</v>
      </c>
      <c r="S55" s="84">
        <v>2.0625693163274235E-2</v>
      </c>
      <c r="T55" s="84">
        <f t="shared" si="0"/>
        <v>3.0917778579353551E-3</v>
      </c>
      <c r="U55" s="84">
        <f>R55/'סכום נכסי הקרן'!$C$42</f>
        <v>1.8417771888165255E-4</v>
      </c>
    </row>
    <row r="56" spans="2:21">
      <c r="B56" s="76" t="s">
        <v>367</v>
      </c>
      <c r="C56" s="73">
        <v>6130280</v>
      </c>
      <c r="D56" s="86" t="s">
        <v>121</v>
      </c>
      <c r="E56" s="86" t="s">
        <v>296</v>
      </c>
      <c r="F56" s="73" t="s">
        <v>366</v>
      </c>
      <c r="G56" s="86" t="s">
        <v>320</v>
      </c>
      <c r="H56" s="73" t="s">
        <v>349</v>
      </c>
      <c r="I56" s="73" t="s">
        <v>132</v>
      </c>
      <c r="J56" s="73"/>
      <c r="K56" s="83">
        <v>5.9700000000003159</v>
      </c>
      <c r="L56" s="86" t="s">
        <v>134</v>
      </c>
      <c r="M56" s="87">
        <v>8.3999999999999995E-3</v>
      </c>
      <c r="N56" s="87">
        <v>2.6800000000000952E-2</v>
      </c>
      <c r="O56" s="83">
        <v>7721336.0658149989</v>
      </c>
      <c r="P56" s="85">
        <v>97.38</v>
      </c>
      <c r="Q56" s="73"/>
      <c r="R56" s="83">
        <v>7519.0369727460002</v>
      </c>
      <c r="S56" s="84">
        <v>1.7316295281038348E-2</v>
      </c>
      <c r="T56" s="84">
        <f t="shared" si="0"/>
        <v>2.0856503564784445E-3</v>
      </c>
      <c r="U56" s="84">
        <f>R56/'סכום נכסי הקרן'!$C$42</f>
        <v>1.2424253704223823E-4</v>
      </c>
    </row>
    <row r="57" spans="2:21">
      <c r="B57" s="76" t="s">
        <v>368</v>
      </c>
      <c r="C57" s="73">
        <v>6040380</v>
      </c>
      <c r="D57" s="86" t="s">
        <v>121</v>
      </c>
      <c r="E57" s="86" t="s">
        <v>296</v>
      </c>
      <c r="F57" s="73" t="s">
        <v>308</v>
      </c>
      <c r="G57" s="86" t="s">
        <v>303</v>
      </c>
      <c r="H57" s="73" t="s">
        <v>354</v>
      </c>
      <c r="I57" s="73" t="s">
        <v>300</v>
      </c>
      <c r="J57" s="73"/>
      <c r="K57" s="83">
        <v>0.32999999999999136</v>
      </c>
      <c r="L57" s="86" t="s">
        <v>134</v>
      </c>
      <c r="M57" s="87">
        <v>1.6399999999999998E-2</v>
      </c>
      <c r="N57" s="87">
        <v>4.4099999999999959E-2</v>
      </c>
      <c r="O57" s="83">
        <v>363.19837899999999</v>
      </c>
      <c r="P57" s="85">
        <v>5415000</v>
      </c>
      <c r="Q57" s="73"/>
      <c r="R57" s="83">
        <v>19667.193574748999</v>
      </c>
      <c r="S57" s="84">
        <v>2.9586052378624959E-2</v>
      </c>
      <c r="T57" s="84">
        <f t="shared" si="0"/>
        <v>5.4553381555092232E-3</v>
      </c>
      <c r="U57" s="84">
        <f>R57/'סכום נכסי הקרן'!$C$42</f>
        <v>3.2497539712658707E-4</v>
      </c>
    </row>
    <row r="58" spans="2:21">
      <c r="B58" s="76" t="s">
        <v>369</v>
      </c>
      <c r="C58" s="73">
        <v>6040398</v>
      </c>
      <c r="D58" s="86" t="s">
        <v>121</v>
      </c>
      <c r="E58" s="86" t="s">
        <v>296</v>
      </c>
      <c r="F58" s="73" t="s">
        <v>308</v>
      </c>
      <c r="G58" s="86" t="s">
        <v>303</v>
      </c>
      <c r="H58" s="73" t="s">
        <v>354</v>
      </c>
      <c r="I58" s="73" t="s">
        <v>300</v>
      </c>
      <c r="J58" s="73"/>
      <c r="K58" s="83">
        <v>4.9400000000001976</v>
      </c>
      <c r="L58" s="86" t="s">
        <v>134</v>
      </c>
      <c r="M58" s="87">
        <v>2.7799999999999998E-2</v>
      </c>
      <c r="N58" s="87">
        <v>4.2200000000002083E-2</v>
      </c>
      <c r="O58" s="83">
        <v>132.92851300000001</v>
      </c>
      <c r="P58" s="85">
        <v>5116000</v>
      </c>
      <c r="Q58" s="73"/>
      <c r="R58" s="83">
        <v>6800.6228758889993</v>
      </c>
      <c r="S58" s="84">
        <v>3.1785871114299383E-2</v>
      </c>
      <c r="T58" s="84">
        <f t="shared" si="0"/>
        <v>1.8863747547438073E-3</v>
      </c>
      <c r="U58" s="84">
        <f>R58/'סכום נכסי הקרן'!$C$42</f>
        <v>1.1237165645421201E-4</v>
      </c>
    </row>
    <row r="59" spans="2:21">
      <c r="B59" s="76" t="s">
        <v>370</v>
      </c>
      <c r="C59" s="73">
        <v>6040430</v>
      </c>
      <c r="D59" s="86" t="s">
        <v>121</v>
      </c>
      <c r="E59" s="86" t="s">
        <v>296</v>
      </c>
      <c r="F59" s="73" t="s">
        <v>308</v>
      </c>
      <c r="G59" s="86" t="s">
        <v>303</v>
      </c>
      <c r="H59" s="73" t="s">
        <v>354</v>
      </c>
      <c r="I59" s="73" t="s">
        <v>300</v>
      </c>
      <c r="J59" s="73"/>
      <c r="K59" s="83">
        <v>1.8900000000000146</v>
      </c>
      <c r="L59" s="86" t="s">
        <v>134</v>
      </c>
      <c r="M59" s="87">
        <v>2.4199999999999999E-2</v>
      </c>
      <c r="N59" s="87">
        <v>3.7600000000000577E-2</v>
      </c>
      <c r="O59" s="83">
        <v>517.19135200000005</v>
      </c>
      <c r="P59" s="85">
        <v>5327000</v>
      </c>
      <c r="Q59" s="73"/>
      <c r="R59" s="83">
        <v>27550.782778140001</v>
      </c>
      <c r="S59" s="84">
        <v>1.7943703014953339E-2</v>
      </c>
      <c r="T59" s="84">
        <f t="shared" si="0"/>
        <v>7.6421089736313196E-3</v>
      </c>
      <c r="U59" s="84">
        <f>R59/'סכום נכסי הקרן'!$C$42</f>
        <v>4.5524169681075856E-4</v>
      </c>
    </row>
    <row r="60" spans="2:21">
      <c r="B60" s="76" t="s">
        <v>371</v>
      </c>
      <c r="C60" s="73">
        <v>6040471</v>
      </c>
      <c r="D60" s="86" t="s">
        <v>121</v>
      </c>
      <c r="E60" s="86" t="s">
        <v>296</v>
      </c>
      <c r="F60" s="73" t="s">
        <v>308</v>
      </c>
      <c r="G60" s="86" t="s">
        <v>303</v>
      </c>
      <c r="H60" s="73" t="s">
        <v>354</v>
      </c>
      <c r="I60" s="73" t="s">
        <v>300</v>
      </c>
      <c r="J60" s="73"/>
      <c r="K60" s="83">
        <v>1.4800000000000151</v>
      </c>
      <c r="L60" s="86" t="s">
        <v>134</v>
      </c>
      <c r="M60" s="87">
        <v>1.95E-2</v>
      </c>
      <c r="N60" s="87">
        <v>3.5500000000000254E-2</v>
      </c>
      <c r="O60" s="83">
        <v>449.94208400000002</v>
      </c>
      <c r="P60" s="85">
        <v>5296001</v>
      </c>
      <c r="Q60" s="73"/>
      <c r="R60" s="83">
        <v>23828.938019967998</v>
      </c>
      <c r="S60" s="84">
        <v>1.8128936862887305E-2</v>
      </c>
      <c r="T60" s="84">
        <f t="shared" si="0"/>
        <v>6.6097338337330561E-3</v>
      </c>
      <c r="U60" s="84">
        <f>R60/'סכום נכסי הקרן'!$C$42</f>
        <v>3.9374293880375147E-4</v>
      </c>
    </row>
    <row r="61" spans="2:21">
      <c r="B61" s="76" t="s">
        <v>372</v>
      </c>
      <c r="C61" s="73">
        <v>6040620</v>
      </c>
      <c r="D61" s="86" t="s">
        <v>121</v>
      </c>
      <c r="E61" s="86" t="s">
        <v>296</v>
      </c>
      <c r="F61" s="73" t="s">
        <v>308</v>
      </c>
      <c r="G61" s="86" t="s">
        <v>303</v>
      </c>
      <c r="H61" s="73" t="s">
        <v>349</v>
      </c>
      <c r="I61" s="73" t="s">
        <v>132</v>
      </c>
      <c r="J61" s="73"/>
      <c r="K61" s="83">
        <v>4.8399999999999253</v>
      </c>
      <c r="L61" s="86" t="s">
        <v>134</v>
      </c>
      <c r="M61" s="87">
        <v>1.4999999999999999E-2</v>
      </c>
      <c r="N61" s="87">
        <v>3.7099999999999432E-2</v>
      </c>
      <c r="O61" s="83">
        <v>418.672483</v>
      </c>
      <c r="P61" s="85">
        <v>4738966</v>
      </c>
      <c r="Q61" s="73"/>
      <c r="R61" s="83">
        <v>19840.746123872002</v>
      </c>
      <c r="S61" s="84">
        <v>1.4911050751478026E-2</v>
      </c>
      <c r="T61" s="84">
        <f t="shared" si="0"/>
        <v>5.5034786204727765E-3</v>
      </c>
      <c r="U61" s="84">
        <f>R61/'סכום נכסי הקרן'!$C$42</f>
        <v>3.2784313259475231E-4</v>
      </c>
    </row>
    <row r="62" spans="2:21">
      <c r="B62" s="76" t="s">
        <v>373</v>
      </c>
      <c r="C62" s="73">
        <v>2260446</v>
      </c>
      <c r="D62" s="86" t="s">
        <v>121</v>
      </c>
      <c r="E62" s="86" t="s">
        <v>296</v>
      </c>
      <c r="F62" s="73" t="s">
        <v>374</v>
      </c>
      <c r="G62" s="86" t="s">
        <v>320</v>
      </c>
      <c r="H62" s="73" t="s">
        <v>349</v>
      </c>
      <c r="I62" s="73" t="s">
        <v>132</v>
      </c>
      <c r="J62" s="73"/>
      <c r="K62" s="83">
        <v>2.5999999999991119</v>
      </c>
      <c r="L62" s="86" t="s">
        <v>134</v>
      </c>
      <c r="M62" s="87">
        <v>3.7000000000000005E-2</v>
      </c>
      <c r="N62" s="87">
        <v>2.6799999999988458E-2</v>
      </c>
      <c r="O62" s="83">
        <v>797433.91405499994</v>
      </c>
      <c r="P62" s="85">
        <v>113.01</v>
      </c>
      <c r="Q62" s="73"/>
      <c r="R62" s="83">
        <v>901.18009167800005</v>
      </c>
      <c r="S62" s="84">
        <v>1.767687038283999E-3</v>
      </c>
      <c r="T62" s="84">
        <f t="shared" si="0"/>
        <v>2.4997171662703976E-4</v>
      </c>
      <c r="U62" s="84">
        <f>R62/'סכום נכסי הקרן'!$C$42</f>
        <v>1.4890856545574517E-5</v>
      </c>
    </row>
    <row r="63" spans="2:21">
      <c r="B63" s="76" t="s">
        <v>375</v>
      </c>
      <c r="C63" s="73">
        <v>2260495</v>
      </c>
      <c r="D63" s="86" t="s">
        <v>121</v>
      </c>
      <c r="E63" s="86" t="s">
        <v>296</v>
      </c>
      <c r="F63" s="73" t="s">
        <v>374</v>
      </c>
      <c r="G63" s="86" t="s">
        <v>320</v>
      </c>
      <c r="H63" s="73" t="s">
        <v>349</v>
      </c>
      <c r="I63" s="73" t="s">
        <v>132</v>
      </c>
      <c r="J63" s="73"/>
      <c r="K63" s="83">
        <v>4.5300000000012881</v>
      </c>
      <c r="L63" s="86" t="s">
        <v>134</v>
      </c>
      <c r="M63" s="87">
        <v>2.81E-2</v>
      </c>
      <c r="N63" s="87">
        <v>2.8300000000012128E-2</v>
      </c>
      <c r="O63" s="83">
        <v>1181205.4034279999</v>
      </c>
      <c r="P63" s="85">
        <v>111.05</v>
      </c>
      <c r="Q63" s="73"/>
      <c r="R63" s="83">
        <v>1311.7286382269999</v>
      </c>
      <c r="S63" s="84">
        <v>1.2441247744723446E-3</v>
      </c>
      <c r="T63" s="84">
        <f t="shared" si="0"/>
        <v>3.638507579943436E-4</v>
      </c>
      <c r="U63" s="84">
        <f>R63/'סכום נכסי הקרן'!$C$42</f>
        <v>2.1674649893996223E-5</v>
      </c>
    </row>
    <row r="64" spans="2:21">
      <c r="B64" s="76" t="s">
        <v>376</v>
      </c>
      <c r="C64" s="73">
        <v>2260545</v>
      </c>
      <c r="D64" s="86" t="s">
        <v>121</v>
      </c>
      <c r="E64" s="86" t="s">
        <v>296</v>
      </c>
      <c r="F64" s="73" t="s">
        <v>374</v>
      </c>
      <c r="G64" s="86" t="s">
        <v>320</v>
      </c>
      <c r="H64" s="73" t="s">
        <v>354</v>
      </c>
      <c r="I64" s="73" t="s">
        <v>300</v>
      </c>
      <c r="J64" s="73"/>
      <c r="K64" s="83">
        <v>3.0099999999996485</v>
      </c>
      <c r="L64" s="86" t="s">
        <v>134</v>
      </c>
      <c r="M64" s="87">
        <v>2.4E-2</v>
      </c>
      <c r="N64" s="87">
        <v>2.6299999999993648E-2</v>
      </c>
      <c r="O64" s="83">
        <v>1750205.0149670001</v>
      </c>
      <c r="P64" s="85">
        <v>108.91</v>
      </c>
      <c r="Q64" s="73"/>
      <c r="R64" s="83">
        <v>1906.148241567</v>
      </c>
      <c r="S64" s="84">
        <v>2.8388232668584324E-3</v>
      </c>
      <c r="T64" s="84">
        <f t="shared" si="0"/>
        <v>5.287324392651675E-4</v>
      </c>
      <c r="U64" s="84">
        <f>R64/'סכום נכסי הקרן'!$C$42</f>
        <v>3.1496678945627717E-5</v>
      </c>
    </row>
    <row r="65" spans="2:21">
      <c r="B65" s="76" t="s">
        <v>377</v>
      </c>
      <c r="C65" s="73">
        <v>2260552</v>
      </c>
      <c r="D65" s="86" t="s">
        <v>121</v>
      </c>
      <c r="E65" s="86" t="s">
        <v>296</v>
      </c>
      <c r="F65" s="73" t="s">
        <v>374</v>
      </c>
      <c r="G65" s="86" t="s">
        <v>320</v>
      </c>
      <c r="H65" s="73" t="s">
        <v>349</v>
      </c>
      <c r="I65" s="73" t="s">
        <v>132</v>
      </c>
      <c r="J65" s="73"/>
      <c r="K65" s="83">
        <v>4.1299999999998498</v>
      </c>
      <c r="L65" s="86" t="s">
        <v>134</v>
      </c>
      <c r="M65" s="87">
        <v>2.6000000000000002E-2</v>
      </c>
      <c r="N65" s="87">
        <v>2.8399999999999002E-2</v>
      </c>
      <c r="O65" s="83">
        <v>9158685.1355850007</v>
      </c>
      <c r="P65" s="85">
        <v>109.24</v>
      </c>
      <c r="Q65" s="73"/>
      <c r="R65" s="83">
        <v>10004.947779149999</v>
      </c>
      <c r="S65" s="84">
        <v>1.7792132292198469E-2</v>
      </c>
      <c r="T65" s="84">
        <f t="shared" si="0"/>
        <v>2.7751988689200075E-3</v>
      </c>
      <c r="U65" s="84">
        <f>R65/'סכום נכסי הקרן'!$C$42</f>
        <v>1.6531905609219752E-4</v>
      </c>
    </row>
    <row r="66" spans="2:21">
      <c r="B66" s="76" t="s">
        <v>378</v>
      </c>
      <c r="C66" s="73">
        <v>2260636</v>
      </c>
      <c r="D66" s="86" t="s">
        <v>121</v>
      </c>
      <c r="E66" s="86" t="s">
        <v>296</v>
      </c>
      <c r="F66" s="73" t="s">
        <v>374</v>
      </c>
      <c r="G66" s="86" t="s">
        <v>320</v>
      </c>
      <c r="H66" s="73" t="s">
        <v>349</v>
      </c>
      <c r="I66" s="73" t="s">
        <v>132</v>
      </c>
      <c r="J66" s="73"/>
      <c r="K66" s="83">
        <v>6.9100000000000419</v>
      </c>
      <c r="L66" s="86" t="s">
        <v>134</v>
      </c>
      <c r="M66" s="87">
        <v>3.4999999999999996E-3</v>
      </c>
      <c r="N66" s="87">
        <v>3.0100000000000258E-2</v>
      </c>
      <c r="O66" s="83">
        <v>41365836.514637999</v>
      </c>
      <c r="P66" s="85">
        <v>88.59</v>
      </c>
      <c r="Q66" s="73"/>
      <c r="R66" s="83">
        <v>36645.996551306001</v>
      </c>
      <c r="S66" s="84">
        <v>1.8889743263892575E-2</v>
      </c>
      <c r="T66" s="84">
        <f t="shared" si="0"/>
        <v>1.0164963418556806E-2</v>
      </c>
      <c r="U66" s="84">
        <f>R66/'סכום נכסי הקרן'!$C$42</f>
        <v>6.0552855378666792E-4</v>
      </c>
    </row>
    <row r="67" spans="2:21">
      <c r="B67" s="76" t="s">
        <v>379</v>
      </c>
      <c r="C67" s="73">
        <v>3230125</v>
      </c>
      <c r="D67" s="86" t="s">
        <v>121</v>
      </c>
      <c r="E67" s="86" t="s">
        <v>296</v>
      </c>
      <c r="F67" s="73" t="s">
        <v>380</v>
      </c>
      <c r="G67" s="86" t="s">
        <v>320</v>
      </c>
      <c r="H67" s="73" t="s">
        <v>354</v>
      </c>
      <c r="I67" s="73" t="s">
        <v>300</v>
      </c>
      <c r="J67" s="73"/>
      <c r="K67" s="83">
        <v>0.5299999999998789</v>
      </c>
      <c r="L67" s="86" t="s">
        <v>134</v>
      </c>
      <c r="M67" s="87">
        <v>4.9000000000000002E-2</v>
      </c>
      <c r="N67" s="87">
        <v>1.9900000000001958E-2</v>
      </c>
      <c r="O67" s="83">
        <v>1840460.1207030001</v>
      </c>
      <c r="P67" s="85">
        <v>113.88</v>
      </c>
      <c r="Q67" s="83">
        <v>50.646371962000003</v>
      </c>
      <c r="R67" s="83">
        <v>2146.5623285420002</v>
      </c>
      <c r="S67" s="84">
        <v>1.3837769785144515E-2</v>
      </c>
      <c r="T67" s="84">
        <f t="shared" si="0"/>
        <v>5.9541913438574323E-4</v>
      </c>
      <c r="U67" s="84">
        <f>R67/'סכום נכסי הקרן'!$C$42</f>
        <v>3.5469216414818902E-5</v>
      </c>
    </row>
    <row r="68" spans="2:21">
      <c r="B68" s="76" t="s">
        <v>381</v>
      </c>
      <c r="C68" s="73">
        <v>3230265</v>
      </c>
      <c r="D68" s="86" t="s">
        <v>121</v>
      </c>
      <c r="E68" s="86" t="s">
        <v>296</v>
      </c>
      <c r="F68" s="73" t="s">
        <v>380</v>
      </c>
      <c r="G68" s="86" t="s">
        <v>320</v>
      </c>
      <c r="H68" s="73" t="s">
        <v>354</v>
      </c>
      <c r="I68" s="73" t="s">
        <v>300</v>
      </c>
      <c r="J68" s="73"/>
      <c r="K68" s="83">
        <v>3.6899999999999338</v>
      </c>
      <c r="L68" s="86" t="s">
        <v>134</v>
      </c>
      <c r="M68" s="87">
        <v>2.35E-2</v>
      </c>
      <c r="N68" s="87">
        <v>2.6399999999999646E-2</v>
      </c>
      <c r="O68" s="83">
        <v>16121057.327674001</v>
      </c>
      <c r="P68" s="85">
        <v>109.18</v>
      </c>
      <c r="Q68" s="83">
        <v>415.65841261700001</v>
      </c>
      <c r="R68" s="83">
        <v>18016.628802951</v>
      </c>
      <c r="S68" s="84">
        <v>2.2208987236029609E-2</v>
      </c>
      <c r="T68" s="84">
        <f t="shared" si="0"/>
        <v>4.9975001348731797E-3</v>
      </c>
      <c r="U68" s="84">
        <f>R68/'סכום נכסי הקרן'!$C$42</f>
        <v>2.9770191043619864E-4</v>
      </c>
    </row>
    <row r="69" spans="2:21">
      <c r="B69" s="76" t="s">
        <v>382</v>
      </c>
      <c r="C69" s="73">
        <v>3230190</v>
      </c>
      <c r="D69" s="86" t="s">
        <v>121</v>
      </c>
      <c r="E69" s="86" t="s">
        <v>296</v>
      </c>
      <c r="F69" s="73" t="s">
        <v>380</v>
      </c>
      <c r="G69" s="86" t="s">
        <v>320</v>
      </c>
      <c r="H69" s="73" t="s">
        <v>354</v>
      </c>
      <c r="I69" s="73" t="s">
        <v>300</v>
      </c>
      <c r="J69" s="73"/>
      <c r="K69" s="83">
        <v>2.1800000000000361</v>
      </c>
      <c r="L69" s="86" t="s">
        <v>134</v>
      </c>
      <c r="M69" s="87">
        <v>1.7600000000000001E-2</v>
      </c>
      <c r="N69" s="87">
        <v>2.4100000000000444E-2</v>
      </c>
      <c r="O69" s="83">
        <v>14511865.703457</v>
      </c>
      <c r="P69" s="85">
        <v>109.65</v>
      </c>
      <c r="Q69" s="73"/>
      <c r="R69" s="83">
        <v>15912.260260669</v>
      </c>
      <c r="S69" s="84">
        <v>1.0737670211022728E-2</v>
      </c>
      <c r="T69" s="84">
        <f t="shared" si="0"/>
        <v>4.4137848244842227E-3</v>
      </c>
      <c r="U69" s="84">
        <f>R69/'סכום נכסי הקרן'!$C$42</f>
        <v>2.6292989275459011E-4</v>
      </c>
    </row>
    <row r="70" spans="2:21">
      <c r="B70" s="76" t="s">
        <v>383</v>
      </c>
      <c r="C70" s="73">
        <v>3230224</v>
      </c>
      <c r="D70" s="86" t="s">
        <v>121</v>
      </c>
      <c r="E70" s="86" t="s">
        <v>296</v>
      </c>
      <c r="F70" s="73" t="s">
        <v>380</v>
      </c>
      <c r="G70" s="86" t="s">
        <v>320</v>
      </c>
      <c r="H70" s="73" t="s">
        <v>354</v>
      </c>
      <c r="I70" s="73" t="s">
        <v>300</v>
      </c>
      <c r="J70" s="73"/>
      <c r="K70" s="73">
        <v>0.16</v>
      </c>
      <c r="L70" s="86" t="s">
        <v>134</v>
      </c>
      <c r="M70" s="87">
        <v>5.8499999999999996E-2</v>
      </c>
      <c r="N70" s="87">
        <v>1.5199985195771683E-2</v>
      </c>
      <c r="O70" s="83">
        <v>0.28906199999999999</v>
      </c>
      <c r="P70" s="85">
        <v>121.19</v>
      </c>
      <c r="Q70" s="73"/>
      <c r="R70" s="83">
        <v>3.5125099999999996E-4</v>
      </c>
      <c r="S70" s="84">
        <v>2.4216231743160196E-9</v>
      </c>
      <c r="T70" s="84">
        <f t="shared" si="0"/>
        <v>9.7430931117747203E-11</v>
      </c>
      <c r="U70" s="84">
        <f>R70/'סכום נכסי הקרן'!$C$42</f>
        <v>5.8039766976548729E-12</v>
      </c>
    </row>
    <row r="71" spans="2:21">
      <c r="B71" s="76" t="s">
        <v>384</v>
      </c>
      <c r="C71" s="73">
        <v>3230232</v>
      </c>
      <c r="D71" s="86" t="s">
        <v>121</v>
      </c>
      <c r="E71" s="86" t="s">
        <v>296</v>
      </c>
      <c r="F71" s="73" t="s">
        <v>380</v>
      </c>
      <c r="G71" s="86" t="s">
        <v>320</v>
      </c>
      <c r="H71" s="73" t="s">
        <v>354</v>
      </c>
      <c r="I71" s="73" t="s">
        <v>300</v>
      </c>
      <c r="J71" s="73"/>
      <c r="K71" s="83">
        <v>2.8500000000000711</v>
      </c>
      <c r="L71" s="86" t="s">
        <v>134</v>
      </c>
      <c r="M71" s="87">
        <v>2.1499999999999998E-2</v>
      </c>
      <c r="N71" s="87">
        <v>2.6100000000000324E-2</v>
      </c>
      <c r="O71" s="83">
        <v>17694530.618067998</v>
      </c>
      <c r="P71" s="85">
        <v>110.57</v>
      </c>
      <c r="Q71" s="73"/>
      <c r="R71" s="83">
        <v>19564.843396976001</v>
      </c>
      <c r="S71" s="84">
        <v>1.4321820780466177E-2</v>
      </c>
      <c r="T71" s="84">
        <f t="shared" si="0"/>
        <v>5.4269479925759074E-3</v>
      </c>
      <c r="U71" s="84">
        <f>R71/'סכום נכסי הקרן'!$C$42</f>
        <v>3.2328419042028497E-4</v>
      </c>
    </row>
    <row r="72" spans="2:21">
      <c r="B72" s="76" t="s">
        <v>385</v>
      </c>
      <c r="C72" s="73">
        <v>3230273</v>
      </c>
      <c r="D72" s="86" t="s">
        <v>121</v>
      </c>
      <c r="E72" s="86" t="s">
        <v>296</v>
      </c>
      <c r="F72" s="73" t="s">
        <v>380</v>
      </c>
      <c r="G72" s="86" t="s">
        <v>320</v>
      </c>
      <c r="H72" s="73" t="s">
        <v>354</v>
      </c>
      <c r="I72" s="73" t="s">
        <v>300</v>
      </c>
      <c r="J72" s="73"/>
      <c r="K72" s="83">
        <v>4.4000000000000634</v>
      </c>
      <c r="L72" s="86" t="s">
        <v>134</v>
      </c>
      <c r="M72" s="87">
        <v>2.2499999999999999E-2</v>
      </c>
      <c r="N72" s="87">
        <v>2.9300000000000204E-2</v>
      </c>
      <c r="O72" s="83">
        <v>23892581.667856999</v>
      </c>
      <c r="P72" s="85">
        <v>107.83</v>
      </c>
      <c r="Q72" s="73"/>
      <c r="R72" s="83">
        <v>25763.370174835996</v>
      </c>
      <c r="S72" s="84">
        <v>2.258677322500309E-2</v>
      </c>
      <c r="T72" s="84">
        <f t="shared" si="0"/>
        <v>7.1463117396547452E-3</v>
      </c>
      <c r="U72" s="84">
        <f>R72/'סכום נכסי הקרן'!$C$42</f>
        <v>4.2570697349702825E-4</v>
      </c>
    </row>
    <row r="73" spans="2:21">
      <c r="B73" s="76" t="s">
        <v>386</v>
      </c>
      <c r="C73" s="73">
        <v>3230372</v>
      </c>
      <c r="D73" s="86" t="s">
        <v>121</v>
      </c>
      <c r="E73" s="86" t="s">
        <v>296</v>
      </c>
      <c r="F73" s="73" t="s">
        <v>380</v>
      </c>
      <c r="G73" s="86" t="s">
        <v>320</v>
      </c>
      <c r="H73" s="73" t="s">
        <v>354</v>
      </c>
      <c r="I73" s="73" t="s">
        <v>300</v>
      </c>
      <c r="J73" s="73"/>
      <c r="K73" s="83">
        <v>4.8600000000000199</v>
      </c>
      <c r="L73" s="86" t="s">
        <v>134</v>
      </c>
      <c r="M73" s="87">
        <v>6.5000000000000006E-3</v>
      </c>
      <c r="N73" s="87">
        <v>2.6000000000000741E-2</v>
      </c>
      <c r="O73" s="83">
        <v>8161344.8142309999</v>
      </c>
      <c r="P73" s="85">
        <v>99.21</v>
      </c>
      <c r="Q73" s="73"/>
      <c r="R73" s="83">
        <v>8096.8706592440003</v>
      </c>
      <c r="S73" s="84">
        <v>1.6033288766231522E-2</v>
      </c>
      <c r="T73" s="84">
        <f t="shared" si="0"/>
        <v>2.2459313922810488E-3</v>
      </c>
      <c r="U73" s="84">
        <f>R73/'סכום נכסי הקרן'!$C$42</f>
        <v>1.3379050488163059E-4</v>
      </c>
    </row>
    <row r="74" spans="2:21">
      <c r="B74" s="76" t="s">
        <v>387</v>
      </c>
      <c r="C74" s="73">
        <v>3230398</v>
      </c>
      <c r="D74" s="86" t="s">
        <v>121</v>
      </c>
      <c r="E74" s="86" t="s">
        <v>296</v>
      </c>
      <c r="F74" s="73" t="s">
        <v>380</v>
      </c>
      <c r="G74" s="86" t="s">
        <v>320</v>
      </c>
      <c r="H74" s="73" t="s">
        <v>354</v>
      </c>
      <c r="I74" s="73" t="s">
        <v>300</v>
      </c>
      <c r="J74" s="73"/>
      <c r="K74" s="83">
        <v>5.5700000000109746</v>
      </c>
      <c r="L74" s="86" t="s">
        <v>134</v>
      </c>
      <c r="M74" s="87">
        <v>1.43E-2</v>
      </c>
      <c r="N74" s="87">
        <v>2.8100000000088689E-2</v>
      </c>
      <c r="O74" s="83">
        <v>131171.61809199999</v>
      </c>
      <c r="P74" s="85">
        <v>101.43</v>
      </c>
      <c r="Q74" s="73"/>
      <c r="R74" s="83">
        <v>133.04737582199999</v>
      </c>
      <c r="S74" s="84">
        <v>3.2260604547958681E-4</v>
      </c>
      <c r="T74" s="84">
        <f t="shared" si="0"/>
        <v>3.6905032894170569E-5</v>
      </c>
      <c r="U74" s="84">
        <f>R74/'סכום נכסי הקרן'!$C$42</f>
        <v>2.1984389196187862E-6</v>
      </c>
    </row>
    <row r="75" spans="2:21">
      <c r="B75" s="76" t="s">
        <v>388</v>
      </c>
      <c r="C75" s="73">
        <v>3230422</v>
      </c>
      <c r="D75" s="86" t="s">
        <v>121</v>
      </c>
      <c r="E75" s="86" t="s">
        <v>296</v>
      </c>
      <c r="F75" s="73" t="s">
        <v>380</v>
      </c>
      <c r="G75" s="86" t="s">
        <v>320</v>
      </c>
      <c r="H75" s="73" t="s">
        <v>354</v>
      </c>
      <c r="I75" s="73" t="s">
        <v>300</v>
      </c>
      <c r="J75" s="73"/>
      <c r="K75" s="83">
        <v>6.3299999999998864</v>
      </c>
      <c r="L75" s="86" t="s">
        <v>134</v>
      </c>
      <c r="M75" s="87">
        <v>2.5000000000000001E-3</v>
      </c>
      <c r="N75" s="87">
        <v>2.8999999999999429E-2</v>
      </c>
      <c r="O75" s="83">
        <v>19366402.660590999</v>
      </c>
      <c r="P75" s="85">
        <v>90.61</v>
      </c>
      <c r="Q75" s="73"/>
      <c r="R75" s="83">
        <v>17547.897020599998</v>
      </c>
      <c r="S75" s="84">
        <v>1.4607048097193678E-2</v>
      </c>
      <c r="T75" s="84">
        <f t="shared" si="0"/>
        <v>4.8674820737176546E-3</v>
      </c>
      <c r="U75" s="84">
        <f>R75/'סכום נכסי הקרן'!$C$42</f>
        <v>2.8995671300696587E-4</v>
      </c>
    </row>
    <row r="76" spans="2:21">
      <c r="B76" s="76" t="s">
        <v>389</v>
      </c>
      <c r="C76" s="73">
        <v>1194638</v>
      </c>
      <c r="D76" s="86" t="s">
        <v>121</v>
      </c>
      <c r="E76" s="86" t="s">
        <v>296</v>
      </c>
      <c r="F76" s="73" t="s">
        <v>380</v>
      </c>
      <c r="G76" s="86" t="s">
        <v>320</v>
      </c>
      <c r="H76" s="73" t="s">
        <v>354</v>
      </c>
      <c r="I76" s="73" t="s">
        <v>300</v>
      </c>
      <c r="J76" s="73"/>
      <c r="K76" s="83">
        <v>7.1600000000003083</v>
      </c>
      <c r="L76" s="86" t="s">
        <v>134</v>
      </c>
      <c r="M76" s="87">
        <v>3.61E-2</v>
      </c>
      <c r="N76" s="87">
        <v>3.4000000000001578E-2</v>
      </c>
      <c r="O76" s="83">
        <v>11218829.375160001</v>
      </c>
      <c r="P76" s="85">
        <v>101.69</v>
      </c>
      <c r="Q76" s="73"/>
      <c r="R76" s="83">
        <v>11408.427821928</v>
      </c>
      <c r="S76" s="84">
        <v>2.4418858408429524E-2</v>
      </c>
      <c r="T76" s="84">
        <f t="shared" ref="T76:T139" si="1">IFERROR(R76/$R$11,0)</f>
        <v>3.1644998741072847E-3</v>
      </c>
      <c r="U76" s="84">
        <f>R76/'סכום נכסי הקרן'!$C$42</f>
        <v>1.8850978142509958E-4</v>
      </c>
    </row>
    <row r="77" spans="2:21">
      <c r="B77" s="76" t="s">
        <v>390</v>
      </c>
      <c r="C77" s="73">
        <v>1940600</v>
      </c>
      <c r="D77" s="86" t="s">
        <v>121</v>
      </c>
      <c r="E77" s="86" t="s">
        <v>296</v>
      </c>
      <c r="F77" s="73" t="s">
        <v>325</v>
      </c>
      <c r="G77" s="86" t="s">
        <v>303</v>
      </c>
      <c r="H77" s="73" t="s">
        <v>349</v>
      </c>
      <c r="I77" s="73" t="s">
        <v>132</v>
      </c>
      <c r="J77" s="73"/>
      <c r="K77" s="83">
        <v>7.9999999999987609E-2</v>
      </c>
      <c r="L77" s="86" t="s">
        <v>134</v>
      </c>
      <c r="M77" s="87">
        <v>1.4199999999999999E-2</v>
      </c>
      <c r="N77" s="87">
        <v>4.4099999999999584E-2</v>
      </c>
      <c r="O77" s="83">
        <v>523.34060399999998</v>
      </c>
      <c r="P77" s="85">
        <v>5556000</v>
      </c>
      <c r="Q77" s="73"/>
      <c r="R77" s="83">
        <v>29076.804083842002</v>
      </c>
      <c r="S77" s="84">
        <v>2.4694031236729107E-2</v>
      </c>
      <c r="T77" s="84">
        <f t="shared" si="1"/>
        <v>8.0654007983380575E-3</v>
      </c>
      <c r="U77" s="84">
        <f>R77/'סכום נכסי הקרן'!$C$42</f>
        <v>4.8045726089006161E-4</v>
      </c>
    </row>
    <row r="78" spans="2:21">
      <c r="B78" s="76" t="s">
        <v>391</v>
      </c>
      <c r="C78" s="73">
        <v>1940626</v>
      </c>
      <c r="D78" s="86" t="s">
        <v>121</v>
      </c>
      <c r="E78" s="86" t="s">
        <v>296</v>
      </c>
      <c r="F78" s="73" t="s">
        <v>325</v>
      </c>
      <c r="G78" s="86" t="s">
        <v>303</v>
      </c>
      <c r="H78" s="73" t="s">
        <v>349</v>
      </c>
      <c r="I78" s="73" t="s">
        <v>132</v>
      </c>
      <c r="J78" s="73"/>
      <c r="K78" s="83">
        <v>0.75000000000001121</v>
      </c>
      <c r="L78" s="86" t="s">
        <v>134</v>
      </c>
      <c r="M78" s="87">
        <v>1.5900000000000001E-2</v>
      </c>
      <c r="N78" s="87">
        <v>1.9899999999999786E-2</v>
      </c>
      <c r="O78" s="83">
        <v>408.33650599999999</v>
      </c>
      <c r="P78" s="85">
        <v>5453667</v>
      </c>
      <c r="Q78" s="73"/>
      <c r="R78" s="83">
        <v>22269.313165853</v>
      </c>
      <c r="S78" s="84">
        <v>2.7276987708750835E-2</v>
      </c>
      <c r="T78" s="84">
        <f t="shared" si="1"/>
        <v>6.1771209679168599E-3</v>
      </c>
      <c r="U78" s="84">
        <f>R78/'סכום נכסי הקרן'!$C$42</f>
        <v>3.6797211876233714E-4</v>
      </c>
    </row>
    <row r="79" spans="2:21">
      <c r="B79" s="76" t="s">
        <v>392</v>
      </c>
      <c r="C79" s="73">
        <v>1940725</v>
      </c>
      <c r="D79" s="86" t="s">
        <v>121</v>
      </c>
      <c r="E79" s="86" t="s">
        <v>296</v>
      </c>
      <c r="F79" s="73" t="s">
        <v>325</v>
      </c>
      <c r="G79" s="86" t="s">
        <v>303</v>
      </c>
      <c r="H79" s="73" t="s">
        <v>349</v>
      </c>
      <c r="I79" s="73" t="s">
        <v>132</v>
      </c>
      <c r="J79" s="73"/>
      <c r="K79" s="83">
        <v>2.9799999999999769</v>
      </c>
      <c r="L79" s="86" t="s">
        <v>134</v>
      </c>
      <c r="M79" s="87">
        <v>2.5899999999999999E-2</v>
      </c>
      <c r="N79" s="87">
        <v>3.8399999999999601E-2</v>
      </c>
      <c r="O79" s="83">
        <v>646.58731599999999</v>
      </c>
      <c r="P79" s="85">
        <v>5363461</v>
      </c>
      <c r="Q79" s="73"/>
      <c r="R79" s="83">
        <v>34679.457217459996</v>
      </c>
      <c r="S79" s="84">
        <v>3.0610581640865407E-2</v>
      </c>
      <c r="T79" s="84">
        <f t="shared" si="1"/>
        <v>9.6194795384360651E-3</v>
      </c>
      <c r="U79" s="84">
        <f>R79/'סכום נכסי הקרן'!$C$42</f>
        <v>5.7303398873585255E-4</v>
      </c>
    </row>
    <row r="80" spans="2:21">
      <c r="B80" s="76" t="s">
        <v>393</v>
      </c>
      <c r="C80" s="73">
        <v>1940691</v>
      </c>
      <c r="D80" s="86" t="s">
        <v>121</v>
      </c>
      <c r="E80" s="86" t="s">
        <v>296</v>
      </c>
      <c r="F80" s="73" t="s">
        <v>325</v>
      </c>
      <c r="G80" s="86" t="s">
        <v>303</v>
      </c>
      <c r="H80" s="73" t="s">
        <v>349</v>
      </c>
      <c r="I80" s="73" t="s">
        <v>132</v>
      </c>
      <c r="J80" s="73"/>
      <c r="K80" s="83">
        <v>1.9900000000000191</v>
      </c>
      <c r="L80" s="86" t="s">
        <v>134</v>
      </c>
      <c r="M80" s="87">
        <v>2.0199999999999999E-2</v>
      </c>
      <c r="N80" s="87">
        <v>3.260000000000049E-2</v>
      </c>
      <c r="O80" s="83">
        <v>338.60137099999997</v>
      </c>
      <c r="P80" s="85">
        <v>5317749</v>
      </c>
      <c r="Q80" s="83">
        <v>372.67662702199999</v>
      </c>
      <c r="R80" s="83">
        <v>18378.646891635002</v>
      </c>
      <c r="S80" s="84">
        <v>1.60893975291043E-2</v>
      </c>
      <c r="T80" s="84">
        <f t="shared" si="1"/>
        <v>5.0979176695192009E-3</v>
      </c>
      <c r="U80" s="84">
        <f>R80/'סכום נכסי הקרן'!$C$42</f>
        <v>3.0368379960050426E-4</v>
      </c>
    </row>
    <row r="81" spans="2:21">
      <c r="B81" s="76" t="s">
        <v>394</v>
      </c>
      <c r="C81" s="73">
        <v>6620462</v>
      </c>
      <c r="D81" s="86" t="s">
        <v>121</v>
      </c>
      <c r="E81" s="86" t="s">
        <v>296</v>
      </c>
      <c r="F81" s="73" t="s">
        <v>323</v>
      </c>
      <c r="G81" s="86" t="s">
        <v>303</v>
      </c>
      <c r="H81" s="73" t="s">
        <v>349</v>
      </c>
      <c r="I81" s="73" t="s">
        <v>132</v>
      </c>
      <c r="J81" s="73"/>
      <c r="K81" s="83">
        <v>3.2100000000001323</v>
      </c>
      <c r="L81" s="86" t="s">
        <v>134</v>
      </c>
      <c r="M81" s="87">
        <v>2.9700000000000001E-2</v>
      </c>
      <c r="N81" s="87">
        <v>3.4900000000002207E-2</v>
      </c>
      <c r="O81" s="83">
        <v>139.862776</v>
      </c>
      <c r="P81" s="85">
        <v>5458000</v>
      </c>
      <c r="Q81" s="73"/>
      <c r="R81" s="83">
        <v>7633.710003319</v>
      </c>
      <c r="S81" s="84">
        <v>9.990198285714286E-3</v>
      </c>
      <c r="T81" s="84">
        <f t="shared" si="1"/>
        <v>2.1174586649041036E-3</v>
      </c>
      <c r="U81" s="84">
        <f>R81/'סכום נכסי הקרן'!$C$42</f>
        <v>1.2613736324143811E-4</v>
      </c>
    </row>
    <row r="82" spans="2:21">
      <c r="B82" s="76" t="s">
        <v>395</v>
      </c>
      <c r="C82" s="73">
        <v>6620553</v>
      </c>
      <c r="D82" s="86" t="s">
        <v>121</v>
      </c>
      <c r="E82" s="86" t="s">
        <v>296</v>
      </c>
      <c r="F82" s="73" t="s">
        <v>323</v>
      </c>
      <c r="G82" s="86" t="s">
        <v>303</v>
      </c>
      <c r="H82" s="73" t="s">
        <v>349</v>
      </c>
      <c r="I82" s="73" t="s">
        <v>132</v>
      </c>
      <c r="J82" s="73"/>
      <c r="K82" s="83">
        <v>4.8700000000000507</v>
      </c>
      <c r="L82" s="86" t="s">
        <v>134</v>
      </c>
      <c r="M82" s="87">
        <v>8.3999999999999995E-3</v>
      </c>
      <c r="N82" s="87">
        <v>3.9400000000000233E-2</v>
      </c>
      <c r="O82" s="83">
        <v>169.16985</v>
      </c>
      <c r="P82" s="85">
        <v>4570000</v>
      </c>
      <c r="Q82" s="73"/>
      <c r="R82" s="83">
        <v>7731.0620148030002</v>
      </c>
      <c r="S82" s="84">
        <v>2.1271199547340625E-2</v>
      </c>
      <c r="T82" s="84">
        <f t="shared" si="1"/>
        <v>2.1444624232565975E-3</v>
      </c>
      <c r="U82" s="84">
        <f>R82/'סכום נכסי הקרן'!$C$42</f>
        <v>1.2774598159732314E-4</v>
      </c>
    </row>
    <row r="83" spans="2:21">
      <c r="B83" s="76" t="s">
        <v>396</v>
      </c>
      <c r="C83" s="73">
        <v>1191329</v>
      </c>
      <c r="D83" s="86" t="s">
        <v>121</v>
      </c>
      <c r="E83" s="86" t="s">
        <v>296</v>
      </c>
      <c r="F83" s="73" t="s">
        <v>323</v>
      </c>
      <c r="G83" s="86" t="s">
        <v>303</v>
      </c>
      <c r="H83" s="73" t="s">
        <v>349</v>
      </c>
      <c r="I83" s="73" t="s">
        <v>132</v>
      </c>
      <c r="J83" s="73"/>
      <c r="K83" s="83">
        <v>5.2300000000000555</v>
      </c>
      <c r="L83" s="86" t="s">
        <v>134</v>
      </c>
      <c r="M83" s="87">
        <v>3.0899999999999997E-2</v>
      </c>
      <c r="N83" s="87">
        <v>3.3900000000000083E-2</v>
      </c>
      <c r="O83" s="83">
        <v>402.44892399999998</v>
      </c>
      <c r="P83" s="85">
        <v>5032053</v>
      </c>
      <c r="Q83" s="73"/>
      <c r="R83" s="83">
        <v>20251.442737956</v>
      </c>
      <c r="S83" s="84">
        <v>2.1181522315789472E-2</v>
      </c>
      <c r="T83" s="84">
        <f t="shared" si="1"/>
        <v>5.6173987332044407E-3</v>
      </c>
      <c r="U83" s="84">
        <f>R83/'סכום נכסי הקרן'!$C$42</f>
        <v>3.3462937257114892E-4</v>
      </c>
    </row>
    <row r="84" spans="2:21">
      <c r="B84" s="76" t="s">
        <v>397</v>
      </c>
      <c r="C84" s="73">
        <v>1157569</v>
      </c>
      <c r="D84" s="86" t="s">
        <v>121</v>
      </c>
      <c r="E84" s="86" t="s">
        <v>296</v>
      </c>
      <c r="F84" s="73" t="s">
        <v>398</v>
      </c>
      <c r="G84" s="86" t="s">
        <v>320</v>
      </c>
      <c r="H84" s="73" t="s">
        <v>354</v>
      </c>
      <c r="I84" s="73" t="s">
        <v>300</v>
      </c>
      <c r="J84" s="73"/>
      <c r="K84" s="83">
        <v>3.4400000000000293</v>
      </c>
      <c r="L84" s="86" t="s">
        <v>134</v>
      </c>
      <c r="M84" s="87">
        <v>1.4199999999999999E-2</v>
      </c>
      <c r="N84" s="87">
        <v>2.9200000000000146E-2</v>
      </c>
      <c r="O84" s="83">
        <v>13484901.918951999</v>
      </c>
      <c r="P84" s="85">
        <v>104.19</v>
      </c>
      <c r="Q84" s="73"/>
      <c r="R84" s="83">
        <v>14049.918251814999</v>
      </c>
      <c r="S84" s="84">
        <v>1.4005937543834892E-2</v>
      </c>
      <c r="T84" s="84">
        <f t="shared" si="1"/>
        <v>3.8972034738764204E-3</v>
      </c>
      <c r="U84" s="84">
        <f>R84/'סכום נכסי הקרן'!$C$42</f>
        <v>2.3215705617205402E-4</v>
      </c>
    </row>
    <row r="85" spans="2:21">
      <c r="B85" s="76" t="s">
        <v>399</v>
      </c>
      <c r="C85" s="73">
        <v>1129899</v>
      </c>
      <c r="D85" s="86" t="s">
        <v>121</v>
      </c>
      <c r="E85" s="86" t="s">
        <v>296</v>
      </c>
      <c r="F85" s="73" t="s">
        <v>400</v>
      </c>
      <c r="G85" s="86" t="s">
        <v>320</v>
      </c>
      <c r="H85" s="73" t="s">
        <v>354</v>
      </c>
      <c r="I85" s="73" t="s">
        <v>300</v>
      </c>
      <c r="J85" s="73"/>
      <c r="K85" s="83">
        <v>0.97000000000186049</v>
      </c>
      <c r="L85" s="86" t="s">
        <v>134</v>
      </c>
      <c r="M85" s="87">
        <v>0.04</v>
      </c>
      <c r="N85" s="87">
        <v>1.8500000000014685E-2</v>
      </c>
      <c r="O85" s="83">
        <v>459558.31523100002</v>
      </c>
      <c r="P85" s="85">
        <v>111.11</v>
      </c>
      <c r="Q85" s="73"/>
      <c r="R85" s="83">
        <v>510.615234665</v>
      </c>
      <c r="S85" s="84">
        <v>2.8224613424128859E-3</v>
      </c>
      <c r="T85" s="84">
        <f t="shared" si="1"/>
        <v>1.4163580390181933E-4</v>
      </c>
      <c r="U85" s="84">
        <f>R85/'סכום נכסי הקרן'!$C$42</f>
        <v>8.4372682880994923E-6</v>
      </c>
    </row>
    <row r="86" spans="2:21">
      <c r="B86" s="76" t="s">
        <v>401</v>
      </c>
      <c r="C86" s="73">
        <v>1136753</v>
      </c>
      <c r="D86" s="86" t="s">
        <v>121</v>
      </c>
      <c r="E86" s="86" t="s">
        <v>296</v>
      </c>
      <c r="F86" s="73" t="s">
        <v>400</v>
      </c>
      <c r="G86" s="86" t="s">
        <v>320</v>
      </c>
      <c r="H86" s="73" t="s">
        <v>354</v>
      </c>
      <c r="I86" s="73" t="s">
        <v>300</v>
      </c>
      <c r="J86" s="73"/>
      <c r="K86" s="83">
        <v>3.2999999999999847</v>
      </c>
      <c r="L86" s="86" t="s">
        <v>134</v>
      </c>
      <c r="M86" s="87">
        <v>0.04</v>
      </c>
      <c r="N86" s="87">
        <v>2.6999999999999649E-2</v>
      </c>
      <c r="O86" s="83">
        <v>17431110.788394</v>
      </c>
      <c r="P86" s="85">
        <v>114.48</v>
      </c>
      <c r="Q86" s="73"/>
      <c r="R86" s="83">
        <v>19955.135358750998</v>
      </c>
      <c r="S86" s="84">
        <v>1.8728291635772058E-2</v>
      </c>
      <c r="T86" s="84">
        <f t="shared" si="1"/>
        <v>5.535208208898453E-3</v>
      </c>
      <c r="U86" s="84">
        <f>R86/'סכום נכסי הקרן'!$C$42</f>
        <v>3.2973326943052007E-4</v>
      </c>
    </row>
    <row r="87" spans="2:21">
      <c r="B87" s="76" t="s">
        <v>402</v>
      </c>
      <c r="C87" s="73">
        <v>1138544</v>
      </c>
      <c r="D87" s="86" t="s">
        <v>121</v>
      </c>
      <c r="E87" s="86" t="s">
        <v>296</v>
      </c>
      <c r="F87" s="73" t="s">
        <v>400</v>
      </c>
      <c r="G87" s="86" t="s">
        <v>320</v>
      </c>
      <c r="H87" s="73" t="s">
        <v>354</v>
      </c>
      <c r="I87" s="73" t="s">
        <v>300</v>
      </c>
      <c r="J87" s="73"/>
      <c r="K87" s="83">
        <v>4.659999999999739</v>
      </c>
      <c r="L87" s="86" t="s">
        <v>134</v>
      </c>
      <c r="M87" s="87">
        <v>3.5000000000000003E-2</v>
      </c>
      <c r="N87" s="87">
        <v>2.7899999999999349E-2</v>
      </c>
      <c r="O87" s="83">
        <v>5346760.4333739998</v>
      </c>
      <c r="P87" s="85">
        <v>114.59</v>
      </c>
      <c r="Q87" s="73"/>
      <c r="R87" s="83">
        <v>6126.8528467599999</v>
      </c>
      <c r="S87" s="84">
        <v>5.9950441954670251E-3</v>
      </c>
      <c r="T87" s="84">
        <f t="shared" si="1"/>
        <v>1.6994826425583045E-3</v>
      </c>
      <c r="U87" s="84">
        <f>R87/'סכום נכסי הקרן'!$C$42</f>
        <v>1.0123846238887707E-4</v>
      </c>
    </row>
    <row r="88" spans="2:21">
      <c r="B88" s="76" t="s">
        <v>403</v>
      </c>
      <c r="C88" s="73">
        <v>1171271</v>
      </c>
      <c r="D88" s="86" t="s">
        <v>121</v>
      </c>
      <c r="E88" s="86" t="s">
        <v>296</v>
      </c>
      <c r="F88" s="73" t="s">
        <v>400</v>
      </c>
      <c r="G88" s="86" t="s">
        <v>320</v>
      </c>
      <c r="H88" s="73" t="s">
        <v>354</v>
      </c>
      <c r="I88" s="73" t="s">
        <v>300</v>
      </c>
      <c r="J88" s="73"/>
      <c r="K88" s="83">
        <v>6.9400000000000723</v>
      </c>
      <c r="L88" s="86" t="s">
        <v>134</v>
      </c>
      <c r="M88" s="87">
        <v>2.5000000000000001E-2</v>
      </c>
      <c r="N88" s="87">
        <v>2.8800000000000471E-2</v>
      </c>
      <c r="O88" s="83">
        <v>9675987.1592410002</v>
      </c>
      <c r="P88" s="85">
        <v>106.35</v>
      </c>
      <c r="Q88" s="73"/>
      <c r="R88" s="83">
        <v>10290.411719479</v>
      </c>
      <c r="S88" s="84">
        <v>1.5588378905522806E-2</v>
      </c>
      <c r="T88" s="84">
        <f t="shared" si="1"/>
        <v>2.8543816114795888E-3</v>
      </c>
      <c r="U88" s="84">
        <f>R88/'סכום נכסי הקרן'!$C$42</f>
        <v>1.700359851762151E-4</v>
      </c>
    </row>
    <row r="89" spans="2:21">
      <c r="B89" s="76" t="s">
        <v>404</v>
      </c>
      <c r="C89" s="73">
        <v>7770217</v>
      </c>
      <c r="D89" s="86" t="s">
        <v>121</v>
      </c>
      <c r="E89" s="86" t="s">
        <v>296</v>
      </c>
      <c r="F89" s="73" t="s">
        <v>405</v>
      </c>
      <c r="G89" s="86" t="s">
        <v>406</v>
      </c>
      <c r="H89" s="73" t="s">
        <v>354</v>
      </c>
      <c r="I89" s="73" t="s">
        <v>300</v>
      </c>
      <c r="J89" s="73"/>
      <c r="K89" s="73">
        <v>2.85</v>
      </c>
      <c r="L89" s="86" t="s">
        <v>134</v>
      </c>
      <c r="M89" s="87">
        <v>4.2999999999999997E-2</v>
      </c>
      <c r="N89" s="87">
        <v>2.4000128642181772E-2</v>
      </c>
      <c r="O89" s="83">
        <v>2.7639E-2</v>
      </c>
      <c r="P89" s="85">
        <v>117.08</v>
      </c>
      <c r="Q89" s="73"/>
      <c r="R89" s="83">
        <v>3.1093999999999997E-5</v>
      </c>
      <c r="S89" s="84">
        <v>4.5169910051100062E-11</v>
      </c>
      <c r="T89" s="84">
        <f t="shared" si="1"/>
        <v>8.6249359352008433E-12</v>
      </c>
      <c r="U89" s="84">
        <f>R89/'סכום נכסי הקרן'!$C$42</f>
        <v>5.1378886163137072E-13</v>
      </c>
    </row>
    <row r="90" spans="2:21">
      <c r="B90" s="76" t="s">
        <v>407</v>
      </c>
      <c r="C90" s="73">
        <v>1410281</v>
      </c>
      <c r="D90" s="86" t="s">
        <v>121</v>
      </c>
      <c r="E90" s="86" t="s">
        <v>296</v>
      </c>
      <c r="F90" s="73" t="s">
        <v>408</v>
      </c>
      <c r="G90" s="86" t="s">
        <v>130</v>
      </c>
      <c r="H90" s="73" t="s">
        <v>354</v>
      </c>
      <c r="I90" s="73" t="s">
        <v>300</v>
      </c>
      <c r="J90" s="73"/>
      <c r="K90" s="83">
        <v>2.9999999999712028E-2</v>
      </c>
      <c r="L90" s="86" t="s">
        <v>134</v>
      </c>
      <c r="M90" s="87">
        <v>2.1499999999999998E-2</v>
      </c>
      <c r="N90" s="87">
        <v>5.8300000000001552E-2</v>
      </c>
      <c r="O90" s="83">
        <v>820635.28722199996</v>
      </c>
      <c r="P90" s="85">
        <v>110.02</v>
      </c>
      <c r="Q90" s="73"/>
      <c r="R90" s="83">
        <v>902.86292184199999</v>
      </c>
      <c r="S90" s="84">
        <v>1.4074410248604521E-2</v>
      </c>
      <c r="T90" s="84">
        <f t="shared" si="1"/>
        <v>2.5043850450747726E-4</v>
      </c>
      <c r="U90" s="84">
        <f>R90/'סכום נכסי הקרן'!$C$42</f>
        <v>1.4918663176895044E-5</v>
      </c>
    </row>
    <row r="91" spans="2:21">
      <c r="B91" s="76" t="s">
        <v>409</v>
      </c>
      <c r="C91" s="73">
        <v>1410307</v>
      </c>
      <c r="D91" s="86" t="s">
        <v>121</v>
      </c>
      <c r="E91" s="86" t="s">
        <v>296</v>
      </c>
      <c r="F91" s="73" t="s">
        <v>408</v>
      </c>
      <c r="G91" s="86" t="s">
        <v>130</v>
      </c>
      <c r="H91" s="73" t="s">
        <v>354</v>
      </c>
      <c r="I91" s="73" t="s">
        <v>300</v>
      </c>
      <c r="J91" s="73"/>
      <c r="K91" s="83">
        <v>1.6799999999999169</v>
      </c>
      <c r="L91" s="86" t="s">
        <v>134</v>
      </c>
      <c r="M91" s="87">
        <v>1.8000000000000002E-2</v>
      </c>
      <c r="N91" s="87">
        <v>2.8999999999999512E-2</v>
      </c>
      <c r="O91" s="83">
        <v>7606376.5521470001</v>
      </c>
      <c r="P91" s="85">
        <v>107.61</v>
      </c>
      <c r="Q91" s="73"/>
      <c r="R91" s="83">
        <v>8185.2217137259995</v>
      </c>
      <c r="S91" s="84">
        <v>7.2033607563397181E-3</v>
      </c>
      <c r="T91" s="84">
        <f t="shared" si="1"/>
        <v>2.2704384413810255E-3</v>
      </c>
      <c r="U91" s="84">
        <f>R91/'סכום נכסי הקרן'!$C$42</f>
        <v>1.3525039385398017E-4</v>
      </c>
    </row>
    <row r="92" spans="2:21">
      <c r="B92" s="76" t="s">
        <v>410</v>
      </c>
      <c r="C92" s="73">
        <v>1192749</v>
      </c>
      <c r="D92" s="86" t="s">
        <v>121</v>
      </c>
      <c r="E92" s="86" t="s">
        <v>296</v>
      </c>
      <c r="F92" s="73" t="s">
        <v>408</v>
      </c>
      <c r="G92" s="86" t="s">
        <v>130</v>
      </c>
      <c r="H92" s="73" t="s">
        <v>354</v>
      </c>
      <c r="I92" s="73" t="s">
        <v>300</v>
      </c>
      <c r="J92" s="73"/>
      <c r="K92" s="83">
        <v>4.1799999999998869</v>
      </c>
      <c r="L92" s="86" t="s">
        <v>134</v>
      </c>
      <c r="M92" s="87">
        <v>2.2000000000000002E-2</v>
      </c>
      <c r="N92" s="87">
        <v>2.7399999999998873E-2</v>
      </c>
      <c r="O92" s="83">
        <v>4478605.6082880003</v>
      </c>
      <c r="P92" s="85">
        <v>98.73</v>
      </c>
      <c r="Q92" s="73"/>
      <c r="R92" s="83">
        <v>4421.7273491249998</v>
      </c>
      <c r="S92" s="84">
        <v>1.5429381919213097E-2</v>
      </c>
      <c r="T92" s="84">
        <f t="shared" si="1"/>
        <v>1.2265104235263582E-3</v>
      </c>
      <c r="U92" s="84">
        <f>R92/'סכום נכסי הקרן'!$C$42</f>
        <v>7.3063428994379383E-5</v>
      </c>
    </row>
    <row r="93" spans="2:21">
      <c r="B93" s="76" t="s">
        <v>411</v>
      </c>
      <c r="C93" s="73">
        <v>1110915</v>
      </c>
      <c r="D93" s="86" t="s">
        <v>121</v>
      </c>
      <c r="E93" s="86" t="s">
        <v>296</v>
      </c>
      <c r="F93" s="73" t="s">
        <v>412</v>
      </c>
      <c r="G93" s="86" t="s">
        <v>413</v>
      </c>
      <c r="H93" s="73" t="s">
        <v>414</v>
      </c>
      <c r="I93" s="73" t="s">
        <v>300</v>
      </c>
      <c r="J93" s="73"/>
      <c r="K93" s="83">
        <v>6.0299999999999372</v>
      </c>
      <c r="L93" s="86" t="s">
        <v>134</v>
      </c>
      <c r="M93" s="87">
        <v>5.1500000000000004E-2</v>
      </c>
      <c r="N93" s="87">
        <v>2.9999999999999759E-2</v>
      </c>
      <c r="O93" s="83">
        <v>27090048.166932002</v>
      </c>
      <c r="P93" s="85">
        <v>151.35</v>
      </c>
      <c r="Q93" s="73"/>
      <c r="R93" s="83">
        <v>41000.786155419999</v>
      </c>
      <c r="S93" s="84">
        <v>8.6622452902420082E-3</v>
      </c>
      <c r="T93" s="84">
        <f t="shared" si="1"/>
        <v>1.1372906473382878E-2</v>
      </c>
      <c r="U93" s="84">
        <f>R93/'סכום נכסי הקרן'!$C$42</f>
        <v>6.7748592155349933E-4</v>
      </c>
    </row>
    <row r="94" spans="2:21">
      <c r="B94" s="76" t="s">
        <v>415</v>
      </c>
      <c r="C94" s="73">
        <v>2300184</v>
      </c>
      <c r="D94" s="86" t="s">
        <v>121</v>
      </c>
      <c r="E94" s="86" t="s">
        <v>296</v>
      </c>
      <c r="F94" s="73" t="s">
        <v>416</v>
      </c>
      <c r="G94" s="86" t="s">
        <v>158</v>
      </c>
      <c r="H94" s="73" t="s">
        <v>417</v>
      </c>
      <c r="I94" s="73" t="s">
        <v>132</v>
      </c>
      <c r="J94" s="73"/>
      <c r="K94" s="83">
        <v>1.6299999999998651</v>
      </c>
      <c r="L94" s="86" t="s">
        <v>134</v>
      </c>
      <c r="M94" s="87">
        <v>2.2000000000000002E-2</v>
      </c>
      <c r="N94" s="87">
        <v>2.01999999999985E-2</v>
      </c>
      <c r="O94" s="83">
        <v>6996041.1075759996</v>
      </c>
      <c r="P94" s="85">
        <v>110.3</v>
      </c>
      <c r="Q94" s="73"/>
      <c r="R94" s="83">
        <v>7716.6334754079999</v>
      </c>
      <c r="S94" s="84">
        <v>8.8165155578960146E-3</v>
      </c>
      <c r="T94" s="84">
        <f t="shared" si="1"/>
        <v>2.1404601968489177E-3</v>
      </c>
      <c r="U94" s="84">
        <f>R94/'סכום נכסי הקרן'!$C$42</f>
        <v>1.2750756830759647E-4</v>
      </c>
    </row>
    <row r="95" spans="2:21">
      <c r="B95" s="76" t="s">
        <v>418</v>
      </c>
      <c r="C95" s="73">
        <v>2300242</v>
      </c>
      <c r="D95" s="86" t="s">
        <v>121</v>
      </c>
      <c r="E95" s="86" t="s">
        <v>296</v>
      </c>
      <c r="F95" s="73" t="s">
        <v>416</v>
      </c>
      <c r="G95" s="86" t="s">
        <v>158</v>
      </c>
      <c r="H95" s="73" t="s">
        <v>417</v>
      </c>
      <c r="I95" s="73" t="s">
        <v>132</v>
      </c>
      <c r="J95" s="73"/>
      <c r="K95" s="83">
        <v>4.9199999999994786</v>
      </c>
      <c r="L95" s="86" t="s">
        <v>134</v>
      </c>
      <c r="M95" s="87">
        <v>1.7000000000000001E-2</v>
      </c>
      <c r="N95" s="87">
        <v>2.3699999999998039E-2</v>
      </c>
      <c r="O95" s="83">
        <v>4389354.670469</v>
      </c>
      <c r="P95" s="85">
        <v>104.57</v>
      </c>
      <c r="Q95" s="73"/>
      <c r="R95" s="83">
        <v>4589.9481976699999</v>
      </c>
      <c r="S95" s="84">
        <v>3.4582542863989475E-3</v>
      </c>
      <c r="T95" s="84">
        <f t="shared" si="1"/>
        <v>1.2731719672861108E-3</v>
      </c>
      <c r="U95" s="84">
        <f>R95/'סכום נכסי הקרן'!$C$42</f>
        <v>7.5843064881579451E-5</v>
      </c>
    </row>
    <row r="96" spans="2:21">
      <c r="B96" s="76" t="s">
        <v>419</v>
      </c>
      <c r="C96" s="73">
        <v>2300317</v>
      </c>
      <c r="D96" s="86" t="s">
        <v>121</v>
      </c>
      <c r="E96" s="86" t="s">
        <v>296</v>
      </c>
      <c r="F96" s="73" t="s">
        <v>416</v>
      </c>
      <c r="G96" s="86" t="s">
        <v>158</v>
      </c>
      <c r="H96" s="73" t="s">
        <v>417</v>
      </c>
      <c r="I96" s="73" t="s">
        <v>132</v>
      </c>
      <c r="J96" s="73"/>
      <c r="K96" s="83">
        <v>9.7899999999976384</v>
      </c>
      <c r="L96" s="86" t="s">
        <v>134</v>
      </c>
      <c r="M96" s="87">
        <v>5.7999999999999996E-3</v>
      </c>
      <c r="N96" s="87">
        <v>2.7499999999990664E-2</v>
      </c>
      <c r="O96" s="83">
        <v>2168310.33378</v>
      </c>
      <c r="P96" s="85">
        <v>86.47</v>
      </c>
      <c r="Q96" s="73"/>
      <c r="R96" s="83">
        <v>1874.938083817</v>
      </c>
      <c r="S96" s="84">
        <v>4.5327718359906601E-3</v>
      </c>
      <c r="T96" s="84">
        <f t="shared" si="1"/>
        <v>5.200752831861406E-4</v>
      </c>
      <c r="U96" s="84">
        <f>R96/'סכום נכסי הקרן'!$C$42</f>
        <v>3.0980970724694161E-5</v>
      </c>
    </row>
    <row r="97" spans="2:21">
      <c r="B97" s="76" t="s">
        <v>420</v>
      </c>
      <c r="C97" s="73">
        <v>1136084</v>
      </c>
      <c r="D97" s="86" t="s">
        <v>121</v>
      </c>
      <c r="E97" s="86" t="s">
        <v>296</v>
      </c>
      <c r="F97" s="73" t="s">
        <v>357</v>
      </c>
      <c r="G97" s="86" t="s">
        <v>320</v>
      </c>
      <c r="H97" s="73" t="s">
        <v>417</v>
      </c>
      <c r="I97" s="73" t="s">
        <v>132</v>
      </c>
      <c r="J97" s="73"/>
      <c r="K97" s="83">
        <v>1.0799999999825223</v>
      </c>
      <c r="L97" s="86" t="s">
        <v>134</v>
      </c>
      <c r="M97" s="87">
        <v>2.5000000000000001E-2</v>
      </c>
      <c r="N97" s="87">
        <v>2.8099999999634841E-2</v>
      </c>
      <c r="O97" s="83">
        <v>29157.096773000001</v>
      </c>
      <c r="P97" s="85">
        <v>109.89</v>
      </c>
      <c r="Q97" s="73"/>
      <c r="R97" s="83">
        <v>32.040731856999997</v>
      </c>
      <c r="S97" s="84">
        <v>4.1279879649467439E-5</v>
      </c>
      <c r="T97" s="84">
        <f t="shared" si="1"/>
        <v>8.8875429209356714E-6</v>
      </c>
      <c r="U97" s="84">
        <f>R97/'סכום נכסי הקרן'!$C$42</f>
        <v>5.2943240324963096E-7</v>
      </c>
    </row>
    <row r="98" spans="2:21">
      <c r="B98" s="76" t="s">
        <v>421</v>
      </c>
      <c r="C98" s="73">
        <v>1141050</v>
      </c>
      <c r="D98" s="86" t="s">
        <v>121</v>
      </c>
      <c r="E98" s="86" t="s">
        <v>296</v>
      </c>
      <c r="F98" s="73" t="s">
        <v>357</v>
      </c>
      <c r="G98" s="86" t="s">
        <v>320</v>
      </c>
      <c r="H98" s="73" t="s">
        <v>417</v>
      </c>
      <c r="I98" s="73" t="s">
        <v>132</v>
      </c>
      <c r="J98" s="73"/>
      <c r="K98" s="83">
        <v>2.4200000000000719</v>
      </c>
      <c r="L98" s="86" t="s">
        <v>134</v>
      </c>
      <c r="M98" s="87">
        <v>1.95E-2</v>
      </c>
      <c r="N98" s="87">
        <v>3.4900000000000292E-2</v>
      </c>
      <c r="O98" s="83">
        <v>5748100.4510829998</v>
      </c>
      <c r="P98" s="85">
        <v>106.63</v>
      </c>
      <c r="Q98" s="73"/>
      <c r="R98" s="83">
        <v>6129.1994968180006</v>
      </c>
      <c r="S98" s="84">
        <v>1.0100732221902602E-2</v>
      </c>
      <c r="T98" s="84">
        <f t="shared" si="1"/>
        <v>1.7001335625561366E-3</v>
      </c>
      <c r="U98" s="84">
        <f>R98/'סכום נכסי הקרן'!$C$42</f>
        <v>1.012772378009163E-4</v>
      </c>
    </row>
    <row r="99" spans="2:21">
      <c r="B99" s="76" t="s">
        <v>422</v>
      </c>
      <c r="C99" s="73">
        <v>1162221</v>
      </c>
      <c r="D99" s="86" t="s">
        <v>121</v>
      </c>
      <c r="E99" s="86" t="s">
        <v>296</v>
      </c>
      <c r="F99" s="73" t="s">
        <v>357</v>
      </c>
      <c r="G99" s="86" t="s">
        <v>320</v>
      </c>
      <c r="H99" s="73" t="s">
        <v>417</v>
      </c>
      <c r="I99" s="73" t="s">
        <v>132</v>
      </c>
      <c r="J99" s="73"/>
      <c r="K99" s="83">
        <v>5.6100000000028247</v>
      </c>
      <c r="L99" s="86" t="s">
        <v>134</v>
      </c>
      <c r="M99" s="87">
        <v>1.1699999999999999E-2</v>
      </c>
      <c r="N99" s="87">
        <v>3.8000000000016222E-2</v>
      </c>
      <c r="O99" s="83">
        <v>787990.20392700005</v>
      </c>
      <c r="P99" s="85">
        <v>93.9</v>
      </c>
      <c r="Q99" s="73"/>
      <c r="R99" s="83">
        <v>739.92283603099997</v>
      </c>
      <c r="S99" s="84">
        <v>1.0923665088339171E-3</v>
      </c>
      <c r="T99" s="84">
        <f t="shared" si="1"/>
        <v>2.0524175267767073E-4</v>
      </c>
      <c r="U99" s="84">
        <f>R99/'סכום נכסי הקרן'!$C$42</f>
        <v>1.222628518747742E-5</v>
      </c>
    </row>
    <row r="100" spans="2:21">
      <c r="B100" s="76" t="s">
        <v>423</v>
      </c>
      <c r="C100" s="73">
        <v>1156231</v>
      </c>
      <c r="D100" s="86" t="s">
        <v>121</v>
      </c>
      <c r="E100" s="86" t="s">
        <v>296</v>
      </c>
      <c r="F100" s="73" t="s">
        <v>357</v>
      </c>
      <c r="G100" s="86" t="s">
        <v>320</v>
      </c>
      <c r="H100" s="73" t="s">
        <v>417</v>
      </c>
      <c r="I100" s="73" t="s">
        <v>132</v>
      </c>
      <c r="J100" s="73"/>
      <c r="K100" s="83">
        <v>3.9399999999999165</v>
      </c>
      <c r="L100" s="86" t="s">
        <v>134</v>
      </c>
      <c r="M100" s="87">
        <v>3.3500000000000002E-2</v>
      </c>
      <c r="N100" s="87">
        <v>3.5699999999999225E-2</v>
      </c>
      <c r="O100" s="83">
        <v>5253085.5908380002</v>
      </c>
      <c r="P100" s="85">
        <v>108.2</v>
      </c>
      <c r="Q100" s="73"/>
      <c r="R100" s="83">
        <v>5683.8391366919996</v>
      </c>
      <c r="S100" s="84">
        <v>1.2629320623433502E-2</v>
      </c>
      <c r="T100" s="84">
        <f t="shared" si="1"/>
        <v>1.5765983282934254E-3</v>
      </c>
      <c r="U100" s="84">
        <f>R100/'סכום נכסי הקרן'!$C$42</f>
        <v>9.3918223443005585E-5</v>
      </c>
    </row>
    <row r="101" spans="2:21">
      <c r="B101" s="76" t="s">
        <v>424</v>
      </c>
      <c r="C101" s="73">
        <v>1174226</v>
      </c>
      <c r="D101" s="86" t="s">
        <v>121</v>
      </c>
      <c r="E101" s="86" t="s">
        <v>296</v>
      </c>
      <c r="F101" s="73" t="s">
        <v>357</v>
      </c>
      <c r="G101" s="86" t="s">
        <v>320</v>
      </c>
      <c r="H101" s="73" t="s">
        <v>417</v>
      </c>
      <c r="I101" s="73" t="s">
        <v>132</v>
      </c>
      <c r="J101" s="73"/>
      <c r="K101" s="83">
        <v>5.62000000000012</v>
      </c>
      <c r="L101" s="86" t="s">
        <v>134</v>
      </c>
      <c r="M101" s="87">
        <v>1.3300000000000001E-2</v>
      </c>
      <c r="N101" s="87">
        <v>3.91000000000006E-2</v>
      </c>
      <c r="O101" s="83">
        <v>13991938.714880997</v>
      </c>
      <c r="P101" s="85">
        <v>94.4</v>
      </c>
      <c r="Q101" s="73"/>
      <c r="R101" s="83">
        <v>13208.390096820003</v>
      </c>
      <c r="S101" s="84">
        <v>1.1782685233583997E-2</v>
      </c>
      <c r="T101" s="84">
        <f t="shared" si="1"/>
        <v>3.6637781691713452E-3</v>
      </c>
      <c r="U101" s="84">
        <f>R101/'סכום נכסי הקרן'!$C$42</f>
        <v>2.1825187212414681E-4</v>
      </c>
    </row>
    <row r="102" spans="2:21">
      <c r="B102" s="76" t="s">
        <v>425</v>
      </c>
      <c r="C102" s="73">
        <v>1186188</v>
      </c>
      <c r="D102" s="86" t="s">
        <v>121</v>
      </c>
      <c r="E102" s="86" t="s">
        <v>296</v>
      </c>
      <c r="F102" s="73" t="s">
        <v>357</v>
      </c>
      <c r="G102" s="86" t="s">
        <v>320</v>
      </c>
      <c r="H102" s="73" t="s">
        <v>414</v>
      </c>
      <c r="I102" s="73" t="s">
        <v>300</v>
      </c>
      <c r="J102" s="73"/>
      <c r="K102" s="83">
        <v>5.7800000000001361</v>
      </c>
      <c r="L102" s="86" t="s">
        <v>134</v>
      </c>
      <c r="M102" s="87">
        <v>1.8700000000000001E-2</v>
      </c>
      <c r="N102" s="87">
        <v>3.9300000000001133E-2</v>
      </c>
      <c r="O102" s="83">
        <v>11907311.092685999</v>
      </c>
      <c r="P102" s="85">
        <v>93.72</v>
      </c>
      <c r="Q102" s="73"/>
      <c r="R102" s="83">
        <v>11159.532573574998</v>
      </c>
      <c r="S102" s="84">
        <v>2.0017838716091016E-2</v>
      </c>
      <c r="T102" s="84">
        <f t="shared" si="1"/>
        <v>3.095460652018761E-3</v>
      </c>
      <c r="U102" s="84">
        <f>R102/'סכום נכסי הקרן'!$C$42</f>
        <v>1.8439710353493599E-4</v>
      </c>
    </row>
    <row r="103" spans="2:21">
      <c r="B103" s="76" t="s">
        <v>426</v>
      </c>
      <c r="C103" s="73">
        <v>1185537</v>
      </c>
      <c r="D103" s="86" t="s">
        <v>121</v>
      </c>
      <c r="E103" s="86" t="s">
        <v>296</v>
      </c>
      <c r="F103" s="73" t="s">
        <v>302</v>
      </c>
      <c r="G103" s="86" t="s">
        <v>303</v>
      </c>
      <c r="H103" s="73" t="s">
        <v>417</v>
      </c>
      <c r="I103" s="73" t="s">
        <v>132</v>
      </c>
      <c r="J103" s="73"/>
      <c r="K103" s="83">
        <v>4.8899999999999482</v>
      </c>
      <c r="L103" s="86" t="s">
        <v>134</v>
      </c>
      <c r="M103" s="87">
        <v>1.09E-2</v>
      </c>
      <c r="N103" s="87">
        <v>3.8199999999999748E-2</v>
      </c>
      <c r="O103" s="83">
        <v>529.62069099999997</v>
      </c>
      <c r="P103" s="85">
        <v>4616513</v>
      </c>
      <c r="Q103" s="73"/>
      <c r="R103" s="83">
        <v>24450.006714552001</v>
      </c>
      <c r="S103" s="84">
        <v>2.9165741009967508E-2</v>
      </c>
      <c r="T103" s="84">
        <f t="shared" si="1"/>
        <v>6.782007510395623E-3</v>
      </c>
      <c r="U103" s="84">
        <f>R103/'סכום נכסי הקרן'!$C$42</f>
        <v>4.0400531024471103E-4</v>
      </c>
    </row>
    <row r="104" spans="2:21">
      <c r="B104" s="76" t="s">
        <v>427</v>
      </c>
      <c r="C104" s="73">
        <v>1151000</v>
      </c>
      <c r="D104" s="86" t="s">
        <v>121</v>
      </c>
      <c r="E104" s="86" t="s">
        <v>296</v>
      </c>
      <c r="F104" s="73" t="s">
        <v>302</v>
      </c>
      <c r="G104" s="86" t="s">
        <v>303</v>
      </c>
      <c r="H104" s="73" t="s">
        <v>417</v>
      </c>
      <c r="I104" s="73" t="s">
        <v>132</v>
      </c>
      <c r="J104" s="73"/>
      <c r="K104" s="83">
        <v>1.2599999999999703</v>
      </c>
      <c r="L104" s="86" t="s">
        <v>134</v>
      </c>
      <c r="M104" s="87">
        <v>2.2000000000000002E-2</v>
      </c>
      <c r="N104" s="87">
        <v>2.8499999999998887E-2</v>
      </c>
      <c r="O104" s="83">
        <v>98.126362999999998</v>
      </c>
      <c r="P104" s="85">
        <v>5490000</v>
      </c>
      <c r="Q104" s="73"/>
      <c r="R104" s="83">
        <v>5387.1372783159995</v>
      </c>
      <c r="S104" s="84">
        <v>1.949272208978943E-2</v>
      </c>
      <c r="T104" s="84">
        <f t="shared" si="1"/>
        <v>1.4942983823119488E-3</v>
      </c>
      <c r="U104" s="84">
        <f>R104/'סכום נכסי הקרן'!$C$42</f>
        <v>8.9015602035051735E-5</v>
      </c>
    </row>
    <row r="105" spans="2:21">
      <c r="B105" s="76" t="s">
        <v>428</v>
      </c>
      <c r="C105" s="73">
        <v>1167030</v>
      </c>
      <c r="D105" s="86" t="s">
        <v>121</v>
      </c>
      <c r="E105" s="86" t="s">
        <v>296</v>
      </c>
      <c r="F105" s="73" t="s">
        <v>302</v>
      </c>
      <c r="G105" s="86" t="s">
        <v>303</v>
      </c>
      <c r="H105" s="73" t="s">
        <v>417</v>
      </c>
      <c r="I105" s="73" t="s">
        <v>132</v>
      </c>
      <c r="J105" s="73"/>
      <c r="K105" s="83">
        <v>3.0999999999999099</v>
      </c>
      <c r="L105" s="86" t="s">
        <v>134</v>
      </c>
      <c r="M105" s="87">
        <v>2.3199999999999998E-2</v>
      </c>
      <c r="N105" s="87">
        <v>3.5500000000001045E-2</v>
      </c>
      <c r="O105" s="83">
        <v>62.539202000000003</v>
      </c>
      <c r="P105" s="85">
        <v>5350000</v>
      </c>
      <c r="Q105" s="73"/>
      <c r="R105" s="83">
        <v>3345.8471974630002</v>
      </c>
      <c r="S105" s="84">
        <v>1.0423200333333334E-2</v>
      </c>
      <c r="T105" s="84">
        <f t="shared" si="1"/>
        <v>9.2807994233902577E-4</v>
      </c>
      <c r="U105" s="84">
        <f>R105/'סכום נכסי הקרן'!$C$42</f>
        <v>5.528587582096312E-5</v>
      </c>
    </row>
    <row r="106" spans="2:21">
      <c r="B106" s="76" t="s">
        <v>429</v>
      </c>
      <c r="C106" s="73">
        <v>1189497</v>
      </c>
      <c r="D106" s="86" t="s">
        <v>121</v>
      </c>
      <c r="E106" s="86" t="s">
        <v>296</v>
      </c>
      <c r="F106" s="73" t="s">
        <v>302</v>
      </c>
      <c r="G106" s="86" t="s">
        <v>303</v>
      </c>
      <c r="H106" s="73" t="s">
        <v>417</v>
      </c>
      <c r="I106" s="73" t="s">
        <v>132</v>
      </c>
      <c r="J106" s="73"/>
      <c r="K106" s="83">
        <v>5.5400000000001013</v>
      </c>
      <c r="L106" s="86" t="s">
        <v>134</v>
      </c>
      <c r="M106" s="87">
        <v>2.9900000000000003E-2</v>
      </c>
      <c r="N106" s="87">
        <v>3.0400000000000559E-2</v>
      </c>
      <c r="O106" s="83">
        <v>434.63437199999998</v>
      </c>
      <c r="P106" s="85">
        <v>5074000</v>
      </c>
      <c r="Q106" s="73"/>
      <c r="R106" s="83">
        <v>22053.348790644002</v>
      </c>
      <c r="S106" s="84">
        <v>2.7164648249999999E-2</v>
      </c>
      <c r="T106" s="84">
        <f t="shared" si="1"/>
        <v>6.1172161984930709E-3</v>
      </c>
      <c r="U106" s="84">
        <f>R106/'סכום נכסי הקרן'!$C$42</f>
        <v>3.6440358172974046E-4</v>
      </c>
    </row>
    <row r="107" spans="2:21">
      <c r="B107" s="76" t="s">
        <v>430</v>
      </c>
      <c r="C107" s="73">
        <v>7480197</v>
      </c>
      <c r="D107" s="86" t="s">
        <v>121</v>
      </c>
      <c r="E107" s="86" t="s">
        <v>296</v>
      </c>
      <c r="F107" s="73" t="s">
        <v>306</v>
      </c>
      <c r="G107" s="86" t="s">
        <v>303</v>
      </c>
      <c r="H107" s="73" t="s">
        <v>417</v>
      </c>
      <c r="I107" s="73" t="s">
        <v>132</v>
      </c>
      <c r="J107" s="73"/>
      <c r="K107" s="83">
        <v>2.540000000000036</v>
      </c>
      <c r="L107" s="86" t="s">
        <v>134</v>
      </c>
      <c r="M107" s="87">
        <v>1.46E-2</v>
      </c>
      <c r="N107" s="87">
        <v>3.710000000000057E-2</v>
      </c>
      <c r="O107" s="83">
        <v>624.47617600000001</v>
      </c>
      <c r="P107" s="85">
        <v>5153990</v>
      </c>
      <c r="Q107" s="73"/>
      <c r="R107" s="83">
        <v>32185.440894695999</v>
      </c>
      <c r="S107" s="84">
        <v>2.3447459017008974E-2</v>
      </c>
      <c r="T107" s="84">
        <f t="shared" si="1"/>
        <v>8.9276826964348865E-3</v>
      </c>
      <c r="U107" s="84">
        <f>R107/'סכום נכסי הקרן'!$C$42</f>
        <v>5.3182353632178641E-4</v>
      </c>
    </row>
    <row r="108" spans="2:21">
      <c r="B108" s="76" t="s">
        <v>431</v>
      </c>
      <c r="C108" s="73">
        <v>7480247</v>
      </c>
      <c r="D108" s="86" t="s">
        <v>121</v>
      </c>
      <c r="E108" s="86" t="s">
        <v>296</v>
      </c>
      <c r="F108" s="73" t="s">
        <v>306</v>
      </c>
      <c r="G108" s="86" t="s">
        <v>303</v>
      </c>
      <c r="H108" s="73" t="s">
        <v>417</v>
      </c>
      <c r="I108" s="73" t="s">
        <v>132</v>
      </c>
      <c r="J108" s="73"/>
      <c r="K108" s="83">
        <v>3.1100000000000332</v>
      </c>
      <c r="L108" s="86" t="s">
        <v>134</v>
      </c>
      <c r="M108" s="87">
        <v>2.4199999999999999E-2</v>
      </c>
      <c r="N108" s="87">
        <v>4.1000000000000474E-2</v>
      </c>
      <c r="O108" s="83">
        <v>596.47745299999997</v>
      </c>
      <c r="P108" s="85">
        <v>5278341</v>
      </c>
      <c r="Q108" s="73"/>
      <c r="R108" s="83">
        <v>31484.114136045002</v>
      </c>
      <c r="S108" s="84">
        <v>1.9696125115572578E-2</v>
      </c>
      <c r="T108" s="84">
        <f t="shared" si="1"/>
        <v>8.7331468257522173E-3</v>
      </c>
      <c r="U108" s="84">
        <f>R108/'סכום נכסי הקרן'!$C$42</f>
        <v>5.2023500229725068E-4</v>
      </c>
    </row>
    <row r="109" spans="2:21">
      <c r="B109" s="76" t="s">
        <v>432</v>
      </c>
      <c r="C109" s="73">
        <v>7480312</v>
      </c>
      <c r="D109" s="86" t="s">
        <v>121</v>
      </c>
      <c r="E109" s="86" t="s">
        <v>296</v>
      </c>
      <c r="F109" s="73" t="s">
        <v>306</v>
      </c>
      <c r="G109" s="86" t="s">
        <v>303</v>
      </c>
      <c r="H109" s="73" t="s">
        <v>417</v>
      </c>
      <c r="I109" s="73" t="s">
        <v>132</v>
      </c>
      <c r="J109" s="73"/>
      <c r="K109" s="83">
        <v>4.5700000000000029</v>
      </c>
      <c r="L109" s="86" t="s">
        <v>134</v>
      </c>
      <c r="M109" s="87">
        <v>2E-3</v>
      </c>
      <c r="N109" s="87">
        <v>4.0899999999999902E-2</v>
      </c>
      <c r="O109" s="83">
        <v>367.515939</v>
      </c>
      <c r="P109" s="85">
        <v>4470000</v>
      </c>
      <c r="Q109" s="73"/>
      <c r="R109" s="83">
        <v>16427.963268035001</v>
      </c>
      <c r="S109" s="84">
        <v>3.2063857878206245E-2</v>
      </c>
      <c r="T109" s="84">
        <f t="shared" si="1"/>
        <v>4.5568318882303529E-3</v>
      </c>
      <c r="U109" s="84">
        <f>R109/'סכום נכסי הקרן'!$C$42</f>
        <v>2.714512300252678E-4</v>
      </c>
    </row>
    <row r="110" spans="2:21">
      <c r="B110" s="76" t="s">
        <v>433</v>
      </c>
      <c r="C110" s="73">
        <v>1191246</v>
      </c>
      <c r="D110" s="86" t="s">
        <v>121</v>
      </c>
      <c r="E110" s="86" t="s">
        <v>296</v>
      </c>
      <c r="F110" s="73" t="s">
        <v>306</v>
      </c>
      <c r="G110" s="86" t="s">
        <v>303</v>
      </c>
      <c r="H110" s="73" t="s">
        <v>417</v>
      </c>
      <c r="I110" s="73" t="s">
        <v>132</v>
      </c>
      <c r="J110" s="73"/>
      <c r="K110" s="83">
        <v>5.2199999999998505</v>
      </c>
      <c r="L110" s="86" t="s">
        <v>134</v>
      </c>
      <c r="M110" s="87">
        <v>3.1699999999999999E-2</v>
      </c>
      <c r="N110" s="87">
        <v>3.8899999999999033E-2</v>
      </c>
      <c r="O110" s="83">
        <v>295.94911200000001</v>
      </c>
      <c r="P110" s="85">
        <v>4930250</v>
      </c>
      <c r="Q110" s="73"/>
      <c r="R110" s="83">
        <v>14591.032260769</v>
      </c>
      <c r="S110" s="84">
        <v>3.1939252320310814E-2</v>
      </c>
      <c r="T110" s="84">
        <f t="shared" si="1"/>
        <v>4.0472991084318961E-3</v>
      </c>
      <c r="U110" s="84">
        <f>R110/'סכום נכסי הקרן'!$C$42</f>
        <v>2.4109827797282792E-4</v>
      </c>
    </row>
    <row r="111" spans="2:21">
      <c r="B111" s="76" t="s">
        <v>434</v>
      </c>
      <c r="C111" s="73">
        <v>7670284</v>
      </c>
      <c r="D111" s="86" t="s">
        <v>121</v>
      </c>
      <c r="E111" s="86" t="s">
        <v>296</v>
      </c>
      <c r="F111" s="73" t="s">
        <v>435</v>
      </c>
      <c r="G111" s="86" t="s">
        <v>436</v>
      </c>
      <c r="H111" s="73" t="s">
        <v>414</v>
      </c>
      <c r="I111" s="73" t="s">
        <v>300</v>
      </c>
      <c r="J111" s="73"/>
      <c r="K111" s="83">
        <v>5.4999999999998108</v>
      </c>
      <c r="L111" s="86" t="s">
        <v>134</v>
      </c>
      <c r="M111" s="87">
        <v>4.4000000000000003E-3</v>
      </c>
      <c r="N111" s="87">
        <v>2.7999999999998866E-2</v>
      </c>
      <c r="O111" s="83">
        <v>5526989.7076979997</v>
      </c>
      <c r="P111" s="85">
        <v>95.81</v>
      </c>
      <c r="Q111" s="73"/>
      <c r="R111" s="83">
        <v>5295.4092396320002</v>
      </c>
      <c r="S111" s="84">
        <v>6.9987466150898472E-3</v>
      </c>
      <c r="T111" s="84">
        <f t="shared" si="1"/>
        <v>1.4688546164049856E-3</v>
      </c>
      <c r="U111" s="84">
        <f>R111/'סכום נכסי הקרן'!$C$42</f>
        <v>8.749991268742421E-5</v>
      </c>
    </row>
    <row r="112" spans="2:21">
      <c r="B112" s="76" t="s">
        <v>437</v>
      </c>
      <c r="C112" s="73">
        <v>1126069</v>
      </c>
      <c r="D112" s="86" t="s">
        <v>121</v>
      </c>
      <c r="E112" s="86" t="s">
        <v>296</v>
      </c>
      <c r="F112" s="73" t="s">
        <v>438</v>
      </c>
      <c r="G112" s="86" t="s">
        <v>436</v>
      </c>
      <c r="H112" s="73" t="s">
        <v>414</v>
      </c>
      <c r="I112" s="73" t="s">
        <v>300</v>
      </c>
      <c r="J112" s="73"/>
      <c r="K112" s="83">
        <v>0.16999999999999341</v>
      </c>
      <c r="L112" s="86" t="s">
        <v>134</v>
      </c>
      <c r="M112" s="87">
        <v>3.85E-2</v>
      </c>
      <c r="N112" s="87">
        <v>6.9000000000006365E-3</v>
      </c>
      <c r="O112" s="83">
        <v>3975464.2127380003</v>
      </c>
      <c r="P112" s="85">
        <v>114.57</v>
      </c>
      <c r="Q112" s="73"/>
      <c r="R112" s="83">
        <v>4554.6896589590006</v>
      </c>
      <c r="S112" s="84">
        <v>1.6595767027890326E-2</v>
      </c>
      <c r="T112" s="84">
        <f t="shared" si="1"/>
        <v>1.2633918605918558E-3</v>
      </c>
      <c r="U112" s="84">
        <f>R112/'סכום נכסי הקרן'!$C$42</f>
        <v>7.5260462306577522E-5</v>
      </c>
    </row>
    <row r="113" spans="2:21">
      <c r="B113" s="76" t="s">
        <v>439</v>
      </c>
      <c r="C113" s="73">
        <v>1126077</v>
      </c>
      <c r="D113" s="86" t="s">
        <v>121</v>
      </c>
      <c r="E113" s="86" t="s">
        <v>296</v>
      </c>
      <c r="F113" s="73" t="s">
        <v>438</v>
      </c>
      <c r="G113" s="86" t="s">
        <v>436</v>
      </c>
      <c r="H113" s="73" t="s">
        <v>414</v>
      </c>
      <c r="I113" s="73" t="s">
        <v>300</v>
      </c>
      <c r="J113" s="73"/>
      <c r="K113" s="83">
        <v>1.1399999999999659</v>
      </c>
      <c r="L113" s="86" t="s">
        <v>134</v>
      </c>
      <c r="M113" s="87">
        <v>3.85E-2</v>
      </c>
      <c r="N113" s="87">
        <v>1.1999999999999513E-2</v>
      </c>
      <c r="O113" s="83">
        <v>3480174.5374690001</v>
      </c>
      <c r="P113" s="85">
        <v>117.42</v>
      </c>
      <c r="Q113" s="73"/>
      <c r="R113" s="83">
        <v>4086.4212015009998</v>
      </c>
      <c r="S113" s="84">
        <v>1.3920698149876001E-2</v>
      </c>
      <c r="T113" s="84">
        <f t="shared" si="1"/>
        <v>1.1335023177202221E-3</v>
      </c>
      <c r="U113" s="84">
        <f>R113/'סכום נכסי הקרן'!$C$42</f>
        <v>6.7522920732794025E-5</v>
      </c>
    </row>
    <row r="114" spans="2:21">
      <c r="B114" s="76" t="s">
        <v>440</v>
      </c>
      <c r="C114" s="73">
        <v>6130223</v>
      </c>
      <c r="D114" s="86" t="s">
        <v>121</v>
      </c>
      <c r="E114" s="86" t="s">
        <v>296</v>
      </c>
      <c r="F114" s="73" t="s">
        <v>366</v>
      </c>
      <c r="G114" s="86" t="s">
        <v>320</v>
      </c>
      <c r="H114" s="73" t="s">
        <v>417</v>
      </c>
      <c r="I114" s="73" t="s">
        <v>132</v>
      </c>
      <c r="J114" s="73"/>
      <c r="K114" s="83">
        <v>4.5999999999999277</v>
      </c>
      <c r="L114" s="86" t="s">
        <v>134</v>
      </c>
      <c r="M114" s="87">
        <v>2.4E-2</v>
      </c>
      <c r="N114" s="87">
        <v>2.7699999999999492E-2</v>
      </c>
      <c r="O114" s="83">
        <v>10131762.971798001</v>
      </c>
      <c r="P114" s="85">
        <v>108.62</v>
      </c>
      <c r="Q114" s="73"/>
      <c r="R114" s="83">
        <v>11005.120473727999</v>
      </c>
      <c r="S114" s="84">
        <v>9.4008409334285503E-3</v>
      </c>
      <c r="T114" s="84">
        <f t="shared" si="1"/>
        <v>3.052629415484375E-3</v>
      </c>
      <c r="U114" s="84">
        <f>R114/'סכום נכסי הקרן'!$C$42</f>
        <v>1.8184563968330869E-4</v>
      </c>
    </row>
    <row r="115" spans="2:21">
      <c r="B115" s="76" t="s">
        <v>441</v>
      </c>
      <c r="C115" s="73">
        <v>6130181</v>
      </c>
      <c r="D115" s="86" t="s">
        <v>121</v>
      </c>
      <c r="E115" s="86" t="s">
        <v>296</v>
      </c>
      <c r="F115" s="73" t="s">
        <v>366</v>
      </c>
      <c r="G115" s="86" t="s">
        <v>320</v>
      </c>
      <c r="H115" s="73" t="s">
        <v>417</v>
      </c>
      <c r="I115" s="73" t="s">
        <v>132</v>
      </c>
      <c r="J115" s="73"/>
      <c r="K115" s="83">
        <v>0.74000000000057242</v>
      </c>
      <c r="L115" s="86" t="s">
        <v>134</v>
      </c>
      <c r="M115" s="87">
        <v>3.4799999999999998E-2</v>
      </c>
      <c r="N115" s="87">
        <v>2.3000000000114488E-2</v>
      </c>
      <c r="O115" s="83">
        <v>63340.271947000001</v>
      </c>
      <c r="P115" s="85">
        <v>110.32</v>
      </c>
      <c r="Q115" s="73"/>
      <c r="R115" s="83">
        <v>69.876991704000005</v>
      </c>
      <c r="S115" s="84">
        <v>4.8643291471893067E-4</v>
      </c>
      <c r="T115" s="84">
        <f t="shared" si="1"/>
        <v>1.9382664719610245E-5</v>
      </c>
      <c r="U115" s="84">
        <f>R115/'סכום נכסי הקרן'!$C$42</f>
        <v>1.1546285464019715E-6</v>
      </c>
    </row>
    <row r="116" spans="2:21">
      <c r="B116" s="76" t="s">
        <v>442</v>
      </c>
      <c r="C116" s="73">
        <v>6130348</v>
      </c>
      <c r="D116" s="86" t="s">
        <v>121</v>
      </c>
      <c r="E116" s="86" t="s">
        <v>296</v>
      </c>
      <c r="F116" s="73" t="s">
        <v>366</v>
      </c>
      <c r="G116" s="86" t="s">
        <v>320</v>
      </c>
      <c r="H116" s="73" t="s">
        <v>417</v>
      </c>
      <c r="I116" s="73" t="s">
        <v>132</v>
      </c>
      <c r="J116" s="73"/>
      <c r="K116" s="83">
        <v>6.7500000000002442</v>
      </c>
      <c r="L116" s="86" t="s">
        <v>134</v>
      </c>
      <c r="M116" s="87">
        <v>1.4999999999999999E-2</v>
      </c>
      <c r="N116" s="87">
        <v>3.1500000000001138E-2</v>
      </c>
      <c r="O116" s="83">
        <v>6510623.9100249996</v>
      </c>
      <c r="P116" s="85">
        <v>94.21</v>
      </c>
      <c r="Q116" s="73"/>
      <c r="R116" s="83">
        <v>6133.6587903219997</v>
      </c>
      <c r="S116" s="84">
        <v>2.4870982814021458E-2</v>
      </c>
      <c r="T116" s="84">
        <f t="shared" si="1"/>
        <v>1.70137049317903E-3</v>
      </c>
      <c r="U116" s="84">
        <f>R116/'סכום נכסי הקרן'!$C$42</f>
        <v>1.0135092196291218E-4</v>
      </c>
    </row>
    <row r="117" spans="2:21">
      <c r="B117" s="76" t="s">
        <v>443</v>
      </c>
      <c r="C117" s="73">
        <v>1136050</v>
      </c>
      <c r="D117" s="86" t="s">
        <v>121</v>
      </c>
      <c r="E117" s="86" t="s">
        <v>296</v>
      </c>
      <c r="F117" s="73" t="s">
        <v>444</v>
      </c>
      <c r="G117" s="86" t="s">
        <v>436</v>
      </c>
      <c r="H117" s="73" t="s">
        <v>417</v>
      </c>
      <c r="I117" s="73" t="s">
        <v>132</v>
      </c>
      <c r="J117" s="73"/>
      <c r="K117" s="83">
        <v>2.2799999999999518</v>
      </c>
      <c r="L117" s="86" t="s">
        <v>134</v>
      </c>
      <c r="M117" s="87">
        <v>2.4799999999999999E-2</v>
      </c>
      <c r="N117" s="87">
        <v>2.0099999999999337E-2</v>
      </c>
      <c r="O117" s="83">
        <v>4484082.3538920004</v>
      </c>
      <c r="P117" s="85">
        <v>110.8</v>
      </c>
      <c r="Q117" s="73"/>
      <c r="R117" s="83">
        <v>4968.3635148329995</v>
      </c>
      <c r="S117" s="84">
        <v>1.0588496714694685E-2</v>
      </c>
      <c r="T117" s="84">
        <f t="shared" si="1"/>
        <v>1.3781378085233136E-3</v>
      </c>
      <c r="U117" s="84">
        <f>R117/'סכום נכסי הקרן'!$C$42</f>
        <v>8.2095897422553647E-5</v>
      </c>
    </row>
    <row r="118" spans="2:21">
      <c r="B118" s="76" t="s">
        <v>445</v>
      </c>
      <c r="C118" s="73">
        <v>1147602</v>
      </c>
      <c r="D118" s="86" t="s">
        <v>121</v>
      </c>
      <c r="E118" s="86" t="s">
        <v>296</v>
      </c>
      <c r="F118" s="73" t="s">
        <v>446</v>
      </c>
      <c r="G118" s="86" t="s">
        <v>320</v>
      </c>
      <c r="H118" s="73" t="s">
        <v>414</v>
      </c>
      <c r="I118" s="73" t="s">
        <v>300</v>
      </c>
      <c r="J118" s="73"/>
      <c r="K118" s="83">
        <v>2.7299999999999551</v>
      </c>
      <c r="L118" s="86" t="s">
        <v>134</v>
      </c>
      <c r="M118" s="87">
        <v>1.3999999999999999E-2</v>
      </c>
      <c r="N118" s="87">
        <v>2.8899999999999881E-2</v>
      </c>
      <c r="O118" s="83">
        <v>11652244.760338999</v>
      </c>
      <c r="P118" s="85">
        <v>105.25</v>
      </c>
      <c r="Q118" s="73"/>
      <c r="R118" s="83">
        <v>12263.987577435</v>
      </c>
      <c r="S118" s="84">
        <v>1.3113037092436415E-2</v>
      </c>
      <c r="T118" s="84">
        <f t="shared" si="1"/>
        <v>3.4018173012631339E-3</v>
      </c>
      <c r="U118" s="84">
        <f>R118/'סכום נכסי הקרן'!$C$42</f>
        <v>2.0264681985179139E-4</v>
      </c>
    </row>
    <row r="119" spans="2:21">
      <c r="B119" s="76" t="s">
        <v>447</v>
      </c>
      <c r="C119" s="73">
        <v>2310399</v>
      </c>
      <c r="D119" s="86" t="s">
        <v>121</v>
      </c>
      <c r="E119" s="86" t="s">
        <v>296</v>
      </c>
      <c r="F119" s="73" t="s">
        <v>310</v>
      </c>
      <c r="G119" s="86" t="s">
        <v>303</v>
      </c>
      <c r="H119" s="73" t="s">
        <v>417</v>
      </c>
      <c r="I119" s="73" t="s">
        <v>132</v>
      </c>
      <c r="J119" s="73"/>
      <c r="K119" s="83">
        <v>3.1199999999999726</v>
      </c>
      <c r="L119" s="86" t="s">
        <v>134</v>
      </c>
      <c r="M119" s="87">
        <v>1.89E-2</v>
      </c>
      <c r="N119" s="87">
        <v>3.3299999999999254E-2</v>
      </c>
      <c r="O119" s="83">
        <v>250.41847900000002</v>
      </c>
      <c r="P119" s="85">
        <v>5289995</v>
      </c>
      <c r="Q119" s="73"/>
      <c r="R119" s="83">
        <v>13247.125220403001</v>
      </c>
      <c r="S119" s="84">
        <v>3.1302309875000003E-2</v>
      </c>
      <c r="T119" s="84">
        <f t="shared" si="1"/>
        <v>3.6745226201697835E-3</v>
      </c>
      <c r="U119" s="84">
        <f>R119/'סכום נכסי הקרן'!$C$42</f>
        <v>2.1889192084900881E-4</v>
      </c>
    </row>
    <row r="120" spans="2:21">
      <c r="B120" s="76" t="s">
        <v>448</v>
      </c>
      <c r="C120" s="73">
        <v>1191675</v>
      </c>
      <c r="D120" s="86" t="s">
        <v>121</v>
      </c>
      <c r="E120" s="86" t="s">
        <v>296</v>
      </c>
      <c r="F120" s="73" t="s">
        <v>310</v>
      </c>
      <c r="G120" s="86" t="s">
        <v>303</v>
      </c>
      <c r="H120" s="73" t="s">
        <v>417</v>
      </c>
      <c r="I120" s="73" t="s">
        <v>132</v>
      </c>
      <c r="J120" s="73"/>
      <c r="K120" s="83">
        <v>4.7999999999999678</v>
      </c>
      <c r="L120" s="86" t="s">
        <v>134</v>
      </c>
      <c r="M120" s="87">
        <v>3.3099999999999997E-2</v>
      </c>
      <c r="N120" s="87">
        <v>3.699999999999979E-2</v>
      </c>
      <c r="O120" s="83">
        <v>379.29110300000002</v>
      </c>
      <c r="P120" s="85">
        <v>5018260</v>
      </c>
      <c r="Q120" s="73"/>
      <c r="R120" s="83">
        <v>19033.813923082002</v>
      </c>
      <c r="S120" s="84">
        <v>2.7036218048328464E-2</v>
      </c>
      <c r="T120" s="84">
        <f t="shared" si="1"/>
        <v>5.2796496330197503E-3</v>
      </c>
      <c r="U120" s="84">
        <f>R120/'סכום נכסי הקרן'!$C$42</f>
        <v>3.1450960275434609E-4</v>
      </c>
    </row>
    <row r="121" spans="2:21">
      <c r="B121" s="76" t="s">
        <v>449</v>
      </c>
      <c r="C121" s="73">
        <v>2310266</v>
      </c>
      <c r="D121" s="86" t="s">
        <v>121</v>
      </c>
      <c r="E121" s="86" t="s">
        <v>296</v>
      </c>
      <c r="F121" s="73" t="s">
        <v>310</v>
      </c>
      <c r="G121" s="86" t="s">
        <v>303</v>
      </c>
      <c r="H121" s="73" t="s">
        <v>417</v>
      </c>
      <c r="I121" s="73" t="s">
        <v>132</v>
      </c>
      <c r="J121" s="73"/>
      <c r="K121" s="83">
        <v>0.55999999999998828</v>
      </c>
      <c r="L121" s="86" t="s">
        <v>134</v>
      </c>
      <c r="M121" s="87">
        <v>1.8200000000000001E-2</v>
      </c>
      <c r="N121" s="87">
        <v>2.3800000000000595E-2</v>
      </c>
      <c r="O121" s="83">
        <v>251.98850099999999</v>
      </c>
      <c r="P121" s="85">
        <v>5459095</v>
      </c>
      <c r="Q121" s="73"/>
      <c r="R121" s="83">
        <v>13756.292431561</v>
      </c>
      <c r="S121" s="84">
        <v>1.7731933080008443E-2</v>
      </c>
      <c r="T121" s="84">
        <f t="shared" si="1"/>
        <v>3.8157567674825328E-3</v>
      </c>
      <c r="U121" s="84">
        <f>R121/'סכום נכסי הקרן'!$C$42</f>
        <v>2.2730526238759786E-4</v>
      </c>
    </row>
    <row r="122" spans="2:21">
      <c r="B122" s="76" t="s">
        <v>450</v>
      </c>
      <c r="C122" s="73">
        <v>2310290</v>
      </c>
      <c r="D122" s="86" t="s">
        <v>121</v>
      </c>
      <c r="E122" s="86" t="s">
        <v>296</v>
      </c>
      <c r="F122" s="73" t="s">
        <v>310</v>
      </c>
      <c r="G122" s="86" t="s">
        <v>303</v>
      </c>
      <c r="H122" s="73" t="s">
        <v>417</v>
      </c>
      <c r="I122" s="73" t="s">
        <v>132</v>
      </c>
      <c r="J122" s="73"/>
      <c r="K122" s="83">
        <v>1.7200000000000173</v>
      </c>
      <c r="L122" s="86" t="s">
        <v>134</v>
      </c>
      <c r="M122" s="87">
        <v>1.89E-2</v>
      </c>
      <c r="N122" s="87">
        <v>2.960000000000023E-2</v>
      </c>
      <c r="O122" s="83">
        <v>666.21258899999998</v>
      </c>
      <c r="P122" s="85">
        <v>5299297</v>
      </c>
      <c r="Q122" s="73"/>
      <c r="R122" s="83">
        <v>35304.585122319993</v>
      </c>
      <c r="S122" s="84">
        <v>3.0563014450867051E-2</v>
      </c>
      <c r="T122" s="84">
        <f t="shared" si="1"/>
        <v>9.7928791695778873E-3</v>
      </c>
      <c r="U122" s="84">
        <f>R122/'סכום נכסי הקרן'!$C$42</f>
        <v>5.8336343347155785E-4</v>
      </c>
    </row>
    <row r="123" spans="2:21">
      <c r="B123" s="76" t="s">
        <v>451</v>
      </c>
      <c r="C123" s="73">
        <v>1132927</v>
      </c>
      <c r="D123" s="86" t="s">
        <v>121</v>
      </c>
      <c r="E123" s="86" t="s">
        <v>296</v>
      </c>
      <c r="F123" s="73" t="s">
        <v>452</v>
      </c>
      <c r="G123" s="86" t="s">
        <v>320</v>
      </c>
      <c r="H123" s="73" t="s">
        <v>417</v>
      </c>
      <c r="I123" s="73" t="s">
        <v>132</v>
      </c>
      <c r="J123" s="73"/>
      <c r="K123" s="83">
        <v>1.2800000000001772</v>
      </c>
      <c r="L123" s="86" t="s">
        <v>134</v>
      </c>
      <c r="M123" s="87">
        <v>2.75E-2</v>
      </c>
      <c r="N123" s="87">
        <v>2.1900000000000888E-2</v>
      </c>
      <c r="O123" s="83">
        <v>1023740.880486</v>
      </c>
      <c r="P123" s="85">
        <v>110.14</v>
      </c>
      <c r="Q123" s="73"/>
      <c r="R123" s="83">
        <v>1127.5482425099999</v>
      </c>
      <c r="S123" s="84">
        <v>3.7027333352078343E-3</v>
      </c>
      <c r="T123" s="84">
        <f t="shared" si="1"/>
        <v>3.1276231284161108E-4</v>
      </c>
      <c r="U123" s="84">
        <f>R123/'סכום נכסי הקרן'!$C$42</f>
        <v>1.8631302757884662E-5</v>
      </c>
    </row>
    <row r="124" spans="2:21">
      <c r="B124" s="76" t="s">
        <v>453</v>
      </c>
      <c r="C124" s="73">
        <v>1138973</v>
      </c>
      <c r="D124" s="86" t="s">
        <v>121</v>
      </c>
      <c r="E124" s="86" t="s">
        <v>296</v>
      </c>
      <c r="F124" s="73" t="s">
        <v>452</v>
      </c>
      <c r="G124" s="86" t="s">
        <v>320</v>
      </c>
      <c r="H124" s="73" t="s">
        <v>417</v>
      </c>
      <c r="I124" s="73" t="s">
        <v>132</v>
      </c>
      <c r="J124" s="73"/>
      <c r="K124" s="83">
        <v>4.2999999999998479</v>
      </c>
      <c r="L124" s="86" t="s">
        <v>134</v>
      </c>
      <c r="M124" s="87">
        <v>1.9599999999999999E-2</v>
      </c>
      <c r="N124" s="87">
        <v>2.9099999999999061E-2</v>
      </c>
      <c r="O124" s="83">
        <v>7405149.883626</v>
      </c>
      <c r="P124" s="85">
        <v>106.31</v>
      </c>
      <c r="Q124" s="73"/>
      <c r="R124" s="83">
        <v>7872.4153985140001</v>
      </c>
      <c r="S124" s="84">
        <v>7.0455348434982383E-3</v>
      </c>
      <c r="T124" s="84">
        <f t="shared" si="1"/>
        <v>2.1836713985808154E-3</v>
      </c>
      <c r="U124" s="84">
        <f>R124/'סכום נכסי הקרן'!$C$42</f>
        <v>1.3008166674894779E-4</v>
      </c>
    </row>
    <row r="125" spans="2:21">
      <c r="B125" s="76" t="s">
        <v>454</v>
      </c>
      <c r="C125" s="73">
        <v>1167147</v>
      </c>
      <c r="D125" s="86" t="s">
        <v>121</v>
      </c>
      <c r="E125" s="86" t="s">
        <v>296</v>
      </c>
      <c r="F125" s="73" t="s">
        <v>452</v>
      </c>
      <c r="G125" s="86" t="s">
        <v>320</v>
      </c>
      <c r="H125" s="73" t="s">
        <v>417</v>
      </c>
      <c r="I125" s="73" t="s">
        <v>132</v>
      </c>
      <c r="J125" s="73"/>
      <c r="K125" s="83">
        <v>6.5399999999999885</v>
      </c>
      <c r="L125" s="86" t="s">
        <v>134</v>
      </c>
      <c r="M125" s="87">
        <v>1.5800000000000002E-2</v>
      </c>
      <c r="N125" s="87">
        <v>2.9599999999999804E-2</v>
      </c>
      <c r="O125" s="83">
        <v>16336127.851527</v>
      </c>
      <c r="P125" s="85">
        <v>99.8</v>
      </c>
      <c r="Q125" s="73"/>
      <c r="R125" s="83">
        <v>16303.455568767</v>
      </c>
      <c r="S125" s="84">
        <v>1.3758479381105016E-2</v>
      </c>
      <c r="T125" s="84">
        <f t="shared" si="1"/>
        <v>4.5222956133983668E-3</v>
      </c>
      <c r="U125" s="84">
        <f>R125/'סכום נכסי הקרן'!$C$42</f>
        <v>2.693938984155924E-4</v>
      </c>
    </row>
    <row r="126" spans="2:21">
      <c r="B126" s="76" t="s">
        <v>455</v>
      </c>
      <c r="C126" s="73">
        <v>1135417</v>
      </c>
      <c r="D126" s="86" t="s">
        <v>121</v>
      </c>
      <c r="E126" s="86" t="s">
        <v>296</v>
      </c>
      <c r="F126" s="73" t="s">
        <v>456</v>
      </c>
      <c r="G126" s="86" t="s">
        <v>436</v>
      </c>
      <c r="H126" s="73" t="s">
        <v>417</v>
      </c>
      <c r="I126" s="73" t="s">
        <v>132</v>
      </c>
      <c r="J126" s="73"/>
      <c r="K126" s="83">
        <v>3.4400000000004889</v>
      </c>
      <c r="L126" s="86" t="s">
        <v>134</v>
      </c>
      <c r="M126" s="87">
        <v>2.2499999999999999E-2</v>
      </c>
      <c r="N126" s="87">
        <v>2.3400000000004119E-2</v>
      </c>
      <c r="O126" s="83">
        <v>2356304.2677540001</v>
      </c>
      <c r="P126" s="85">
        <v>111.13</v>
      </c>
      <c r="Q126" s="73"/>
      <c r="R126" s="83">
        <v>2618.5608509880003</v>
      </c>
      <c r="S126" s="84">
        <v>5.7594997267805146E-3</v>
      </c>
      <c r="T126" s="84">
        <f t="shared" si="1"/>
        <v>7.2634333254635965E-4</v>
      </c>
      <c r="U126" s="84">
        <f>R126/'סכום נכסי הקרן'!$C$42</f>
        <v>4.3268392575467881E-5</v>
      </c>
    </row>
    <row r="127" spans="2:21">
      <c r="B127" s="76" t="s">
        <v>457</v>
      </c>
      <c r="C127" s="73">
        <v>1140607</v>
      </c>
      <c r="D127" s="86" t="s">
        <v>121</v>
      </c>
      <c r="E127" s="86" t="s">
        <v>296</v>
      </c>
      <c r="F127" s="73" t="s">
        <v>398</v>
      </c>
      <c r="G127" s="86" t="s">
        <v>320</v>
      </c>
      <c r="H127" s="73" t="s">
        <v>414</v>
      </c>
      <c r="I127" s="73" t="s">
        <v>300</v>
      </c>
      <c r="J127" s="73"/>
      <c r="K127" s="83">
        <v>2.6400000000000219</v>
      </c>
      <c r="L127" s="86" t="s">
        <v>134</v>
      </c>
      <c r="M127" s="87">
        <v>2.1499999999999998E-2</v>
      </c>
      <c r="N127" s="87">
        <v>3.6100000000000271E-2</v>
      </c>
      <c r="O127" s="83">
        <v>23295505.865932997</v>
      </c>
      <c r="P127" s="85">
        <v>107.2</v>
      </c>
      <c r="Q127" s="73"/>
      <c r="R127" s="83">
        <v>24972.782497971002</v>
      </c>
      <c r="S127" s="84">
        <v>1.1877589031766798E-2</v>
      </c>
      <c r="T127" s="84">
        <f t="shared" si="1"/>
        <v>6.9270164394643601E-3</v>
      </c>
      <c r="U127" s="84">
        <f>R127/'סכום נכסי הקרן'!$C$42</f>
        <v>4.1264351615746901E-4</v>
      </c>
    </row>
    <row r="128" spans="2:21">
      <c r="B128" s="76" t="s">
        <v>458</v>
      </c>
      <c r="C128" s="73">
        <v>1174556</v>
      </c>
      <c r="D128" s="86" t="s">
        <v>121</v>
      </c>
      <c r="E128" s="86" t="s">
        <v>296</v>
      </c>
      <c r="F128" s="73" t="s">
        <v>398</v>
      </c>
      <c r="G128" s="86" t="s">
        <v>320</v>
      </c>
      <c r="H128" s="73" t="s">
        <v>414</v>
      </c>
      <c r="I128" s="73" t="s">
        <v>300</v>
      </c>
      <c r="J128" s="73"/>
      <c r="K128" s="83">
        <v>7.6500000000003432</v>
      </c>
      <c r="L128" s="86" t="s">
        <v>134</v>
      </c>
      <c r="M128" s="87">
        <v>1.15E-2</v>
      </c>
      <c r="N128" s="87">
        <v>3.6700000000001599E-2</v>
      </c>
      <c r="O128" s="83">
        <v>11625510.439421</v>
      </c>
      <c r="P128" s="85">
        <v>90.26</v>
      </c>
      <c r="Q128" s="73"/>
      <c r="R128" s="83">
        <v>10493.185402796</v>
      </c>
      <c r="S128" s="84">
        <v>2.5285927377591985E-2</v>
      </c>
      <c r="T128" s="84">
        <f t="shared" si="1"/>
        <v>2.9106275119090553E-3</v>
      </c>
      <c r="U128" s="84">
        <f>R128/'סכום נכסי הקרן'!$C$42</f>
        <v>1.7338656277704617E-4</v>
      </c>
    </row>
    <row r="129" spans="2:21">
      <c r="B129" s="76" t="s">
        <v>459</v>
      </c>
      <c r="C129" s="73">
        <v>1158732</v>
      </c>
      <c r="D129" s="86" t="s">
        <v>121</v>
      </c>
      <c r="E129" s="86" t="s">
        <v>296</v>
      </c>
      <c r="F129" s="73" t="s">
        <v>460</v>
      </c>
      <c r="G129" s="86" t="s">
        <v>130</v>
      </c>
      <c r="H129" s="73" t="s">
        <v>461</v>
      </c>
      <c r="I129" s="73" t="s">
        <v>300</v>
      </c>
      <c r="J129" s="73"/>
      <c r="K129" s="83">
        <v>1.8700000000013663</v>
      </c>
      <c r="L129" s="86" t="s">
        <v>134</v>
      </c>
      <c r="M129" s="87">
        <v>1.8500000000000003E-2</v>
      </c>
      <c r="N129" s="87">
        <v>3.6100000000009215E-2</v>
      </c>
      <c r="O129" s="83">
        <v>301552.33544</v>
      </c>
      <c r="P129" s="85">
        <v>104.36</v>
      </c>
      <c r="Q129" s="73"/>
      <c r="R129" s="83">
        <v>314.700013211</v>
      </c>
      <c r="S129" s="84">
        <v>3.4065849129974327E-4</v>
      </c>
      <c r="T129" s="84">
        <f t="shared" si="1"/>
        <v>8.7292321758272793E-5</v>
      </c>
      <c r="U129" s="84">
        <f>R129/'סכום נכסי הקרן'!$C$42</f>
        <v>5.2000180595310038E-6</v>
      </c>
    </row>
    <row r="130" spans="2:21">
      <c r="B130" s="76" t="s">
        <v>462</v>
      </c>
      <c r="C130" s="73">
        <v>1191824</v>
      </c>
      <c r="D130" s="86" t="s">
        <v>121</v>
      </c>
      <c r="E130" s="86" t="s">
        <v>296</v>
      </c>
      <c r="F130" s="73" t="s">
        <v>460</v>
      </c>
      <c r="G130" s="86" t="s">
        <v>130</v>
      </c>
      <c r="H130" s="73" t="s">
        <v>461</v>
      </c>
      <c r="I130" s="73" t="s">
        <v>300</v>
      </c>
      <c r="J130" s="73"/>
      <c r="K130" s="83">
        <v>2.5999999999998966</v>
      </c>
      <c r="L130" s="86" t="s">
        <v>134</v>
      </c>
      <c r="M130" s="87">
        <v>3.2000000000000001E-2</v>
      </c>
      <c r="N130" s="87">
        <v>3.539999999999778E-2</v>
      </c>
      <c r="O130" s="83">
        <v>7694231.0234850002</v>
      </c>
      <c r="P130" s="85">
        <v>100.8</v>
      </c>
      <c r="Q130" s="73"/>
      <c r="R130" s="83">
        <v>7755.7846574680007</v>
      </c>
      <c r="S130" s="84">
        <v>2.8328231742148671E-2</v>
      </c>
      <c r="T130" s="84">
        <f t="shared" si="1"/>
        <v>2.1513200552478011E-3</v>
      </c>
      <c r="U130" s="84">
        <f>R130/'סכום נכסי הקרן'!$C$42</f>
        <v>1.2815449187041021E-4</v>
      </c>
    </row>
    <row r="131" spans="2:21">
      <c r="B131" s="76" t="s">
        <v>463</v>
      </c>
      <c r="C131" s="73">
        <v>1155357</v>
      </c>
      <c r="D131" s="86" t="s">
        <v>121</v>
      </c>
      <c r="E131" s="86" t="s">
        <v>296</v>
      </c>
      <c r="F131" s="73" t="s">
        <v>464</v>
      </c>
      <c r="G131" s="86" t="s">
        <v>130</v>
      </c>
      <c r="H131" s="73" t="s">
        <v>461</v>
      </c>
      <c r="I131" s="73" t="s">
        <v>300</v>
      </c>
      <c r="J131" s="73"/>
      <c r="K131" s="83">
        <v>1</v>
      </c>
      <c r="L131" s="86" t="s">
        <v>134</v>
      </c>
      <c r="M131" s="87">
        <v>3.15E-2</v>
      </c>
      <c r="N131" s="87">
        <v>3.0399999999999604E-2</v>
      </c>
      <c r="O131" s="83">
        <v>3731421.21404</v>
      </c>
      <c r="P131" s="85">
        <v>108.89</v>
      </c>
      <c r="Q131" s="73"/>
      <c r="R131" s="83">
        <v>4063.144415404</v>
      </c>
      <c r="S131" s="84">
        <v>2.7519282261019875E-2</v>
      </c>
      <c r="T131" s="84">
        <f t="shared" si="1"/>
        <v>1.127045741246819E-3</v>
      </c>
      <c r="U131" s="84">
        <f>R131/'סכום נכסי הקרן'!$C$42</f>
        <v>6.7138301403302334E-5</v>
      </c>
    </row>
    <row r="132" spans="2:21">
      <c r="B132" s="76" t="s">
        <v>465</v>
      </c>
      <c r="C132" s="73">
        <v>1184779</v>
      </c>
      <c r="D132" s="86" t="s">
        <v>121</v>
      </c>
      <c r="E132" s="86" t="s">
        <v>296</v>
      </c>
      <c r="F132" s="73" t="s">
        <v>464</v>
      </c>
      <c r="G132" s="86" t="s">
        <v>130</v>
      </c>
      <c r="H132" s="73" t="s">
        <v>461</v>
      </c>
      <c r="I132" s="73" t="s">
        <v>300</v>
      </c>
      <c r="J132" s="73"/>
      <c r="K132" s="83">
        <v>2.65</v>
      </c>
      <c r="L132" s="86" t="s">
        <v>134</v>
      </c>
      <c r="M132" s="87">
        <v>0.01</v>
      </c>
      <c r="N132" s="87">
        <v>3.9100000000000378E-2</v>
      </c>
      <c r="O132" s="83">
        <v>10575349.425355</v>
      </c>
      <c r="P132" s="85">
        <v>98.34</v>
      </c>
      <c r="Q132" s="73"/>
      <c r="R132" s="83">
        <v>10399.79879536</v>
      </c>
      <c r="S132" s="84">
        <v>2.291069872691133E-2</v>
      </c>
      <c r="T132" s="84">
        <f t="shared" si="1"/>
        <v>2.8847236878162645E-3</v>
      </c>
      <c r="U132" s="84">
        <f>R132/'סכום נכסי הקרן'!$C$42</f>
        <v>1.7184346768712021E-4</v>
      </c>
    </row>
    <row r="133" spans="2:21">
      <c r="B133" s="76" t="s">
        <v>466</v>
      </c>
      <c r="C133" s="73">
        <v>1192442</v>
      </c>
      <c r="D133" s="86" t="s">
        <v>121</v>
      </c>
      <c r="E133" s="86" t="s">
        <v>296</v>
      </c>
      <c r="F133" s="73" t="s">
        <v>464</v>
      </c>
      <c r="G133" s="86" t="s">
        <v>130</v>
      </c>
      <c r="H133" s="73" t="s">
        <v>461</v>
      </c>
      <c r="I133" s="73" t="s">
        <v>300</v>
      </c>
      <c r="J133" s="73"/>
      <c r="K133" s="83">
        <v>3.7000000000002764</v>
      </c>
      <c r="L133" s="86" t="s">
        <v>134</v>
      </c>
      <c r="M133" s="87">
        <v>3.2300000000000002E-2</v>
      </c>
      <c r="N133" s="87">
        <v>3.9800000000003076E-2</v>
      </c>
      <c r="O133" s="83">
        <v>5113287.5939999996</v>
      </c>
      <c r="P133" s="85">
        <v>99.12</v>
      </c>
      <c r="Q133" s="73"/>
      <c r="R133" s="83">
        <v>5068.2906320780003</v>
      </c>
      <c r="S133" s="84">
        <v>2.0052108211764706E-2</v>
      </c>
      <c r="T133" s="84">
        <f t="shared" si="1"/>
        <v>1.4058558565205939E-3</v>
      </c>
      <c r="U133" s="84">
        <f>R133/'סכום נכסי הקרן'!$C$42</f>
        <v>8.3747066130838635E-5</v>
      </c>
    </row>
    <row r="134" spans="2:21">
      <c r="B134" s="76" t="s">
        <v>467</v>
      </c>
      <c r="C134" s="73">
        <v>1139849</v>
      </c>
      <c r="D134" s="86" t="s">
        <v>121</v>
      </c>
      <c r="E134" s="86" t="s">
        <v>296</v>
      </c>
      <c r="F134" s="73" t="s">
        <v>468</v>
      </c>
      <c r="G134" s="86" t="s">
        <v>320</v>
      </c>
      <c r="H134" s="73" t="s">
        <v>469</v>
      </c>
      <c r="I134" s="73" t="s">
        <v>132</v>
      </c>
      <c r="J134" s="73"/>
      <c r="K134" s="83">
        <v>2.46</v>
      </c>
      <c r="L134" s="86" t="s">
        <v>134</v>
      </c>
      <c r="M134" s="87">
        <v>2.5000000000000001E-2</v>
      </c>
      <c r="N134" s="87">
        <v>3.3199999999999993E-2</v>
      </c>
      <c r="O134" s="83">
        <v>4022282.0198269999</v>
      </c>
      <c r="P134" s="85">
        <v>108.84</v>
      </c>
      <c r="Q134" s="73"/>
      <c r="R134" s="83">
        <v>4377.8518555500004</v>
      </c>
      <c r="S134" s="84">
        <v>1.1308900680580236E-2</v>
      </c>
      <c r="T134" s="84">
        <f t="shared" si="1"/>
        <v>1.2143401231079595E-3</v>
      </c>
      <c r="U134" s="84">
        <f>R134/'סכום נכסי הקרן'!$C$42</f>
        <v>7.2338442183502254E-5</v>
      </c>
    </row>
    <row r="135" spans="2:21">
      <c r="B135" s="76" t="s">
        <v>470</v>
      </c>
      <c r="C135" s="73">
        <v>1142629</v>
      </c>
      <c r="D135" s="86" t="s">
        <v>121</v>
      </c>
      <c r="E135" s="86" t="s">
        <v>296</v>
      </c>
      <c r="F135" s="73" t="s">
        <v>468</v>
      </c>
      <c r="G135" s="86" t="s">
        <v>320</v>
      </c>
      <c r="H135" s="73" t="s">
        <v>469</v>
      </c>
      <c r="I135" s="73" t="s">
        <v>132</v>
      </c>
      <c r="J135" s="73"/>
      <c r="K135" s="83">
        <v>5.4200000000001047</v>
      </c>
      <c r="L135" s="86" t="s">
        <v>134</v>
      </c>
      <c r="M135" s="87">
        <v>1.9E-2</v>
      </c>
      <c r="N135" s="87">
        <v>3.8600000000001591E-2</v>
      </c>
      <c r="O135" s="83">
        <v>5184343.9274840001</v>
      </c>
      <c r="P135" s="85">
        <v>99.2</v>
      </c>
      <c r="Q135" s="73"/>
      <c r="R135" s="83">
        <v>5142.869318213</v>
      </c>
      <c r="S135" s="84">
        <v>1.7250142513804707E-2</v>
      </c>
      <c r="T135" s="84">
        <f t="shared" si="1"/>
        <v>1.4265426896731578E-3</v>
      </c>
      <c r="U135" s="84">
        <f>R135/'סכום נכסי הקרן'!$C$42</f>
        <v>8.4979384206713876E-5</v>
      </c>
    </row>
    <row r="136" spans="2:21">
      <c r="B136" s="76" t="s">
        <v>471</v>
      </c>
      <c r="C136" s="73">
        <v>1183151</v>
      </c>
      <c r="D136" s="86" t="s">
        <v>121</v>
      </c>
      <c r="E136" s="86" t="s">
        <v>296</v>
      </c>
      <c r="F136" s="73" t="s">
        <v>468</v>
      </c>
      <c r="G136" s="86" t="s">
        <v>320</v>
      </c>
      <c r="H136" s="73" t="s">
        <v>469</v>
      </c>
      <c r="I136" s="73" t="s">
        <v>132</v>
      </c>
      <c r="J136" s="73"/>
      <c r="K136" s="83">
        <v>7.1899999999994302</v>
      </c>
      <c r="L136" s="86" t="s">
        <v>134</v>
      </c>
      <c r="M136" s="87">
        <v>3.9000000000000003E-3</v>
      </c>
      <c r="N136" s="87">
        <v>4.1899999999996621E-2</v>
      </c>
      <c r="O136" s="83">
        <v>5369737.3931010012</v>
      </c>
      <c r="P136" s="85">
        <v>80.430000000000007</v>
      </c>
      <c r="Q136" s="73"/>
      <c r="R136" s="83">
        <v>4318.8796118339997</v>
      </c>
      <c r="S136" s="84">
        <v>2.2849946353621281E-2</v>
      </c>
      <c r="T136" s="84">
        <f t="shared" si="1"/>
        <v>1.1979822462183489E-3</v>
      </c>
      <c r="U136" s="84">
        <f>R136/'סכום נכסי הקרן'!$C$42</f>
        <v>7.1364000748926721E-5</v>
      </c>
    </row>
    <row r="137" spans="2:21">
      <c r="B137" s="76" t="s">
        <v>472</v>
      </c>
      <c r="C137" s="73">
        <v>1177526</v>
      </c>
      <c r="D137" s="86" t="s">
        <v>121</v>
      </c>
      <c r="E137" s="86" t="s">
        <v>296</v>
      </c>
      <c r="F137" s="73" t="s">
        <v>473</v>
      </c>
      <c r="G137" s="86" t="s">
        <v>474</v>
      </c>
      <c r="H137" s="73" t="s">
        <v>461</v>
      </c>
      <c r="I137" s="73" t="s">
        <v>300</v>
      </c>
      <c r="J137" s="73"/>
      <c r="K137" s="83">
        <v>4.5000000000001643</v>
      </c>
      <c r="L137" s="86" t="s">
        <v>134</v>
      </c>
      <c r="M137" s="87">
        <v>7.4999999999999997E-3</v>
      </c>
      <c r="N137" s="87">
        <v>4.5300000000000368E-2</v>
      </c>
      <c r="O137" s="83">
        <v>3363144.1077759997</v>
      </c>
      <c r="P137" s="85">
        <v>90.85</v>
      </c>
      <c r="Q137" s="73"/>
      <c r="R137" s="83">
        <v>3055.4164929129997</v>
      </c>
      <c r="S137" s="84">
        <v>6.3992360590462627E-3</v>
      </c>
      <c r="T137" s="84">
        <f t="shared" si="1"/>
        <v>8.4751950558727303E-4</v>
      </c>
      <c r="U137" s="84">
        <f>R137/'סכום נכסי הקרן'!$C$42</f>
        <v>5.0486877265822523E-5</v>
      </c>
    </row>
    <row r="138" spans="2:21">
      <c r="B138" s="76" t="s">
        <v>475</v>
      </c>
      <c r="C138" s="73">
        <v>1184555</v>
      </c>
      <c r="D138" s="86" t="s">
        <v>121</v>
      </c>
      <c r="E138" s="86" t="s">
        <v>296</v>
      </c>
      <c r="F138" s="73" t="s">
        <v>473</v>
      </c>
      <c r="G138" s="86" t="s">
        <v>474</v>
      </c>
      <c r="H138" s="73" t="s">
        <v>461</v>
      </c>
      <c r="I138" s="73" t="s">
        <v>300</v>
      </c>
      <c r="J138" s="73"/>
      <c r="K138" s="83">
        <v>5.5500000000000131</v>
      </c>
      <c r="L138" s="86" t="s">
        <v>134</v>
      </c>
      <c r="M138" s="87">
        <v>7.4999999999999997E-3</v>
      </c>
      <c r="N138" s="87">
        <v>4.5699999999999782E-2</v>
      </c>
      <c r="O138" s="83">
        <v>17289355.385908999</v>
      </c>
      <c r="P138" s="85">
        <v>85.68</v>
      </c>
      <c r="Q138" s="73"/>
      <c r="R138" s="83">
        <v>14813.519727676001</v>
      </c>
      <c r="S138" s="84">
        <v>1.9924144129774508E-2</v>
      </c>
      <c r="T138" s="84">
        <f t="shared" si="1"/>
        <v>4.1090132702784905E-3</v>
      </c>
      <c r="U138" s="84">
        <f>R138/'סכום נכסי הקרן'!$C$42</f>
        <v>2.4477460081161981E-4</v>
      </c>
    </row>
    <row r="139" spans="2:21">
      <c r="B139" s="76" t="s">
        <v>476</v>
      </c>
      <c r="C139" s="73">
        <v>1130632</v>
      </c>
      <c r="D139" s="86" t="s">
        <v>121</v>
      </c>
      <c r="E139" s="86" t="s">
        <v>296</v>
      </c>
      <c r="F139" s="73" t="s">
        <v>446</v>
      </c>
      <c r="G139" s="86" t="s">
        <v>320</v>
      </c>
      <c r="H139" s="73" t="s">
        <v>461</v>
      </c>
      <c r="I139" s="73" t="s">
        <v>300</v>
      </c>
      <c r="J139" s="73"/>
      <c r="K139" s="83">
        <v>1.0800000000014134</v>
      </c>
      <c r="L139" s="86" t="s">
        <v>134</v>
      </c>
      <c r="M139" s="87">
        <v>3.4500000000000003E-2</v>
      </c>
      <c r="N139" s="87">
        <v>2.1199999999844538E-2</v>
      </c>
      <c r="O139" s="83">
        <v>50739.317479999998</v>
      </c>
      <c r="P139" s="85">
        <v>111.56</v>
      </c>
      <c r="Q139" s="73"/>
      <c r="R139" s="83">
        <v>56.604783499</v>
      </c>
      <c r="S139" s="84">
        <v>3.9259709668452552E-4</v>
      </c>
      <c r="T139" s="84">
        <f t="shared" si="1"/>
        <v>1.5701184514851383E-5</v>
      </c>
      <c r="U139" s="84">
        <f>R139/'סכום נכסי הקרן'!$C$42</f>
        <v>9.3532216108707191E-7</v>
      </c>
    </row>
    <row r="140" spans="2:21">
      <c r="B140" s="76" t="s">
        <v>477</v>
      </c>
      <c r="C140" s="73">
        <v>1138668</v>
      </c>
      <c r="D140" s="86" t="s">
        <v>121</v>
      </c>
      <c r="E140" s="86" t="s">
        <v>296</v>
      </c>
      <c r="F140" s="73" t="s">
        <v>446</v>
      </c>
      <c r="G140" s="86" t="s">
        <v>320</v>
      </c>
      <c r="H140" s="73" t="s">
        <v>461</v>
      </c>
      <c r="I140" s="73" t="s">
        <v>300</v>
      </c>
      <c r="J140" s="73"/>
      <c r="K140" s="83">
        <v>1.9399999999902453</v>
      </c>
      <c r="L140" s="86" t="s">
        <v>134</v>
      </c>
      <c r="M140" s="87">
        <v>2.0499999999999997E-2</v>
      </c>
      <c r="N140" s="87">
        <v>4.2299999999877172E-2</v>
      </c>
      <c r="O140" s="83">
        <v>103971.10239099999</v>
      </c>
      <c r="P140" s="85">
        <v>106.49</v>
      </c>
      <c r="Q140" s="73"/>
      <c r="R140" s="83">
        <v>110.718829332</v>
      </c>
      <c r="S140" s="84">
        <v>2.4794608380741557E-4</v>
      </c>
      <c r="T140" s="84">
        <f t="shared" ref="T140:T202" si="2">IFERROR(R140/$R$11,0)</f>
        <v>3.0711481630183833E-5</v>
      </c>
      <c r="U140" s="84">
        <f>R140/'סכום נכסי הקרן'!$C$42</f>
        <v>1.8294880453993152E-6</v>
      </c>
    </row>
    <row r="141" spans="2:21">
      <c r="B141" s="76" t="s">
        <v>478</v>
      </c>
      <c r="C141" s="73">
        <v>1141696</v>
      </c>
      <c r="D141" s="86" t="s">
        <v>121</v>
      </c>
      <c r="E141" s="86" t="s">
        <v>296</v>
      </c>
      <c r="F141" s="73" t="s">
        <v>446</v>
      </c>
      <c r="G141" s="86" t="s">
        <v>320</v>
      </c>
      <c r="H141" s="73" t="s">
        <v>461</v>
      </c>
      <c r="I141" s="73" t="s">
        <v>300</v>
      </c>
      <c r="J141" s="73"/>
      <c r="K141" s="83">
        <v>2.6700000000001034</v>
      </c>
      <c r="L141" s="86" t="s">
        <v>134</v>
      </c>
      <c r="M141" s="87">
        <v>2.0499999999999997E-2</v>
      </c>
      <c r="N141" s="87">
        <v>4.3800000000001324E-2</v>
      </c>
      <c r="O141" s="83">
        <v>5118406.0110050002</v>
      </c>
      <c r="P141" s="85">
        <v>104.09</v>
      </c>
      <c r="Q141" s="73"/>
      <c r="R141" s="83">
        <v>5327.7488339350002</v>
      </c>
      <c r="S141" s="84">
        <v>6.6812238581694279E-3</v>
      </c>
      <c r="T141" s="84">
        <f t="shared" si="2"/>
        <v>1.4778250585814107E-3</v>
      </c>
      <c r="U141" s="84">
        <f>R141/'סכום נכסי הקרן'!$C$42</f>
        <v>8.8034283413048405E-5</v>
      </c>
    </row>
    <row r="142" spans="2:21">
      <c r="B142" s="76" t="s">
        <v>479</v>
      </c>
      <c r="C142" s="73">
        <v>1165141</v>
      </c>
      <c r="D142" s="86" t="s">
        <v>121</v>
      </c>
      <c r="E142" s="86" t="s">
        <v>296</v>
      </c>
      <c r="F142" s="73" t="s">
        <v>446</v>
      </c>
      <c r="G142" s="86" t="s">
        <v>320</v>
      </c>
      <c r="H142" s="73" t="s">
        <v>461</v>
      </c>
      <c r="I142" s="73" t="s">
        <v>300</v>
      </c>
      <c r="J142" s="73"/>
      <c r="K142" s="83">
        <v>5.7400000000001068</v>
      </c>
      <c r="L142" s="86" t="s">
        <v>134</v>
      </c>
      <c r="M142" s="87">
        <v>8.3999999999999995E-3</v>
      </c>
      <c r="N142" s="87">
        <v>4.5500000000002212E-2</v>
      </c>
      <c r="O142" s="83">
        <v>4878870.3407720001</v>
      </c>
      <c r="P142" s="85">
        <v>88.4</v>
      </c>
      <c r="Q142" s="73"/>
      <c r="R142" s="83">
        <v>4312.1955084709998</v>
      </c>
      <c r="S142" s="84">
        <v>7.2039529161871414E-3</v>
      </c>
      <c r="T142" s="84">
        <f t="shared" si="2"/>
        <v>1.1961281919541779E-3</v>
      </c>
      <c r="U142" s="84">
        <f>R142/'סכום נכסי הקרן'!$C$42</f>
        <v>7.1253554429447004E-5</v>
      </c>
    </row>
    <row r="143" spans="2:21">
      <c r="B143" s="76" t="s">
        <v>480</v>
      </c>
      <c r="C143" s="73">
        <v>1178367</v>
      </c>
      <c r="D143" s="86" t="s">
        <v>121</v>
      </c>
      <c r="E143" s="86" t="s">
        <v>296</v>
      </c>
      <c r="F143" s="73" t="s">
        <v>446</v>
      </c>
      <c r="G143" s="86" t="s">
        <v>320</v>
      </c>
      <c r="H143" s="73" t="s">
        <v>461</v>
      </c>
      <c r="I143" s="73" t="s">
        <v>300</v>
      </c>
      <c r="J143" s="73"/>
      <c r="K143" s="83">
        <v>6.5400000000021707</v>
      </c>
      <c r="L143" s="86" t="s">
        <v>134</v>
      </c>
      <c r="M143" s="87">
        <v>5.0000000000000001E-3</v>
      </c>
      <c r="N143" s="87">
        <v>3.7900000000007907E-2</v>
      </c>
      <c r="O143" s="83">
        <v>1254773.8501929999</v>
      </c>
      <c r="P143" s="85">
        <v>86.66</v>
      </c>
      <c r="Q143" s="73"/>
      <c r="R143" s="83">
        <v>1087.387057166</v>
      </c>
      <c r="S143" s="84">
        <v>6.9659039442060986E-3</v>
      </c>
      <c r="T143" s="84">
        <f t="shared" si="2"/>
        <v>3.0162229706127638E-4</v>
      </c>
      <c r="U143" s="84">
        <f>R143/'סכום נכסי הקרן'!$C$42</f>
        <v>1.7967690173474157E-5</v>
      </c>
    </row>
    <row r="144" spans="2:21">
      <c r="B144" s="76" t="s">
        <v>481</v>
      </c>
      <c r="C144" s="73">
        <v>1178375</v>
      </c>
      <c r="D144" s="86" t="s">
        <v>121</v>
      </c>
      <c r="E144" s="86" t="s">
        <v>296</v>
      </c>
      <c r="F144" s="73" t="s">
        <v>446</v>
      </c>
      <c r="G144" s="86" t="s">
        <v>320</v>
      </c>
      <c r="H144" s="73" t="s">
        <v>461</v>
      </c>
      <c r="I144" s="73" t="s">
        <v>300</v>
      </c>
      <c r="J144" s="73"/>
      <c r="K144" s="83">
        <v>6.3900000000001285</v>
      </c>
      <c r="L144" s="86" t="s">
        <v>134</v>
      </c>
      <c r="M144" s="87">
        <v>9.7000000000000003E-3</v>
      </c>
      <c r="N144" s="87">
        <v>4.5200000000002766E-2</v>
      </c>
      <c r="O144" s="83">
        <v>3712997.0392149999</v>
      </c>
      <c r="P144" s="85">
        <v>85.7</v>
      </c>
      <c r="Q144" s="73"/>
      <c r="R144" s="83">
        <v>3182.0386773810001</v>
      </c>
      <c r="S144" s="84">
        <v>8.9029007323738665E-3</v>
      </c>
      <c r="T144" s="84">
        <f t="shared" si="2"/>
        <v>8.8264230191491462E-4</v>
      </c>
      <c r="U144" s="84">
        <f>R144/'סכום נכסי הקרן'!$C$42</f>
        <v>5.2579148058100494E-5</v>
      </c>
    </row>
    <row r="145" spans="2:21">
      <c r="B145" s="76" t="s">
        <v>482</v>
      </c>
      <c r="C145" s="73">
        <v>1171214</v>
      </c>
      <c r="D145" s="86" t="s">
        <v>121</v>
      </c>
      <c r="E145" s="86" t="s">
        <v>296</v>
      </c>
      <c r="F145" s="73" t="s">
        <v>483</v>
      </c>
      <c r="G145" s="86" t="s">
        <v>484</v>
      </c>
      <c r="H145" s="73" t="s">
        <v>469</v>
      </c>
      <c r="I145" s="73" t="s">
        <v>132</v>
      </c>
      <c r="J145" s="73"/>
      <c r="K145" s="83">
        <v>1.5300000000000584</v>
      </c>
      <c r="L145" s="86" t="s">
        <v>134</v>
      </c>
      <c r="M145" s="87">
        <v>1.8500000000000003E-2</v>
      </c>
      <c r="N145" s="87">
        <v>3.7500000000001428E-2</v>
      </c>
      <c r="O145" s="83">
        <v>8206025.5239220001</v>
      </c>
      <c r="P145" s="85">
        <v>106.43</v>
      </c>
      <c r="Q145" s="73"/>
      <c r="R145" s="83">
        <v>8733.6732393330003</v>
      </c>
      <c r="S145" s="84">
        <v>1.1710848161779313E-2</v>
      </c>
      <c r="T145" s="84">
        <f t="shared" si="2"/>
        <v>2.4225693757067334E-3</v>
      </c>
      <c r="U145" s="84">
        <f>R145/'סכום נכסי הקרן'!$C$42</f>
        <v>1.443128587990374E-4</v>
      </c>
    </row>
    <row r="146" spans="2:21">
      <c r="B146" s="76" t="s">
        <v>485</v>
      </c>
      <c r="C146" s="73">
        <v>1175660</v>
      </c>
      <c r="D146" s="86" t="s">
        <v>121</v>
      </c>
      <c r="E146" s="86" t="s">
        <v>296</v>
      </c>
      <c r="F146" s="73" t="s">
        <v>483</v>
      </c>
      <c r="G146" s="86" t="s">
        <v>484</v>
      </c>
      <c r="H146" s="73" t="s">
        <v>469</v>
      </c>
      <c r="I146" s="73" t="s">
        <v>132</v>
      </c>
      <c r="J146" s="73"/>
      <c r="K146" s="83">
        <v>1.3800000000000601</v>
      </c>
      <c r="L146" s="86" t="s">
        <v>134</v>
      </c>
      <c r="M146" s="87">
        <v>0.01</v>
      </c>
      <c r="N146" s="87">
        <v>4.5200000000001204E-2</v>
      </c>
      <c r="O146" s="83">
        <v>8053430.6093250001</v>
      </c>
      <c r="P146" s="85">
        <v>103.05</v>
      </c>
      <c r="Q146" s="73"/>
      <c r="R146" s="83">
        <v>8299.0597083750017</v>
      </c>
      <c r="S146" s="84">
        <v>8.4658512583286778E-3</v>
      </c>
      <c r="T146" s="84">
        <f t="shared" si="2"/>
        <v>2.3020151253341802E-3</v>
      </c>
      <c r="U146" s="84">
        <f>R146/'סכום נכסי הקרן'!$C$42</f>
        <v>1.3713142214500444E-4</v>
      </c>
    </row>
    <row r="147" spans="2:21">
      <c r="B147" s="76" t="s">
        <v>486</v>
      </c>
      <c r="C147" s="73">
        <v>1182831</v>
      </c>
      <c r="D147" s="86" t="s">
        <v>121</v>
      </c>
      <c r="E147" s="86" t="s">
        <v>296</v>
      </c>
      <c r="F147" s="73" t="s">
        <v>483</v>
      </c>
      <c r="G147" s="86" t="s">
        <v>484</v>
      </c>
      <c r="H147" s="73" t="s">
        <v>469</v>
      </c>
      <c r="I147" s="73" t="s">
        <v>132</v>
      </c>
      <c r="J147" s="73"/>
      <c r="K147" s="83">
        <v>4.3699999999999877</v>
      </c>
      <c r="L147" s="86" t="s">
        <v>134</v>
      </c>
      <c r="M147" s="87">
        <v>0.01</v>
      </c>
      <c r="N147" s="87">
        <v>5.1899999999999738E-2</v>
      </c>
      <c r="O147" s="83">
        <v>17454636.188522</v>
      </c>
      <c r="P147" s="85">
        <v>88.87</v>
      </c>
      <c r="Q147" s="73"/>
      <c r="R147" s="83">
        <v>15511.93506356</v>
      </c>
      <c r="S147" s="84">
        <v>1.474136924755544E-2</v>
      </c>
      <c r="T147" s="84">
        <f t="shared" si="2"/>
        <v>4.3027415628159984E-3</v>
      </c>
      <c r="U147" s="84">
        <f>R147/'סכום נכסי הקרן'!$C$42</f>
        <v>2.5631502727234314E-4</v>
      </c>
    </row>
    <row r="148" spans="2:21">
      <c r="B148" s="76" t="s">
        <v>487</v>
      </c>
      <c r="C148" s="73">
        <v>1191659</v>
      </c>
      <c r="D148" s="86" t="s">
        <v>121</v>
      </c>
      <c r="E148" s="86" t="s">
        <v>296</v>
      </c>
      <c r="F148" s="73" t="s">
        <v>483</v>
      </c>
      <c r="G148" s="86" t="s">
        <v>484</v>
      </c>
      <c r="H148" s="73" t="s">
        <v>469</v>
      </c>
      <c r="I148" s="73" t="s">
        <v>132</v>
      </c>
      <c r="J148" s="73"/>
      <c r="K148" s="83">
        <v>3.0400000000000751</v>
      </c>
      <c r="L148" s="86" t="s">
        <v>134</v>
      </c>
      <c r="M148" s="87">
        <v>3.5400000000000001E-2</v>
      </c>
      <c r="N148" s="87">
        <v>4.7900000000000754E-2</v>
      </c>
      <c r="O148" s="83">
        <v>12092234.175000001</v>
      </c>
      <c r="P148" s="85">
        <v>97.61</v>
      </c>
      <c r="Q148" s="73"/>
      <c r="R148" s="83">
        <v>11803.229820827999</v>
      </c>
      <c r="S148" s="84">
        <v>1.7601249144845055E-2</v>
      </c>
      <c r="T148" s="84">
        <f t="shared" si="2"/>
        <v>3.2740110964524873E-3</v>
      </c>
      <c r="U148" s="84">
        <f>R148/'סכום נכסי הקרן'!$C$42</f>
        <v>1.9503338307122489E-4</v>
      </c>
    </row>
    <row r="149" spans="2:21">
      <c r="B149" s="76" t="s">
        <v>488</v>
      </c>
      <c r="C149" s="73">
        <v>1139542</v>
      </c>
      <c r="D149" s="86" t="s">
        <v>121</v>
      </c>
      <c r="E149" s="86" t="s">
        <v>296</v>
      </c>
      <c r="F149" s="73" t="s">
        <v>489</v>
      </c>
      <c r="G149" s="86" t="s">
        <v>330</v>
      </c>
      <c r="H149" s="73" t="s">
        <v>461</v>
      </c>
      <c r="I149" s="73" t="s">
        <v>300</v>
      </c>
      <c r="J149" s="73"/>
      <c r="K149" s="83">
        <v>3.0300000000006686</v>
      </c>
      <c r="L149" s="86" t="s">
        <v>134</v>
      </c>
      <c r="M149" s="87">
        <v>1.9400000000000001E-2</v>
      </c>
      <c r="N149" s="87">
        <v>2.4700000000000909E-2</v>
      </c>
      <c r="O149" s="83">
        <v>1208571.541279</v>
      </c>
      <c r="P149" s="85">
        <v>108.83</v>
      </c>
      <c r="Q149" s="73"/>
      <c r="R149" s="83">
        <v>1315.288336304</v>
      </c>
      <c r="S149" s="84">
        <v>3.3437077715820647E-3</v>
      </c>
      <c r="T149" s="84">
        <f t="shared" si="2"/>
        <v>3.6483815645908866E-4</v>
      </c>
      <c r="U149" s="84">
        <f>R149/'סכום נכסי הקרן'!$C$42</f>
        <v>2.1733469384017874E-5</v>
      </c>
    </row>
    <row r="150" spans="2:21">
      <c r="B150" s="76" t="s">
        <v>490</v>
      </c>
      <c r="C150" s="73">
        <v>1142595</v>
      </c>
      <c r="D150" s="86" t="s">
        <v>121</v>
      </c>
      <c r="E150" s="86" t="s">
        <v>296</v>
      </c>
      <c r="F150" s="73" t="s">
        <v>489</v>
      </c>
      <c r="G150" s="86" t="s">
        <v>330</v>
      </c>
      <c r="H150" s="73" t="s">
        <v>461</v>
      </c>
      <c r="I150" s="73" t="s">
        <v>300</v>
      </c>
      <c r="J150" s="73"/>
      <c r="K150" s="83">
        <v>4</v>
      </c>
      <c r="L150" s="86" t="s">
        <v>134</v>
      </c>
      <c r="M150" s="87">
        <v>1.23E-2</v>
      </c>
      <c r="N150" s="87">
        <v>2.6300000000000143E-2</v>
      </c>
      <c r="O150" s="83">
        <v>14499496.014696</v>
      </c>
      <c r="P150" s="85">
        <v>104.15</v>
      </c>
      <c r="Q150" s="73"/>
      <c r="R150" s="83">
        <v>15101.224593932997</v>
      </c>
      <c r="S150" s="84">
        <v>1.1401911285701392E-2</v>
      </c>
      <c r="T150" s="84">
        <f t="shared" si="2"/>
        <v>4.1888176067971794E-3</v>
      </c>
      <c r="U150" s="84">
        <f>R150/'סכום נכסי הקרן'!$C$42</f>
        <v>2.4952855835069451E-4</v>
      </c>
    </row>
    <row r="151" spans="2:21">
      <c r="B151" s="76" t="s">
        <v>491</v>
      </c>
      <c r="C151" s="73">
        <v>1820190</v>
      </c>
      <c r="D151" s="86" t="s">
        <v>121</v>
      </c>
      <c r="E151" s="86" t="s">
        <v>296</v>
      </c>
      <c r="F151" s="73" t="s">
        <v>492</v>
      </c>
      <c r="G151" s="86" t="s">
        <v>493</v>
      </c>
      <c r="H151" s="73" t="s">
        <v>494</v>
      </c>
      <c r="I151" s="73" t="s">
        <v>132</v>
      </c>
      <c r="J151" s="73"/>
      <c r="K151" s="73">
        <v>1.2</v>
      </c>
      <c r="L151" s="86" t="s">
        <v>134</v>
      </c>
      <c r="M151" s="87">
        <v>4.6500000000000007E-2</v>
      </c>
      <c r="N151" s="87">
        <v>5.1100184942938325E-2</v>
      </c>
      <c r="O151" s="83">
        <v>7.9463000000000006E-2</v>
      </c>
      <c r="P151" s="85">
        <v>110.23</v>
      </c>
      <c r="Q151" s="73"/>
      <c r="R151" s="83">
        <v>8.8676000000000016E-5</v>
      </c>
      <c r="S151" s="84">
        <v>1.8480919275899056E-10</v>
      </c>
      <c r="T151" s="84">
        <f t="shared" si="2"/>
        <v>2.4597183346943793E-11</v>
      </c>
      <c r="U151" s="84">
        <f>R151/'סכום נכסי הקרן'!$C$42</f>
        <v>1.4652582843642968E-12</v>
      </c>
    </row>
    <row r="152" spans="2:21">
      <c r="B152" s="76" t="s">
        <v>495</v>
      </c>
      <c r="C152" s="73">
        <v>1142231</v>
      </c>
      <c r="D152" s="86" t="s">
        <v>121</v>
      </c>
      <c r="E152" s="86" t="s">
        <v>296</v>
      </c>
      <c r="F152" s="73" t="s">
        <v>496</v>
      </c>
      <c r="G152" s="86" t="s">
        <v>493</v>
      </c>
      <c r="H152" s="73" t="s">
        <v>494</v>
      </c>
      <c r="I152" s="73" t="s">
        <v>132</v>
      </c>
      <c r="J152" s="73"/>
      <c r="K152" s="83">
        <v>2.8600000000003969</v>
      </c>
      <c r="L152" s="86" t="s">
        <v>134</v>
      </c>
      <c r="M152" s="87">
        <v>2.5699999999999997E-2</v>
      </c>
      <c r="N152" s="87">
        <v>4.5900000000005221E-2</v>
      </c>
      <c r="O152" s="83">
        <v>3926406.4793469999</v>
      </c>
      <c r="P152" s="85">
        <v>105.24</v>
      </c>
      <c r="Q152" s="73"/>
      <c r="R152" s="83">
        <v>4132.1499796759999</v>
      </c>
      <c r="S152" s="84">
        <v>3.3014324424119014E-3</v>
      </c>
      <c r="T152" s="84">
        <f t="shared" si="2"/>
        <v>1.1461866871212121E-3</v>
      </c>
      <c r="U152" s="84">
        <f>R152/'סכום נכסי הקרן'!$C$42</f>
        <v>6.8278530718074996E-5</v>
      </c>
    </row>
    <row r="153" spans="2:21">
      <c r="B153" s="76" t="s">
        <v>497</v>
      </c>
      <c r="C153" s="73">
        <v>1171628</v>
      </c>
      <c r="D153" s="86" t="s">
        <v>121</v>
      </c>
      <c r="E153" s="86" t="s">
        <v>296</v>
      </c>
      <c r="F153" s="73" t="s">
        <v>496</v>
      </c>
      <c r="G153" s="86" t="s">
        <v>493</v>
      </c>
      <c r="H153" s="73" t="s">
        <v>494</v>
      </c>
      <c r="I153" s="73" t="s">
        <v>132</v>
      </c>
      <c r="J153" s="73"/>
      <c r="K153" s="83">
        <v>1.7300000000005837</v>
      </c>
      <c r="L153" s="86" t="s">
        <v>134</v>
      </c>
      <c r="M153" s="87">
        <v>1.2199999999999999E-2</v>
      </c>
      <c r="N153" s="87">
        <v>3.8700000000007895E-2</v>
      </c>
      <c r="O153" s="83">
        <v>557321.053846</v>
      </c>
      <c r="P153" s="85">
        <v>104.54</v>
      </c>
      <c r="Q153" s="73"/>
      <c r="R153" s="83">
        <v>582.62344694199999</v>
      </c>
      <c r="S153" s="84">
        <v>1.2115675083608697E-3</v>
      </c>
      <c r="T153" s="84">
        <f t="shared" si="2"/>
        <v>1.6160963221909818E-4</v>
      </c>
      <c r="U153" s="84">
        <f>R153/'סכום נכסי הקרן'!$C$42</f>
        <v>9.6271125478894816E-6</v>
      </c>
    </row>
    <row r="154" spans="2:21">
      <c r="B154" s="76" t="s">
        <v>498</v>
      </c>
      <c r="C154" s="73">
        <v>1178292</v>
      </c>
      <c r="D154" s="86" t="s">
        <v>121</v>
      </c>
      <c r="E154" s="86" t="s">
        <v>296</v>
      </c>
      <c r="F154" s="73" t="s">
        <v>496</v>
      </c>
      <c r="G154" s="86" t="s">
        <v>493</v>
      </c>
      <c r="H154" s="73" t="s">
        <v>494</v>
      </c>
      <c r="I154" s="73" t="s">
        <v>132</v>
      </c>
      <c r="J154" s="73"/>
      <c r="K154" s="83">
        <v>5.5499999999997653</v>
      </c>
      <c r="L154" s="86" t="s">
        <v>134</v>
      </c>
      <c r="M154" s="87">
        <v>1.09E-2</v>
      </c>
      <c r="N154" s="87">
        <v>4.4699999999998088E-2</v>
      </c>
      <c r="O154" s="83">
        <v>4030744.7250000001</v>
      </c>
      <c r="P154" s="85">
        <v>89.75</v>
      </c>
      <c r="Q154" s="73"/>
      <c r="R154" s="83">
        <v>3617.5934183270001</v>
      </c>
      <c r="S154" s="84">
        <v>8.9572104999999999E-3</v>
      </c>
      <c r="T154" s="84">
        <f t="shared" si="2"/>
        <v>1.0034576276025794E-3</v>
      </c>
      <c r="U154" s="84">
        <f>R154/'סכום נכסי הקרן'!$C$42</f>
        <v>5.9776137011879101E-5</v>
      </c>
    </row>
    <row r="155" spans="2:21">
      <c r="B155" s="76" t="s">
        <v>499</v>
      </c>
      <c r="C155" s="73">
        <v>1184530</v>
      </c>
      <c r="D155" s="86" t="s">
        <v>121</v>
      </c>
      <c r="E155" s="86" t="s">
        <v>296</v>
      </c>
      <c r="F155" s="73" t="s">
        <v>496</v>
      </c>
      <c r="G155" s="86" t="s">
        <v>493</v>
      </c>
      <c r="H155" s="73" t="s">
        <v>494</v>
      </c>
      <c r="I155" s="73" t="s">
        <v>132</v>
      </c>
      <c r="J155" s="73"/>
      <c r="K155" s="83">
        <v>6.4899999999995979</v>
      </c>
      <c r="L155" s="86" t="s">
        <v>134</v>
      </c>
      <c r="M155" s="87">
        <v>1.54E-2</v>
      </c>
      <c r="N155" s="87">
        <v>4.6799999999997829E-2</v>
      </c>
      <c r="O155" s="83">
        <v>5101166.7991199996</v>
      </c>
      <c r="P155" s="85">
        <v>86.8</v>
      </c>
      <c r="Q155" s="73"/>
      <c r="R155" s="83">
        <v>4427.8127648219997</v>
      </c>
      <c r="S155" s="84">
        <v>1.45747622832E-2</v>
      </c>
      <c r="T155" s="84">
        <f t="shared" si="2"/>
        <v>1.2281984122227527E-3</v>
      </c>
      <c r="U155" s="84">
        <f>R155/'סכום נכסי הקרן'!$C$42</f>
        <v>7.3163982760492306E-5</v>
      </c>
    </row>
    <row r="156" spans="2:21">
      <c r="B156" s="76" t="s">
        <v>500</v>
      </c>
      <c r="C156" s="73">
        <v>1182989</v>
      </c>
      <c r="D156" s="86" t="s">
        <v>121</v>
      </c>
      <c r="E156" s="86" t="s">
        <v>296</v>
      </c>
      <c r="F156" s="73" t="s">
        <v>501</v>
      </c>
      <c r="G156" s="86" t="s">
        <v>502</v>
      </c>
      <c r="H156" s="73" t="s">
        <v>503</v>
      </c>
      <c r="I156" s="73" t="s">
        <v>300</v>
      </c>
      <c r="J156" s="73"/>
      <c r="K156" s="83">
        <v>4.7100000000001163</v>
      </c>
      <c r="L156" s="86" t="s">
        <v>134</v>
      </c>
      <c r="M156" s="87">
        <v>7.4999999999999997E-3</v>
      </c>
      <c r="N156" s="87">
        <v>3.8400000000000989E-2</v>
      </c>
      <c r="O156" s="83">
        <v>14811524.279860999</v>
      </c>
      <c r="P156" s="85">
        <v>92.39</v>
      </c>
      <c r="Q156" s="73"/>
      <c r="R156" s="83">
        <v>13684.367743970999</v>
      </c>
      <c r="S156" s="84">
        <v>1.1064936709891678E-2</v>
      </c>
      <c r="T156" s="84">
        <f t="shared" si="2"/>
        <v>3.7958061074637802E-3</v>
      </c>
      <c r="U156" s="84">
        <f>R156/'סכום נכסי הקרן'!$C$42</f>
        <v>2.2611679826718689E-4</v>
      </c>
    </row>
    <row r="157" spans="2:21">
      <c r="B157" s="76" t="s">
        <v>504</v>
      </c>
      <c r="C157" s="73">
        <v>1260769</v>
      </c>
      <c r="D157" s="86" t="s">
        <v>121</v>
      </c>
      <c r="E157" s="86" t="s">
        <v>296</v>
      </c>
      <c r="F157" s="73" t="s">
        <v>505</v>
      </c>
      <c r="G157" s="86" t="s">
        <v>493</v>
      </c>
      <c r="H157" s="73" t="s">
        <v>494</v>
      </c>
      <c r="I157" s="73" t="s">
        <v>132</v>
      </c>
      <c r="J157" s="73"/>
      <c r="K157" s="83">
        <v>3.7899999999997869</v>
      </c>
      <c r="L157" s="86" t="s">
        <v>134</v>
      </c>
      <c r="M157" s="87">
        <v>1.0800000000000001E-2</v>
      </c>
      <c r="N157" s="87">
        <v>3.6899999999998198E-2</v>
      </c>
      <c r="O157" s="83">
        <v>5999590.7769600013</v>
      </c>
      <c r="P157" s="85">
        <v>99.93</v>
      </c>
      <c r="Q157" s="73"/>
      <c r="R157" s="83">
        <v>5995.3910392319995</v>
      </c>
      <c r="S157" s="84">
        <v>1.8291435295609761E-2</v>
      </c>
      <c r="T157" s="84">
        <f t="shared" si="2"/>
        <v>1.663017418789902E-3</v>
      </c>
      <c r="U157" s="84">
        <f>R157/'סכום נכסי הקרן'!$C$42</f>
        <v>9.9066222971696475E-5</v>
      </c>
    </row>
    <row r="158" spans="2:21">
      <c r="B158" s="76" t="s">
        <v>506</v>
      </c>
      <c r="C158" s="73">
        <v>6120224</v>
      </c>
      <c r="D158" s="86" t="s">
        <v>121</v>
      </c>
      <c r="E158" s="86" t="s">
        <v>296</v>
      </c>
      <c r="F158" s="73" t="s">
        <v>507</v>
      </c>
      <c r="G158" s="86" t="s">
        <v>320</v>
      </c>
      <c r="H158" s="73" t="s">
        <v>503</v>
      </c>
      <c r="I158" s="73" t="s">
        <v>300</v>
      </c>
      <c r="J158" s="73"/>
      <c r="K158" s="83">
        <v>3.9900000000000988</v>
      </c>
      <c r="L158" s="86" t="s">
        <v>134</v>
      </c>
      <c r="M158" s="87">
        <v>1.8000000000000002E-2</v>
      </c>
      <c r="N158" s="87">
        <v>3.2800000000000565E-2</v>
      </c>
      <c r="O158" s="83">
        <v>680245.87303000002</v>
      </c>
      <c r="P158" s="85">
        <v>103.82</v>
      </c>
      <c r="Q158" s="73"/>
      <c r="R158" s="83">
        <v>706.23126660700007</v>
      </c>
      <c r="S158" s="84">
        <v>1.2190392295619594E-3</v>
      </c>
      <c r="T158" s="84">
        <f t="shared" si="2"/>
        <v>1.9589629606744463E-4</v>
      </c>
      <c r="U158" s="84">
        <f>R158/'סכום נכסי הקרן'!$C$42</f>
        <v>1.1669574789943131E-5</v>
      </c>
    </row>
    <row r="159" spans="2:21">
      <c r="B159" s="76" t="s">
        <v>508</v>
      </c>
      <c r="C159" s="73">
        <v>1193630</v>
      </c>
      <c r="D159" s="86" t="s">
        <v>121</v>
      </c>
      <c r="E159" s="86" t="s">
        <v>296</v>
      </c>
      <c r="F159" s="73" t="s">
        <v>509</v>
      </c>
      <c r="G159" s="86" t="s">
        <v>320</v>
      </c>
      <c r="H159" s="73" t="s">
        <v>503</v>
      </c>
      <c r="I159" s="73" t="s">
        <v>300</v>
      </c>
      <c r="J159" s="73"/>
      <c r="K159" s="83">
        <v>5.0899999999999972</v>
      </c>
      <c r="L159" s="86" t="s">
        <v>134</v>
      </c>
      <c r="M159" s="87">
        <v>3.6200000000000003E-2</v>
      </c>
      <c r="N159" s="87">
        <v>4.6200000000000373E-2</v>
      </c>
      <c r="O159" s="83">
        <v>12521383.650290001</v>
      </c>
      <c r="P159" s="85">
        <v>96.18</v>
      </c>
      <c r="Q159" s="73"/>
      <c r="R159" s="83">
        <v>12043.066500167</v>
      </c>
      <c r="S159" s="84">
        <v>9.9321985413417784E-3</v>
      </c>
      <c r="T159" s="84">
        <f t="shared" si="2"/>
        <v>3.3405376287162741E-3</v>
      </c>
      <c r="U159" s="84">
        <f>R159/'סכום נכסי הקרן'!$C$42</f>
        <v>1.9899637961252011E-4</v>
      </c>
    </row>
    <row r="160" spans="2:21">
      <c r="B160" s="76" t="s">
        <v>510</v>
      </c>
      <c r="C160" s="73">
        <v>1132828</v>
      </c>
      <c r="D160" s="86" t="s">
        <v>121</v>
      </c>
      <c r="E160" s="86" t="s">
        <v>296</v>
      </c>
      <c r="F160" s="73" t="s">
        <v>511</v>
      </c>
      <c r="G160" s="86" t="s">
        <v>158</v>
      </c>
      <c r="H160" s="73" t="s">
        <v>503</v>
      </c>
      <c r="I160" s="73" t="s">
        <v>300</v>
      </c>
      <c r="J160" s="73"/>
      <c r="K160" s="83">
        <v>0.75999999999992673</v>
      </c>
      <c r="L160" s="86" t="s">
        <v>134</v>
      </c>
      <c r="M160" s="87">
        <v>1.9799999999999998E-2</v>
      </c>
      <c r="N160" s="87">
        <v>2.1799999999997807E-2</v>
      </c>
      <c r="O160" s="83">
        <v>4992774.4592129998</v>
      </c>
      <c r="P160" s="85">
        <v>109.42</v>
      </c>
      <c r="Q160" s="73"/>
      <c r="R160" s="83">
        <v>5463.0935511399994</v>
      </c>
      <c r="S160" s="84">
        <v>1.6430108517469677E-2</v>
      </c>
      <c r="T160" s="84">
        <f t="shared" si="2"/>
        <v>1.5153673341027649E-3</v>
      </c>
      <c r="U160" s="84">
        <f>R160/'סכום נכסי הקרן'!$C$42</f>
        <v>9.0270682981472418E-5</v>
      </c>
    </row>
    <row r="161" spans="2:21">
      <c r="B161" s="76" t="s">
        <v>512</v>
      </c>
      <c r="C161" s="73">
        <v>1166057</v>
      </c>
      <c r="D161" s="86" t="s">
        <v>121</v>
      </c>
      <c r="E161" s="86" t="s">
        <v>296</v>
      </c>
      <c r="F161" s="73" t="s">
        <v>513</v>
      </c>
      <c r="G161" s="86" t="s">
        <v>330</v>
      </c>
      <c r="H161" s="73" t="s">
        <v>514</v>
      </c>
      <c r="I161" s="73" t="s">
        <v>300</v>
      </c>
      <c r="J161" s="73"/>
      <c r="K161" s="83">
        <v>3.9700000000000788</v>
      </c>
      <c r="L161" s="86" t="s">
        <v>134</v>
      </c>
      <c r="M161" s="87">
        <v>2.75E-2</v>
      </c>
      <c r="N161" s="87">
        <v>3.780000000000111E-2</v>
      </c>
      <c r="O161" s="83">
        <v>8831315.0325739998</v>
      </c>
      <c r="P161" s="85">
        <v>104.28</v>
      </c>
      <c r="Q161" s="73"/>
      <c r="R161" s="83">
        <v>9209.2952987910012</v>
      </c>
      <c r="S161" s="84">
        <v>9.7799780366140295E-3</v>
      </c>
      <c r="T161" s="84">
        <f t="shared" si="2"/>
        <v>2.5544986801446807E-3</v>
      </c>
      <c r="U161" s="84">
        <f>R161/'סכום נכסי הקרן'!$C$42</f>
        <v>1.5217190930703556E-4</v>
      </c>
    </row>
    <row r="162" spans="2:21">
      <c r="B162" s="76" t="s">
        <v>515</v>
      </c>
      <c r="C162" s="73">
        <v>1180355</v>
      </c>
      <c r="D162" s="86" t="s">
        <v>121</v>
      </c>
      <c r="E162" s="86" t="s">
        <v>296</v>
      </c>
      <c r="F162" s="73" t="s">
        <v>513</v>
      </c>
      <c r="G162" s="86" t="s">
        <v>330</v>
      </c>
      <c r="H162" s="73" t="s">
        <v>514</v>
      </c>
      <c r="I162" s="73" t="s">
        <v>300</v>
      </c>
      <c r="J162" s="73"/>
      <c r="K162" s="83">
        <v>4.2099999999970308</v>
      </c>
      <c r="L162" s="86" t="s">
        <v>134</v>
      </c>
      <c r="M162" s="87">
        <v>2.5000000000000001E-2</v>
      </c>
      <c r="N162" s="87">
        <v>6.1399999999961874E-2</v>
      </c>
      <c r="O162" s="83">
        <v>632135.706687</v>
      </c>
      <c r="P162" s="85">
        <v>86.31</v>
      </c>
      <c r="Q162" s="73"/>
      <c r="R162" s="83">
        <v>545.59627042199998</v>
      </c>
      <c r="S162" s="84">
        <v>7.4301860167002242E-4</v>
      </c>
      <c r="T162" s="84">
        <f t="shared" si="2"/>
        <v>1.5133893609295252E-4</v>
      </c>
      <c r="U162" s="84">
        <f>R162/'סכום נכסי הקרן'!$C$42</f>
        <v>9.015285479206307E-6</v>
      </c>
    </row>
    <row r="163" spans="2:21">
      <c r="B163" s="76" t="s">
        <v>516</v>
      </c>
      <c r="C163" s="73">
        <v>1260603</v>
      </c>
      <c r="D163" s="86" t="s">
        <v>121</v>
      </c>
      <c r="E163" s="86" t="s">
        <v>296</v>
      </c>
      <c r="F163" s="73" t="s">
        <v>505</v>
      </c>
      <c r="G163" s="86" t="s">
        <v>493</v>
      </c>
      <c r="H163" s="73" t="s">
        <v>517</v>
      </c>
      <c r="I163" s="73" t="s">
        <v>132</v>
      </c>
      <c r="J163" s="73"/>
      <c r="K163" s="83">
        <v>2.4599999999999596</v>
      </c>
      <c r="L163" s="86" t="s">
        <v>134</v>
      </c>
      <c r="M163" s="87">
        <v>0.04</v>
      </c>
      <c r="N163" s="87">
        <v>0.13529999999999717</v>
      </c>
      <c r="O163" s="83">
        <v>10008032.470083</v>
      </c>
      <c r="P163" s="85">
        <v>87.99</v>
      </c>
      <c r="Q163" s="73"/>
      <c r="R163" s="83">
        <v>8806.0678503159997</v>
      </c>
      <c r="S163" s="84">
        <v>3.457666543235028E-3</v>
      </c>
      <c r="T163" s="84">
        <f t="shared" si="2"/>
        <v>2.4426503843187532E-3</v>
      </c>
      <c r="U163" s="84">
        <f>R163/'סכום נכסי הקרן'!$C$42</f>
        <v>1.4550908780673025E-4</v>
      </c>
    </row>
    <row r="164" spans="2:21">
      <c r="B164" s="76" t="s">
        <v>518</v>
      </c>
      <c r="C164" s="73">
        <v>1260652</v>
      </c>
      <c r="D164" s="86" t="s">
        <v>121</v>
      </c>
      <c r="E164" s="86" t="s">
        <v>296</v>
      </c>
      <c r="F164" s="73" t="s">
        <v>505</v>
      </c>
      <c r="G164" s="86" t="s">
        <v>493</v>
      </c>
      <c r="H164" s="73" t="s">
        <v>517</v>
      </c>
      <c r="I164" s="73" t="s">
        <v>132</v>
      </c>
      <c r="J164" s="73"/>
      <c r="K164" s="83">
        <v>3.1899999999999173</v>
      </c>
      <c r="L164" s="86" t="s">
        <v>134</v>
      </c>
      <c r="M164" s="87">
        <v>3.2799999999999996E-2</v>
      </c>
      <c r="N164" s="87">
        <v>0.12139999999999633</v>
      </c>
      <c r="O164" s="83">
        <v>9351988.2455889992</v>
      </c>
      <c r="P164" s="85">
        <v>84.87</v>
      </c>
      <c r="Q164" s="73"/>
      <c r="R164" s="83">
        <v>7937.0323616350006</v>
      </c>
      <c r="S164" s="84">
        <v>6.2327186017125356E-3</v>
      </c>
      <c r="T164" s="84">
        <f t="shared" si="2"/>
        <v>2.2015950226641069E-3</v>
      </c>
      <c r="U164" s="84">
        <f>R164/'סכום נכסי הקרן'!$C$42</f>
        <v>1.311493800030809E-4</v>
      </c>
    </row>
    <row r="165" spans="2:21">
      <c r="B165" s="76" t="s">
        <v>519</v>
      </c>
      <c r="C165" s="73">
        <v>1260736</v>
      </c>
      <c r="D165" s="86" t="s">
        <v>121</v>
      </c>
      <c r="E165" s="86" t="s">
        <v>296</v>
      </c>
      <c r="F165" s="73" t="s">
        <v>505</v>
      </c>
      <c r="G165" s="86" t="s">
        <v>493</v>
      </c>
      <c r="H165" s="73" t="s">
        <v>517</v>
      </c>
      <c r="I165" s="73" t="s">
        <v>132</v>
      </c>
      <c r="J165" s="73"/>
      <c r="K165" s="83">
        <v>4.0700000000005039</v>
      </c>
      <c r="L165" s="86" t="s">
        <v>134</v>
      </c>
      <c r="M165" s="87">
        <v>1.29E-2</v>
      </c>
      <c r="N165" s="87">
        <v>9.5000000000015558E-2</v>
      </c>
      <c r="O165" s="83">
        <v>4096953.2771959994</v>
      </c>
      <c r="P165" s="85">
        <v>78.33</v>
      </c>
      <c r="Q165" s="73"/>
      <c r="R165" s="83">
        <v>3209.1434905340006</v>
      </c>
      <c r="S165" s="84">
        <v>3.9756111756731284E-3</v>
      </c>
      <c r="T165" s="84">
        <f t="shared" si="2"/>
        <v>8.9016070665474283E-4</v>
      </c>
      <c r="U165" s="84">
        <f>R165/'סכום נכסי הקרן'!$C$42</f>
        <v>5.3027020673222742E-5</v>
      </c>
    </row>
    <row r="166" spans="2:21">
      <c r="B166" s="76" t="s">
        <v>520</v>
      </c>
      <c r="C166" s="73">
        <v>6120323</v>
      </c>
      <c r="D166" s="86" t="s">
        <v>121</v>
      </c>
      <c r="E166" s="86" t="s">
        <v>296</v>
      </c>
      <c r="F166" s="73" t="s">
        <v>507</v>
      </c>
      <c r="G166" s="86" t="s">
        <v>320</v>
      </c>
      <c r="H166" s="73" t="s">
        <v>514</v>
      </c>
      <c r="I166" s="73" t="s">
        <v>300</v>
      </c>
      <c r="J166" s="73"/>
      <c r="K166" s="83">
        <v>3.1900000000000119</v>
      </c>
      <c r="L166" s="86" t="s">
        <v>134</v>
      </c>
      <c r="M166" s="87">
        <v>3.3000000000000002E-2</v>
      </c>
      <c r="N166" s="87">
        <v>5.7599999999999561E-2</v>
      </c>
      <c r="O166" s="83">
        <v>10651242.475156</v>
      </c>
      <c r="P166" s="85">
        <v>101.7</v>
      </c>
      <c r="Q166" s="73"/>
      <c r="R166" s="83">
        <v>10832.314066872999</v>
      </c>
      <c r="S166" s="84">
        <v>1.6869407177065351E-2</v>
      </c>
      <c r="T166" s="84">
        <f t="shared" si="2"/>
        <v>3.0046959174359856E-3</v>
      </c>
      <c r="U166" s="84">
        <f>R166/'סכום נכסי הקרן'!$C$42</f>
        <v>1.789902332685458E-4</v>
      </c>
    </row>
    <row r="167" spans="2:21">
      <c r="B167" s="76" t="s">
        <v>521</v>
      </c>
      <c r="C167" s="73">
        <v>1168350</v>
      </c>
      <c r="D167" s="86" t="s">
        <v>121</v>
      </c>
      <c r="E167" s="86" t="s">
        <v>296</v>
      </c>
      <c r="F167" s="73" t="s">
        <v>522</v>
      </c>
      <c r="G167" s="86" t="s">
        <v>320</v>
      </c>
      <c r="H167" s="73" t="s">
        <v>514</v>
      </c>
      <c r="I167" s="73" t="s">
        <v>300</v>
      </c>
      <c r="J167" s="73"/>
      <c r="K167" s="83">
        <v>2.7500000000000226</v>
      </c>
      <c r="L167" s="86" t="s">
        <v>134</v>
      </c>
      <c r="M167" s="87">
        <v>1E-3</v>
      </c>
      <c r="N167" s="87">
        <v>3.2399999999999998E-2</v>
      </c>
      <c r="O167" s="83">
        <v>11212840.84014</v>
      </c>
      <c r="P167" s="85">
        <v>100.12</v>
      </c>
      <c r="Q167" s="73"/>
      <c r="R167" s="83">
        <v>11226.296618824999</v>
      </c>
      <c r="S167" s="84">
        <v>1.9799828433437517E-2</v>
      </c>
      <c r="T167" s="84">
        <f t="shared" si="2"/>
        <v>3.1139798394200641E-3</v>
      </c>
      <c r="U167" s="84">
        <f>R167/'סכום נכסי הקרן'!$C$42</f>
        <v>1.8550029459452638E-4</v>
      </c>
    </row>
    <row r="168" spans="2:21">
      <c r="B168" s="76" t="s">
        <v>523</v>
      </c>
      <c r="C168" s="73">
        <v>1175975</v>
      </c>
      <c r="D168" s="86" t="s">
        <v>121</v>
      </c>
      <c r="E168" s="86" t="s">
        <v>296</v>
      </c>
      <c r="F168" s="73" t="s">
        <v>522</v>
      </c>
      <c r="G168" s="86" t="s">
        <v>320</v>
      </c>
      <c r="H168" s="73" t="s">
        <v>514</v>
      </c>
      <c r="I168" s="73" t="s">
        <v>300</v>
      </c>
      <c r="J168" s="73"/>
      <c r="K168" s="83">
        <v>5.4600000000003677</v>
      </c>
      <c r="L168" s="86" t="s">
        <v>134</v>
      </c>
      <c r="M168" s="87">
        <v>3.0000000000000001E-3</v>
      </c>
      <c r="N168" s="87">
        <v>4.0200000000002178E-2</v>
      </c>
      <c r="O168" s="83">
        <v>6323317.7362660002</v>
      </c>
      <c r="P168" s="85">
        <v>88.42</v>
      </c>
      <c r="Q168" s="73"/>
      <c r="R168" s="83">
        <v>5591.0775411390014</v>
      </c>
      <c r="S168" s="84">
        <v>1.7477674412140612E-2</v>
      </c>
      <c r="T168" s="84">
        <f t="shared" si="2"/>
        <v>1.5508678716493263E-3</v>
      </c>
      <c r="U168" s="84">
        <f>R168/'סכום נכסי הקרן'!$C$42</f>
        <v>9.2385455880701465E-5</v>
      </c>
    </row>
    <row r="169" spans="2:21">
      <c r="B169" s="76" t="s">
        <v>524</v>
      </c>
      <c r="C169" s="73">
        <v>1185834</v>
      </c>
      <c r="D169" s="86" t="s">
        <v>121</v>
      </c>
      <c r="E169" s="86" t="s">
        <v>296</v>
      </c>
      <c r="F169" s="73" t="s">
        <v>522</v>
      </c>
      <c r="G169" s="86" t="s">
        <v>320</v>
      </c>
      <c r="H169" s="73" t="s">
        <v>514</v>
      </c>
      <c r="I169" s="73" t="s">
        <v>300</v>
      </c>
      <c r="J169" s="73"/>
      <c r="K169" s="83">
        <v>3.979999999999805</v>
      </c>
      <c r="L169" s="86" t="s">
        <v>134</v>
      </c>
      <c r="M169" s="87">
        <v>3.0000000000000001E-3</v>
      </c>
      <c r="N169" s="87">
        <v>3.8499999999997862E-2</v>
      </c>
      <c r="O169" s="83">
        <v>9184109.4379799999</v>
      </c>
      <c r="P169" s="85">
        <v>91.6</v>
      </c>
      <c r="Q169" s="73"/>
      <c r="R169" s="83">
        <v>8412.6442647680014</v>
      </c>
      <c r="S169" s="84">
        <v>1.8057627679866298E-2</v>
      </c>
      <c r="T169" s="84">
        <f t="shared" si="2"/>
        <v>2.3335215099137721E-3</v>
      </c>
      <c r="U169" s="84">
        <f>R169/'סכום נכסי הקרן'!$C$42</f>
        <v>1.3900826269070662E-4</v>
      </c>
    </row>
    <row r="170" spans="2:21">
      <c r="B170" s="76" t="s">
        <v>525</v>
      </c>
      <c r="C170" s="73">
        <v>1192129</v>
      </c>
      <c r="D170" s="86" t="s">
        <v>121</v>
      </c>
      <c r="E170" s="86" t="s">
        <v>296</v>
      </c>
      <c r="F170" s="73" t="s">
        <v>522</v>
      </c>
      <c r="G170" s="86" t="s">
        <v>320</v>
      </c>
      <c r="H170" s="73" t="s">
        <v>514</v>
      </c>
      <c r="I170" s="73" t="s">
        <v>300</v>
      </c>
      <c r="J170" s="73"/>
      <c r="K170" s="83">
        <v>3.4899999999998261</v>
      </c>
      <c r="L170" s="86" t="s">
        <v>134</v>
      </c>
      <c r="M170" s="87">
        <v>3.0000000000000001E-3</v>
      </c>
      <c r="N170" s="87">
        <v>3.2799999999999004E-2</v>
      </c>
      <c r="O170" s="83">
        <v>3535078.2879599999</v>
      </c>
      <c r="P170" s="85">
        <v>91.26</v>
      </c>
      <c r="Q170" s="73"/>
      <c r="R170" s="83">
        <v>3226.1124467440004</v>
      </c>
      <c r="S170" s="84">
        <v>1.4140313151839999E-2</v>
      </c>
      <c r="T170" s="84">
        <f t="shared" si="2"/>
        <v>8.9486760059564704E-4</v>
      </c>
      <c r="U170" s="84">
        <f>R170/'סכום נכסי הקרן'!$C$42</f>
        <v>5.3307411124570541E-5</v>
      </c>
    </row>
    <row r="171" spans="2:21">
      <c r="B171" s="76" t="s">
        <v>526</v>
      </c>
      <c r="C171" s="73">
        <v>1188192</v>
      </c>
      <c r="D171" s="86" t="s">
        <v>121</v>
      </c>
      <c r="E171" s="86" t="s">
        <v>296</v>
      </c>
      <c r="F171" s="73" t="s">
        <v>527</v>
      </c>
      <c r="G171" s="86" t="s">
        <v>528</v>
      </c>
      <c r="H171" s="73" t="s">
        <v>517</v>
      </c>
      <c r="I171" s="73" t="s">
        <v>132</v>
      </c>
      <c r="J171" s="73"/>
      <c r="K171" s="83">
        <v>4.409999999999819</v>
      </c>
      <c r="L171" s="86" t="s">
        <v>134</v>
      </c>
      <c r="M171" s="87">
        <v>3.2500000000000001E-2</v>
      </c>
      <c r="N171" s="87">
        <v>5.5599999999999247E-2</v>
      </c>
      <c r="O171" s="83">
        <v>4531000.5679839998</v>
      </c>
      <c r="P171" s="85">
        <v>93.95</v>
      </c>
      <c r="Q171" s="73"/>
      <c r="R171" s="83">
        <v>4256.875064197</v>
      </c>
      <c r="S171" s="84">
        <v>1.7426925261476923E-2</v>
      </c>
      <c r="T171" s="84">
        <f t="shared" si="2"/>
        <v>1.18078326084946E-3</v>
      </c>
      <c r="U171" s="84">
        <f>R171/'סכום נכסי הקרן'!$C$42</f>
        <v>7.0339454342984017E-5</v>
      </c>
    </row>
    <row r="172" spans="2:21">
      <c r="B172" s="76" t="s">
        <v>533</v>
      </c>
      <c r="C172" s="73">
        <v>3660156</v>
      </c>
      <c r="D172" s="86" t="s">
        <v>121</v>
      </c>
      <c r="E172" s="86" t="s">
        <v>296</v>
      </c>
      <c r="F172" s="73" t="s">
        <v>534</v>
      </c>
      <c r="G172" s="86" t="s">
        <v>320</v>
      </c>
      <c r="H172" s="73" t="s">
        <v>532</v>
      </c>
      <c r="I172" s="73"/>
      <c r="J172" s="73"/>
      <c r="K172" s="83">
        <v>3.6599999999999127</v>
      </c>
      <c r="L172" s="86" t="s">
        <v>134</v>
      </c>
      <c r="M172" s="87">
        <v>1.9E-2</v>
      </c>
      <c r="N172" s="87">
        <v>3.6999999999998902E-2</v>
      </c>
      <c r="O172" s="83">
        <v>9213130.8000000007</v>
      </c>
      <c r="P172" s="85">
        <v>98.09</v>
      </c>
      <c r="Q172" s="83">
        <v>91.531206118999989</v>
      </c>
      <c r="R172" s="83">
        <v>9128.6912366300003</v>
      </c>
      <c r="S172" s="84">
        <v>1.6941788231573104E-2</v>
      </c>
      <c r="T172" s="84">
        <f t="shared" si="2"/>
        <v>2.5321405122584141E-3</v>
      </c>
      <c r="U172" s="84">
        <f>R172/'סכום נכסי הקרן'!$C$42</f>
        <v>1.508400295443622E-4</v>
      </c>
    </row>
    <row r="173" spans="2:21">
      <c r="B173" s="76" t="s">
        <v>535</v>
      </c>
      <c r="C173" s="73">
        <v>1140581</v>
      </c>
      <c r="D173" s="86" t="s">
        <v>121</v>
      </c>
      <c r="E173" s="86" t="s">
        <v>296</v>
      </c>
      <c r="F173" s="73" t="s">
        <v>536</v>
      </c>
      <c r="G173" s="86" t="s">
        <v>320</v>
      </c>
      <c r="H173" s="73" t="s">
        <v>532</v>
      </c>
      <c r="I173" s="73"/>
      <c r="J173" s="73"/>
      <c r="K173" s="73">
        <v>0.01</v>
      </c>
      <c r="L173" s="86" t="s">
        <v>134</v>
      </c>
      <c r="M173" s="87">
        <v>2.1000000000000001E-2</v>
      </c>
      <c r="N173" s="87">
        <v>0.24750042704626332</v>
      </c>
      <c r="O173" s="83">
        <v>0.251058</v>
      </c>
      <c r="P173" s="85">
        <v>111.53</v>
      </c>
      <c r="Q173" s="73"/>
      <c r="R173" s="83">
        <v>2.8100000000000005E-4</v>
      </c>
      <c r="S173" s="84">
        <v>1.2314611044821598E-9</v>
      </c>
      <c r="T173" s="84">
        <f t="shared" si="2"/>
        <v>7.7944522988082523E-11</v>
      </c>
      <c r="U173" s="84">
        <f>R173/'סכום נכסי הקרן'!$C$42</f>
        <v>4.6431681391398735E-12</v>
      </c>
    </row>
    <row r="174" spans="2:21">
      <c r="B174" s="76" t="s">
        <v>537</v>
      </c>
      <c r="C174" s="73">
        <v>1155928</v>
      </c>
      <c r="D174" s="86" t="s">
        <v>121</v>
      </c>
      <c r="E174" s="86" t="s">
        <v>296</v>
      </c>
      <c r="F174" s="73" t="s">
        <v>536</v>
      </c>
      <c r="G174" s="86" t="s">
        <v>320</v>
      </c>
      <c r="H174" s="73" t="s">
        <v>532</v>
      </c>
      <c r="I174" s="73"/>
      <c r="J174" s="73"/>
      <c r="K174" s="83">
        <v>3.9400000000000195</v>
      </c>
      <c r="L174" s="86" t="s">
        <v>134</v>
      </c>
      <c r="M174" s="87">
        <v>2.75E-2</v>
      </c>
      <c r="N174" s="87">
        <v>3.4700000000000591E-2</v>
      </c>
      <c r="O174" s="83">
        <v>9649523.6076309998</v>
      </c>
      <c r="P174" s="85">
        <v>106.19</v>
      </c>
      <c r="Q174" s="73"/>
      <c r="R174" s="83">
        <v>10246.829137819999</v>
      </c>
      <c r="S174" s="84">
        <v>1.8892014456419151E-2</v>
      </c>
      <c r="T174" s="84">
        <f t="shared" si="2"/>
        <v>2.8422925597429345E-3</v>
      </c>
      <c r="U174" s="84">
        <f>R174/'סכום נכסי הקרן'!$C$42</f>
        <v>1.6931583836276125E-4</v>
      </c>
    </row>
    <row r="175" spans="2:21">
      <c r="B175" s="76" t="s">
        <v>538</v>
      </c>
      <c r="C175" s="73">
        <v>1177658</v>
      </c>
      <c r="D175" s="86" t="s">
        <v>121</v>
      </c>
      <c r="E175" s="86" t="s">
        <v>296</v>
      </c>
      <c r="F175" s="73" t="s">
        <v>536</v>
      </c>
      <c r="G175" s="86" t="s">
        <v>320</v>
      </c>
      <c r="H175" s="73" t="s">
        <v>532</v>
      </c>
      <c r="I175" s="73"/>
      <c r="J175" s="73"/>
      <c r="K175" s="83">
        <v>5.6500000000001753</v>
      </c>
      <c r="L175" s="86" t="s">
        <v>134</v>
      </c>
      <c r="M175" s="87">
        <v>8.5000000000000006E-3</v>
      </c>
      <c r="N175" s="87">
        <v>3.6300000000002101E-2</v>
      </c>
      <c r="O175" s="83">
        <v>7423721.8716190001</v>
      </c>
      <c r="P175" s="85">
        <v>92.28</v>
      </c>
      <c r="Q175" s="73"/>
      <c r="R175" s="83">
        <v>6850.6103396119997</v>
      </c>
      <c r="S175" s="84">
        <v>1.4356341996230933E-2</v>
      </c>
      <c r="T175" s="84">
        <f t="shared" si="2"/>
        <v>1.9002404096024313E-3</v>
      </c>
      <c r="U175" s="84">
        <f>R175/'סכום נכסי הקרן'!$C$42</f>
        <v>1.1319763580978157E-4</v>
      </c>
    </row>
    <row r="176" spans="2:21">
      <c r="B176" s="76" t="s">
        <v>539</v>
      </c>
      <c r="C176" s="73">
        <v>1193929</v>
      </c>
      <c r="D176" s="86" t="s">
        <v>121</v>
      </c>
      <c r="E176" s="86" t="s">
        <v>296</v>
      </c>
      <c r="F176" s="73" t="s">
        <v>536</v>
      </c>
      <c r="G176" s="86" t="s">
        <v>320</v>
      </c>
      <c r="H176" s="73" t="s">
        <v>532</v>
      </c>
      <c r="I176" s="73"/>
      <c r="J176" s="73"/>
      <c r="K176" s="83">
        <v>6.9599999999989244</v>
      </c>
      <c r="L176" s="86" t="s">
        <v>134</v>
      </c>
      <c r="M176" s="87">
        <v>3.1800000000000002E-2</v>
      </c>
      <c r="N176" s="87">
        <v>3.8199999999995869E-2</v>
      </c>
      <c r="O176" s="83">
        <v>3155151.806595</v>
      </c>
      <c r="P176" s="85">
        <v>96.57</v>
      </c>
      <c r="Q176" s="73"/>
      <c r="R176" s="83">
        <v>3046.9300040429998</v>
      </c>
      <c r="S176" s="84">
        <v>1.610921988458593E-2</v>
      </c>
      <c r="T176" s="84">
        <f t="shared" si="2"/>
        <v>8.4516550086550862E-4</v>
      </c>
      <c r="U176" s="84">
        <f>R176/'סכום נכסי הקרן'!$C$42</f>
        <v>5.0346648814810602E-5</v>
      </c>
    </row>
    <row r="177" spans="2:21">
      <c r="B177" s="76" t="s">
        <v>540</v>
      </c>
      <c r="C177" s="73">
        <v>1169531</v>
      </c>
      <c r="D177" s="86" t="s">
        <v>121</v>
      </c>
      <c r="E177" s="86" t="s">
        <v>296</v>
      </c>
      <c r="F177" s="73" t="s">
        <v>541</v>
      </c>
      <c r="G177" s="86" t="s">
        <v>330</v>
      </c>
      <c r="H177" s="73" t="s">
        <v>532</v>
      </c>
      <c r="I177" s="73"/>
      <c r="J177" s="73"/>
      <c r="K177" s="83">
        <v>2.7599999999998319</v>
      </c>
      <c r="L177" s="86" t="s">
        <v>134</v>
      </c>
      <c r="M177" s="87">
        <v>1.6399999999999998E-2</v>
      </c>
      <c r="N177" s="87">
        <v>3.4099999999996446E-2</v>
      </c>
      <c r="O177" s="83">
        <v>4115778.6965370001</v>
      </c>
      <c r="P177" s="85">
        <v>104.01</v>
      </c>
      <c r="Q177" s="73"/>
      <c r="R177" s="83">
        <v>4280.8214122720001</v>
      </c>
      <c r="S177" s="84">
        <v>1.578336514950588E-2</v>
      </c>
      <c r="T177" s="84">
        <f t="shared" si="2"/>
        <v>1.1874255621947001E-3</v>
      </c>
      <c r="U177" s="84">
        <f>R177/'סכום נכסי הקרן'!$C$42</f>
        <v>7.0735137333840229E-5</v>
      </c>
    </row>
    <row r="178" spans="2:21">
      <c r="B178" s="76" t="s">
        <v>542</v>
      </c>
      <c r="C178" s="73">
        <v>1179340</v>
      </c>
      <c r="D178" s="86" t="s">
        <v>121</v>
      </c>
      <c r="E178" s="86" t="s">
        <v>296</v>
      </c>
      <c r="F178" s="73" t="s">
        <v>543</v>
      </c>
      <c r="G178" s="86" t="s">
        <v>544</v>
      </c>
      <c r="H178" s="73" t="s">
        <v>532</v>
      </c>
      <c r="I178" s="73"/>
      <c r="J178" s="73"/>
      <c r="K178" s="83">
        <v>3.1299999999999288</v>
      </c>
      <c r="L178" s="86" t="s">
        <v>134</v>
      </c>
      <c r="M178" s="87">
        <v>1.4800000000000001E-2</v>
      </c>
      <c r="N178" s="87">
        <v>4.8299999999998712E-2</v>
      </c>
      <c r="O178" s="83">
        <v>16151885.097885001</v>
      </c>
      <c r="P178" s="85">
        <v>96.82</v>
      </c>
      <c r="Q178" s="73"/>
      <c r="R178" s="83">
        <v>15638.255028547001</v>
      </c>
      <c r="S178" s="84">
        <v>2.2526879307515291E-2</v>
      </c>
      <c r="T178" s="84">
        <f t="shared" si="2"/>
        <v>4.3377805287049057E-3</v>
      </c>
      <c r="U178" s="84">
        <f>R178/'סכום נכסי הקרן'!$C$42</f>
        <v>2.5840230427150651E-4</v>
      </c>
    </row>
    <row r="179" spans="2:21">
      <c r="B179" s="76" t="s">
        <v>545</v>
      </c>
      <c r="C179" s="73">
        <v>1113034</v>
      </c>
      <c r="D179" s="86" t="s">
        <v>121</v>
      </c>
      <c r="E179" s="86" t="s">
        <v>296</v>
      </c>
      <c r="F179" s="73" t="s">
        <v>546</v>
      </c>
      <c r="G179" s="86" t="s">
        <v>474</v>
      </c>
      <c r="H179" s="73" t="s">
        <v>532</v>
      </c>
      <c r="I179" s="73"/>
      <c r="J179" s="73"/>
      <c r="K179" s="73">
        <v>1.76</v>
      </c>
      <c r="L179" s="86" t="s">
        <v>134</v>
      </c>
      <c r="M179" s="87">
        <v>4.9000000000000002E-2</v>
      </c>
      <c r="N179" s="87">
        <v>0</v>
      </c>
      <c r="O179" s="83">
        <v>3093804.0676600002</v>
      </c>
      <c r="P179" s="85">
        <v>25.2</v>
      </c>
      <c r="Q179" s="73"/>
      <c r="R179" s="83">
        <v>779.63855959099999</v>
      </c>
      <c r="S179" s="84">
        <v>6.8123664472743177E-3</v>
      </c>
      <c r="T179" s="84">
        <f t="shared" si="2"/>
        <v>2.162582050905204E-4</v>
      </c>
      <c r="U179" s="84">
        <f>R179/'סכום נכסי הקרן'!$C$42</f>
        <v>1.2882537081629302E-5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90" t="s">
        <v>48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4.1104754339694658</v>
      </c>
      <c r="L181" s="71"/>
      <c r="M181" s="71"/>
      <c r="N181" s="92">
        <v>6.500060638457647E-2</v>
      </c>
      <c r="O181" s="80"/>
      <c r="P181" s="82"/>
      <c r="Q181" s="80">
        <v>167.6371207</v>
      </c>
      <c r="R181" s="80">
        <v>320225.29076207912</v>
      </c>
      <c r="S181" s="71"/>
      <c r="T181" s="81">
        <f t="shared" si="2"/>
        <v>8.8824937854698499E-2</v>
      </c>
      <c r="U181" s="81">
        <f>R181/'סכום נכסי הקרן'!$C$42</f>
        <v>5.2913162541398133E-3</v>
      </c>
    </row>
    <row r="182" spans="2:21">
      <c r="B182" s="76" t="s">
        <v>547</v>
      </c>
      <c r="C182" s="73">
        <v>7480163</v>
      </c>
      <c r="D182" s="86" t="s">
        <v>121</v>
      </c>
      <c r="E182" s="86" t="s">
        <v>296</v>
      </c>
      <c r="F182" s="73" t="s">
        <v>306</v>
      </c>
      <c r="G182" s="86" t="s">
        <v>303</v>
      </c>
      <c r="H182" s="73" t="s">
        <v>304</v>
      </c>
      <c r="I182" s="73" t="s">
        <v>132</v>
      </c>
      <c r="J182" s="73"/>
      <c r="K182" s="73">
        <v>3.83</v>
      </c>
      <c r="L182" s="86" t="s">
        <v>134</v>
      </c>
      <c r="M182" s="87">
        <v>2.6800000000000001E-2</v>
      </c>
      <c r="N182" s="87">
        <v>4.5700001665282895E-2</v>
      </c>
      <c r="O182" s="83">
        <v>0.447988</v>
      </c>
      <c r="P182" s="85">
        <v>93.96</v>
      </c>
      <c r="Q182" s="73"/>
      <c r="R182" s="83">
        <v>4.2034900000000004E-4</v>
      </c>
      <c r="S182" s="84">
        <v>1.7167239309195298E-10</v>
      </c>
      <c r="T182" s="84">
        <f t="shared" si="2"/>
        <v>1.1659751705878113E-10</v>
      </c>
      <c r="U182" s="84">
        <f>R182/'סכום נכסי הקרן'!$C$42</f>
        <v>6.9457333954423714E-12</v>
      </c>
    </row>
    <row r="183" spans="2:21">
      <c r="B183" s="76" t="s">
        <v>548</v>
      </c>
      <c r="C183" s="73">
        <v>1143585</v>
      </c>
      <c r="D183" s="86" t="s">
        <v>121</v>
      </c>
      <c r="E183" s="86" t="s">
        <v>296</v>
      </c>
      <c r="F183" s="73" t="s">
        <v>549</v>
      </c>
      <c r="G183" s="86" t="s">
        <v>320</v>
      </c>
      <c r="H183" s="73" t="s">
        <v>304</v>
      </c>
      <c r="I183" s="73" t="s">
        <v>132</v>
      </c>
      <c r="J183" s="73"/>
      <c r="K183" s="73">
        <v>2.63</v>
      </c>
      <c r="L183" s="86" t="s">
        <v>134</v>
      </c>
      <c r="M183" s="87">
        <v>1.44E-2</v>
      </c>
      <c r="N183" s="87">
        <v>4.5700045152999198E-2</v>
      </c>
      <c r="O183" s="83">
        <v>6.2189000000000008E-2</v>
      </c>
      <c r="P183" s="85">
        <v>92.24</v>
      </c>
      <c r="Q183" s="73"/>
      <c r="R183" s="83">
        <v>5.7581999999999999E-5</v>
      </c>
      <c r="S183" s="84">
        <v>1.2437800000000002E-10</v>
      </c>
      <c r="T183" s="84">
        <f t="shared" si="2"/>
        <v>1.5972247411742943E-11</v>
      </c>
      <c r="U183" s="84">
        <f>R183/'סכום נכסי הקרן'!$C$42</f>
        <v>9.5146942273292579E-13</v>
      </c>
    </row>
    <row r="184" spans="2:21">
      <c r="B184" s="76" t="s">
        <v>550</v>
      </c>
      <c r="C184" s="73">
        <v>6620488</v>
      </c>
      <c r="D184" s="86" t="s">
        <v>121</v>
      </c>
      <c r="E184" s="86" t="s">
        <v>296</v>
      </c>
      <c r="F184" s="73" t="s">
        <v>323</v>
      </c>
      <c r="G184" s="86" t="s">
        <v>303</v>
      </c>
      <c r="H184" s="73" t="s">
        <v>304</v>
      </c>
      <c r="I184" s="73" t="s">
        <v>132</v>
      </c>
      <c r="J184" s="73"/>
      <c r="K184" s="83">
        <v>4.2599999999996134</v>
      </c>
      <c r="L184" s="86" t="s">
        <v>134</v>
      </c>
      <c r="M184" s="87">
        <v>2.5000000000000001E-2</v>
      </c>
      <c r="N184" s="87">
        <v>4.529999999999592E-2</v>
      </c>
      <c r="O184" s="83">
        <v>2517034.5438350001</v>
      </c>
      <c r="P184" s="85">
        <v>92.55</v>
      </c>
      <c r="Q184" s="73"/>
      <c r="R184" s="83">
        <v>2329.5154143150003</v>
      </c>
      <c r="S184" s="84">
        <v>8.4834088903657976E-4</v>
      </c>
      <c r="T184" s="84">
        <f t="shared" si="2"/>
        <v>6.4616714506109639E-4</v>
      </c>
      <c r="U184" s="84">
        <f>R184/'סכום נכסי הקרן'!$C$42</f>
        <v>3.8492283812749571E-5</v>
      </c>
    </row>
    <row r="185" spans="2:21">
      <c r="B185" s="76" t="s">
        <v>551</v>
      </c>
      <c r="C185" s="73">
        <v>6000202</v>
      </c>
      <c r="D185" s="86" t="s">
        <v>121</v>
      </c>
      <c r="E185" s="86" t="s">
        <v>296</v>
      </c>
      <c r="F185" s="73" t="s">
        <v>329</v>
      </c>
      <c r="G185" s="86" t="s">
        <v>330</v>
      </c>
      <c r="H185" s="73" t="s">
        <v>331</v>
      </c>
      <c r="I185" s="73" t="s">
        <v>132</v>
      </c>
      <c r="J185" s="73"/>
      <c r="K185" s="73">
        <v>0.52</v>
      </c>
      <c r="L185" s="86" t="s">
        <v>134</v>
      </c>
      <c r="M185" s="87">
        <v>4.8000000000000001E-2</v>
      </c>
      <c r="N185" s="87">
        <v>4.8600025470922625E-2</v>
      </c>
      <c r="O185" s="83">
        <v>8.4070000000000006E-2</v>
      </c>
      <c r="P185" s="85">
        <v>102.23</v>
      </c>
      <c r="Q185" s="73"/>
      <c r="R185" s="83">
        <v>8.6372999999999994E-5</v>
      </c>
      <c r="S185" s="84">
        <v>1.2403008825064613E-10</v>
      </c>
      <c r="T185" s="84">
        <f t="shared" si="2"/>
        <v>2.3958371117614411E-11</v>
      </c>
      <c r="U185" s="84">
        <f>R185/'סכום נכסי הקרן'!$C$42</f>
        <v>1.4272041340993886E-12</v>
      </c>
    </row>
    <row r="186" spans="2:21">
      <c r="B186" s="76" t="s">
        <v>552</v>
      </c>
      <c r="C186" s="73">
        <v>7460389</v>
      </c>
      <c r="D186" s="86" t="s">
        <v>121</v>
      </c>
      <c r="E186" s="86" t="s">
        <v>296</v>
      </c>
      <c r="F186" s="73" t="s">
        <v>553</v>
      </c>
      <c r="G186" s="86" t="s">
        <v>554</v>
      </c>
      <c r="H186" s="73" t="s">
        <v>331</v>
      </c>
      <c r="I186" s="73" t="s">
        <v>132</v>
      </c>
      <c r="J186" s="73"/>
      <c r="K186" s="73">
        <v>2.4700000000000002</v>
      </c>
      <c r="L186" s="86" t="s">
        <v>134</v>
      </c>
      <c r="M186" s="87">
        <v>2.6099999999999998E-2</v>
      </c>
      <c r="N186" s="87">
        <v>4.7699943330347515E-2</v>
      </c>
      <c r="O186" s="83">
        <v>0.11286100000000002</v>
      </c>
      <c r="P186" s="85">
        <v>95.61</v>
      </c>
      <c r="Q186" s="73"/>
      <c r="R186" s="83">
        <v>1.09406E-4</v>
      </c>
      <c r="S186" s="84">
        <v>2.2015421191888663E-10</v>
      </c>
      <c r="T186" s="84">
        <f t="shared" si="2"/>
        <v>3.0347325558840408E-11</v>
      </c>
      <c r="U186" s="84">
        <f>R186/'סכום נכסי הקרן'!$C$42</f>
        <v>1.8077952079385655E-12</v>
      </c>
    </row>
    <row r="187" spans="2:21">
      <c r="B187" s="76" t="s">
        <v>555</v>
      </c>
      <c r="C187" s="73">
        <v>1133131</v>
      </c>
      <c r="D187" s="86" t="s">
        <v>121</v>
      </c>
      <c r="E187" s="86" t="s">
        <v>296</v>
      </c>
      <c r="F187" s="73" t="s">
        <v>556</v>
      </c>
      <c r="G187" s="86" t="s">
        <v>557</v>
      </c>
      <c r="H187" s="73" t="s">
        <v>340</v>
      </c>
      <c r="I187" s="73" t="s">
        <v>300</v>
      </c>
      <c r="J187" s="73"/>
      <c r="K187" s="73">
        <v>0.66</v>
      </c>
      <c r="L187" s="86" t="s">
        <v>134</v>
      </c>
      <c r="M187" s="87">
        <v>5.2000000000000005E-2</v>
      </c>
      <c r="N187" s="87">
        <v>4.5999970853412099E-2</v>
      </c>
      <c r="O187" s="83">
        <v>0.806149</v>
      </c>
      <c r="P187" s="85">
        <v>102.13</v>
      </c>
      <c r="Q187" s="73"/>
      <c r="R187" s="83">
        <v>8.234239999999999E-4</v>
      </c>
      <c r="S187" s="84">
        <v>5.2194677719948215E-9</v>
      </c>
      <c r="T187" s="84">
        <f t="shared" si="2"/>
        <v>2.2840352632362577E-10</v>
      </c>
      <c r="U187" s="84">
        <f>R187/'סכום נכסי הקרן'!$C$42</f>
        <v>1.3606035878302883E-11</v>
      </c>
    </row>
    <row r="188" spans="2:21">
      <c r="B188" s="76" t="s">
        <v>558</v>
      </c>
      <c r="C188" s="73">
        <v>2810372</v>
      </c>
      <c r="D188" s="86" t="s">
        <v>121</v>
      </c>
      <c r="E188" s="86" t="s">
        <v>296</v>
      </c>
      <c r="F188" s="73" t="s">
        <v>559</v>
      </c>
      <c r="G188" s="86" t="s">
        <v>413</v>
      </c>
      <c r="H188" s="73" t="s">
        <v>354</v>
      </c>
      <c r="I188" s="73" t="s">
        <v>300</v>
      </c>
      <c r="J188" s="73"/>
      <c r="K188" s="83">
        <v>8.5699999999991583</v>
      </c>
      <c r="L188" s="86" t="s">
        <v>134</v>
      </c>
      <c r="M188" s="87">
        <v>2.4E-2</v>
      </c>
      <c r="N188" s="87">
        <v>5.1599999999994012E-2</v>
      </c>
      <c r="O188" s="83">
        <v>3523154.6540789995</v>
      </c>
      <c r="P188" s="85">
        <v>79.739999999999995</v>
      </c>
      <c r="Q188" s="73"/>
      <c r="R188" s="83">
        <v>2809.3635207480002</v>
      </c>
      <c r="S188" s="84">
        <v>4.6910183977300346E-3</v>
      </c>
      <c r="T188" s="84">
        <f t="shared" si="2"/>
        <v>7.7926868158299963E-4</v>
      </c>
      <c r="U188" s="84">
        <f>R188/'סכום נכסי הקרן'!$C$42</f>
        <v>4.6421164380067373E-5</v>
      </c>
    </row>
    <row r="189" spans="2:21">
      <c r="B189" s="76" t="s">
        <v>560</v>
      </c>
      <c r="C189" s="73">
        <v>1138114</v>
      </c>
      <c r="D189" s="86" t="s">
        <v>121</v>
      </c>
      <c r="E189" s="86" t="s">
        <v>296</v>
      </c>
      <c r="F189" s="73" t="s">
        <v>348</v>
      </c>
      <c r="G189" s="86" t="s">
        <v>320</v>
      </c>
      <c r="H189" s="73" t="s">
        <v>349</v>
      </c>
      <c r="I189" s="73" t="s">
        <v>132</v>
      </c>
      <c r="J189" s="73"/>
      <c r="K189" s="73">
        <v>1.71</v>
      </c>
      <c r="L189" s="86" t="s">
        <v>134</v>
      </c>
      <c r="M189" s="87">
        <v>3.39E-2</v>
      </c>
      <c r="N189" s="87">
        <v>5.4799965266987181E-2</v>
      </c>
      <c r="O189" s="83">
        <v>0.22572200000000003</v>
      </c>
      <c r="P189" s="85">
        <v>97.37</v>
      </c>
      <c r="Q189" s="73"/>
      <c r="R189" s="83">
        <v>2.18812E-4</v>
      </c>
      <c r="S189" s="84">
        <v>3.4666316013506048E-10</v>
      </c>
      <c r="T189" s="84">
        <f t="shared" si="2"/>
        <v>6.0694651117680817E-11</v>
      </c>
      <c r="U189" s="84">
        <f>R189/'סכום נכסי הקרן'!$C$42</f>
        <v>3.615590415877131E-12</v>
      </c>
    </row>
    <row r="190" spans="2:21">
      <c r="B190" s="76" t="s">
        <v>561</v>
      </c>
      <c r="C190" s="73">
        <v>1162866</v>
      </c>
      <c r="D190" s="86" t="s">
        <v>121</v>
      </c>
      <c r="E190" s="86" t="s">
        <v>296</v>
      </c>
      <c r="F190" s="73" t="s">
        <v>348</v>
      </c>
      <c r="G190" s="86" t="s">
        <v>320</v>
      </c>
      <c r="H190" s="73" t="s">
        <v>349</v>
      </c>
      <c r="I190" s="73" t="s">
        <v>132</v>
      </c>
      <c r="J190" s="73"/>
      <c r="K190" s="83">
        <v>6.6000000000008603</v>
      </c>
      <c r="L190" s="86" t="s">
        <v>134</v>
      </c>
      <c r="M190" s="87">
        <v>2.4399999999999998E-2</v>
      </c>
      <c r="N190" s="87">
        <v>5.5100000000005159E-2</v>
      </c>
      <c r="O190" s="83">
        <v>2250565.6262190002</v>
      </c>
      <c r="P190" s="85">
        <v>82.59</v>
      </c>
      <c r="Q190" s="73"/>
      <c r="R190" s="83">
        <v>1858.742125404</v>
      </c>
      <c r="S190" s="84">
        <v>2.0486916485538053E-3</v>
      </c>
      <c r="T190" s="84">
        <f t="shared" si="2"/>
        <v>5.1558280541804064E-4</v>
      </c>
      <c r="U190" s="84">
        <f>R190/'סכום נכסי הקרן'!$C$42</f>
        <v>3.0713353080259727E-5</v>
      </c>
    </row>
    <row r="191" spans="2:21">
      <c r="B191" s="76" t="s">
        <v>562</v>
      </c>
      <c r="C191" s="73">
        <v>1132521</v>
      </c>
      <c r="D191" s="86" t="s">
        <v>121</v>
      </c>
      <c r="E191" s="86" t="s">
        <v>296</v>
      </c>
      <c r="F191" s="73" t="s">
        <v>357</v>
      </c>
      <c r="G191" s="86" t="s">
        <v>320</v>
      </c>
      <c r="H191" s="73" t="s">
        <v>349</v>
      </c>
      <c r="I191" s="73" t="s">
        <v>132</v>
      </c>
      <c r="J191" s="73"/>
      <c r="K191" s="83">
        <v>0.2600000000000362</v>
      </c>
      <c r="L191" s="86" t="s">
        <v>134</v>
      </c>
      <c r="M191" s="87">
        <v>3.5000000000000003E-2</v>
      </c>
      <c r="N191" s="87">
        <v>3.1499999999994116E-2</v>
      </c>
      <c r="O191" s="83">
        <v>2187376.0972150001</v>
      </c>
      <c r="P191" s="85">
        <v>100.94</v>
      </c>
      <c r="Q191" s="73"/>
      <c r="R191" s="83">
        <v>2207.937336042</v>
      </c>
      <c r="S191" s="84">
        <v>1.9186331516617403E-2</v>
      </c>
      <c r="T191" s="84">
        <f t="shared" si="2"/>
        <v>6.1244349624687297E-4</v>
      </c>
      <c r="U191" s="84">
        <f>R191/'סכום נכסי הקרן'!$C$42</f>
        <v>3.6483360469493165E-5</v>
      </c>
    </row>
    <row r="192" spans="2:21">
      <c r="B192" s="76" t="s">
        <v>563</v>
      </c>
      <c r="C192" s="73">
        <v>7590151</v>
      </c>
      <c r="D192" s="86" t="s">
        <v>121</v>
      </c>
      <c r="E192" s="86" t="s">
        <v>296</v>
      </c>
      <c r="F192" s="73" t="s">
        <v>362</v>
      </c>
      <c r="G192" s="86" t="s">
        <v>320</v>
      </c>
      <c r="H192" s="73" t="s">
        <v>354</v>
      </c>
      <c r="I192" s="73" t="s">
        <v>300</v>
      </c>
      <c r="J192" s="73"/>
      <c r="K192" s="83">
        <v>5.9499999999999531</v>
      </c>
      <c r="L192" s="86" t="s">
        <v>134</v>
      </c>
      <c r="M192" s="87">
        <v>2.5499999999999998E-2</v>
      </c>
      <c r="N192" s="87">
        <v>5.4499999999999528E-2</v>
      </c>
      <c r="O192" s="83">
        <v>20358105.521336</v>
      </c>
      <c r="P192" s="85">
        <v>84.96</v>
      </c>
      <c r="Q192" s="73"/>
      <c r="R192" s="83">
        <v>17296.247127904</v>
      </c>
      <c r="S192" s="84">
        <v>1.4404139342252898E-2</v>
      </c>
      <c r="T192" s="84">
        <f t="shared" si="2"/>
        <v>4.7976787610977557E-3</v>
      </c>
      <c r="U192" s="84">
        <f>R192/'סכום נכסי הקרן'!$C$42</f>
        <v>2.8579851811734301E-4</v>
      </c>
    </row>
    <row r="193" spans="2:21">
      <c r="B193" s="76" t="s">
        <v>564</v>
      </c>
      <c r="C193" s="73">
        <v>4160156</v>
      </c>
      <c r="D193" s="86" t="s">
        <v>121</v>
      </c>
      <c r="E193" s="86" t="s">
        <v>296</v>
      </c>
      <c r="F193" s="73" t="s">
        <v>565</v>
      </c>
      <c r="G193" s="86" t="s">
        <v>320</v>
      </c>
      <c r="H193" s="73" t="s">
        <v>354</v>
      </c>
      <c r="I193" s="73" t="s">
        <v>300</v>
      </c>
      <c r="J193" s="73"/>
      <c r="K193" s="83">
        <v>1.0999999999998422</v>
      </c>
      <c r="L193" s="86" t="s">
        <v>134</v>
      </c>
      <c r="M193" s="87">
        <v>2.5499999999999998E-2</v>
      </c>
      <c r="N193" s="87">
        <v>5.2299999999995579E-2</v>
      </c>
      <c r="O193" s="83">
        <v>5182386.0750000002</v>
      </c>
      <c r="P193" s="85">
        <v>97.85</v>
      </c>
      <c r="Q193" s="73"/>
      <c r="R193" s="83">
        <v>5070.9647743880005</v>
      </c>
      <c r="S193" s="84">
        <v>1.7161014335101629E-2</v>
      </c>
      <c r="T193" s="84">
        <f t="shared" si="2"/>
        <v>1.4065976171852032E-3</v>
      </c>
      <c r="U193" s="84">
        <f>R193/'סכום נכסי הקרן'!$C$42</f>
        <v>8.3791252936437635E-5</v>
      </c>
    </row>
    <row r="194" spans="2:21">
      <c r="B194" s="76" t="s">
        <v>566</v>
      </c>
      <c r="C194" s="73">
        <v>2320232</v>
      </c>
      <c r="D194" s="86" t="s">
        <v>121</v>
      </c>
      <c r="E194" s="86" t="s">
        <v>296</v>
      </c>
      <c r="F194" s="73" t="s">
        <v>567</v>
      </c>
      <c r="G194" s="86" t="s">
        <v>128</v>
      </c>
      <c r="H194" s="73" t="s">
        <v>354</v>
      </c>
      <c r="I194" s="73" t="s">
        <v>300</v>
      </c>
      <c r="J194" s="73"/>
      <c r="K194" s="83">
        <v>4.0599999999999925</v>
      </c>
      <c r="L194" s="86" t="s">
        <v>134</v>
      </c>
      <c r="M194" s="87">
        <v>2.2400000000000003E-2</v>
      </c>
      <c r="N194" s="87">
        <v>4.9899999999997294E-2</v>
      </c>
      <c r="O194" s="83">
        <v>3393910.4356180001</v>
      </c>
      <c r="P194" s="85">
        <v>90.6</v>
      </c>
      <c r="Q194" s="73"/>
      <c r="R194" s="83">
        <v>3074.8826970170007</v>
      </c>
      <c r="S194" s="84">
        <v>1.028106531495666E-2</v>
      </c>
      <c r="T194" s="84">
        <f t="shared" si="2"/>
        <v>8.5291909275195276E-4</v>
      </c>
      <c r="U194" s="84">
        <f>R194/'סכום נכסי הקרן'!$C$42</f>
        <v>5.0808531567195086E-5</v>
      </c>
    </row>
    <row r="195" spans="2:21">
      <c r="B195" s="76" t="s">
        <v>568</v>
      </c>
      <c r="C195" s="73">
        <v>1135920</v>
      </c>
      <c r="D195" s="86" t="s">
        <v>121</v>
      </c>
      <c r="E195" s="86" t="s">
        <v>296</v>
      </c>
      <c r="F195" s="73" t="s">
        <v>569</v>
      </c>
      <c r="G195" s="86" t="s">
        <v>436</v>
      </c>
      <c r="H195" s="73" t="s">
        <v>349</v>
      </c>
      <c r="I195" s="73" t="s">
        <v>132</v>
      </c>
      <c r="J195" s="73"/>
      <c r="K195" s="83">
        <v>1.2199999999999136</v>
      </c>
      <c r="L195" s="86" t="s">
        <v>134</v>
      </c>
      <c r="M195" s="87">
        <v>4.0999999999999995E-2</v>
      </c>
      <c r="N195" s="87">
        <v>4.9200000000001305E-2</v>
      </c>
      <c r="O195" s="83">
        <v>2763939.24</v>
      </c>
      <c r="P195" s="85">
        <v>100.08</v>
      </c>
      <c r="Q195" s="73"/>
      <c r="R195" s="83">
        <v>2766.1503913919996</v>
      </c>
      <c r="S195" s="84">
        <v>9.2131308000000002E-3</v>
      </c>
      <c r="T195" s="84">
        <f t="shared" si="2"/>
        <v>7.6728210950301472E-4</v>
      </c>
      <c r="U195" s="84">
        <f>R195/'סכום נכסי הקרן'!$C$42</f>
        <v>4.5707122296728186E-5</v>
      </c>
    </row>
    <row r="196" spans="2:21">
      <c r="B196" s="76" t="s">
        <v>570</v>
      </c>
      <c r="C196" s="73">
        <v>7770209</v>
      </c>
      <c r="D196" s="86" t="s">
        <v>121</v>
      </c>
      <c r="E196" s="86" t="s">
        <v>296</v>
      </c>
      <c r="F196" s="73" t="s">
        <v>405</v>
      </c>
      <c r="G196" s="86" t="s">
        <v>406</v>
      </c>
      <c r="H196" s="73" t="s">
        <v>354</v>
      </c>
      <c r="I196" s="73" t="s">
        <v>300</v>
      </c>
      <c r="J196" s="73"/>
      <c r="K196" s="73">
        <v>3.17</v>
      </c>
      <c r="L196" s="86" t="s">
        <v>134</v>
      </c>
      <c r="M196" s="87">
        <v>5.0900000000000001E-2</v>
      </c>
      <c r="N196" s="87">
        <v>4.9100082341492629E-2</v>
      </c>
      <c r="O196" s="83">
        <v>6.5643999999999994E-2</v>
      </c>
      <c r="P196" s="85">
        <v>102.93</v>
      </c>
      <c r="Q196" s="73"/>
      <c r="R196" s="83">
        <v>6.6795E-5</v>
      </c>
      <c r="S196" s="84">
        <v>9.0831372702278914E-11</v>
      </c>
      <c r="T196" s="84">
        <f t="shared" si="2"/>
        <v>1.8527773711704522E-11</v>
      </c>
      <c r="U196" s="84">
        <f>R196/'סכום נכסי הקרן'!$C$42</f>
        <v>1.1037025475225899E-12</v>
      </c>
    </row>
    <row r="197" spans="2:21">
      <c r="B197" s="76" t="s">
        <v>571</v>
      </c>
      <c r="C197" s="73">
        <v>7770258</v>
      </c>
      <c r="D197" s="86" t="s">
        <v>121</v>
      </c>
      <c r="E197" s="86" t="s">
        <v>296</v>
      </c>
      <c r="F197" s="73" t="s">
        <v>405</v>
      </c>
      <c r="G197" s="86" t="s">
        <v>406</v>
      </c>
      <c r="H197" s="73" t="s">
        <v>354</v>
      </c>
      <c r="I197" s="73" t="s">
        <v>300</v>
      </c>
      <c r="J197" s="73"/>
      <c r="K197" s="73">
        <v>4.41</v>
      </c>
      <c r="L197" s="86" t="s">
        <v>134</v>
      </c>
      <c r="M197" s="87">
        <v>3.5200000000000002E-2</v>
      </c>
      <c r="N197" s="87">
        <v>5.1099997110930634E-2</v>
      </c>
      <c r="O197" s="83">
        <v>0.66334499999999996</v>
      </c>
      <c r="P197" s="85">
        <v>93.91</v>
      </c>
      <c r="Q197" s="73"/>
      <c r="R197" s="83">
        <v>6.2303800000000002E-4</v>
      </c>
      <c r="S197" s="84">
        <v>8.2542186611079837E-10</v>
      </c>
      <c r="T197" s="84">
        <f t="shared" si="2"/>
        <v>1.7281992780586814E-10</v>
      </c>
      <c r="U197" s="84">
        <f>R197/'סכום נכסי הקרן'!$C$42</f>
        <v>1.0294911712005081E-11</v>
      </c>
    </row>
    <row r="198" spans="2:21">
      <c r="B198" s="76" t="s">
        <v>572</v>
      </c>
      <c r="C198" s="73">
        <v>1410299</v>
      </c>
      <c r="D198" s="86" t="s">
        <v>121</v>
      </c>
      <c r="E198" s="86" t="s">
        <v>296</v>
      </c>
      <c r="F198" s="73" t="s">
        <v>408</v>
      </c>
      <c r="G198" s="86" t="s">
        <v>130</v>
      </c>
      <c r="H198" s="73" t="s">
        <v>354</v>
      </c>
      <c r="I198" s="73" t="s">
        <v>300</v>
      </c>
      <c r="J198" s="73"/>
      <c r="K198" s="83">
        <v>1.6600000000049324</v>
      </c>
      <c r="L198" s="86" t="s">
        <v>134</v>
      </c>
      <c r="M198" s="87">
        <v>2.7000000000000003E-2</v>
      </c>
      <c r="N198" s="87">
        <v>5.3700000000048403E-2</v>
      </c>
      <c r="O198" s="83">
        <v>114134.594121</v>
      </c>
      <c r="P198" s="85">
        <v>95.92</v>
      </c>
      <c r="Q198" s="73"/>
      <c r="R198" s="83">
        <v>109.47790353100001</v>
      </c>
      <c r="S198" s="84">
        <v>5.6137750228142343E-4</v>
      </c>
      <c r="T198" s="84">
        <f t="shared" si="2"/>
        <v>3.0367270350388288E-5</v>
      </c>
      <c r="U198" s="84">
        <f>R198/'סכום נכסי הקרן'!$C$42</f>
        <v>1.808983322473195E-6</v>
      </c>
    </row>
    <row r="199" spans="2:21">
      <c r="B199" s="76" t="s">
        <v>573</v>
      </c>
      <c r="C199" s="73">
        <v>1192731</v>
      </c>
      <c r="D199" s="86" t="s">
        <v>121</v>
      </c>
      <c r="E199" s="86" t="s">
        <v>296</v>
      </c>
      <c r="F199" s="73" t="s">
        <v>408</v>
      </c>
      <c r="G199" s="86" t="s">
        <v>130</v>
      </c>
      <c r="H199" s="73" t="s">
        <v>354</v>
      </c>
      <c r="I199" s="73" t="s">
        <v>300</v>
      </c>
      <c r="J199" s="73"/>
      <c r="K199" s="83">
        <v>3.8999999999998352</v>
      </c>
      <c r="L199" s="86" t="s">
        <v>134</v>
      </c>
      <c r="M199" s="87">
        <v>4.5599999999999995E-2</v>
      </c>
      <c r="N199" s="87">
        <v>5.5399999999995252E-2</v>
      </c>
      <c r="O199" s="83">
        <v>4381867.7268270003</v>
      </c>
      <c r="P199" s="85">
        <v>96.8</v>
      </c>
      <c r="Q199" s="73"/>
      <c r="R199" s="83">
        <v>4241.6478135129992</v>
      </c>
      <c r="S199" s="84">
        <v>1.515651852640088E-2</v>
      </c>
      <c r="T199" s="84">
        <f t="shared" si="2"/>
        <v>1.1765594857925761E-3</v>
      </c>
      <c r="U199" s="84">
        <f>R199/'סכום נכסי הקרן'!$C$42</f>
        <v>7.0087843363543994E-5</v>
      </c>
    </row>
    <row r="200" spans="2:21">
      <c r="B200" s="76" t="s">
        <v>574</v>
      </c>
      <c r="C200" s="73">
        <v>2300309</v>
      </c>
      <c r="D200" s="86" t="s">
        <v>121</v>
      </c>
      <c r="E200" s="86" t="s">
        <v>296</v>
      </c>
      <c r="F200" s="73" t="s">
        <v>416</v>
      </c>
      <c r="G200" s="86" t="s">
        <v>158</v>
      </c>
      <c r="H200" s="73" t="s">
        <v>417</v>
      </c>
      <c r="I200" s="73" t="s">
        <v>132</v>
      </c>
      <c r="J200" s="73"/>
      <c r="K200" s="83">
        <v>8.9399999999999693</v>
      </c>
      <c r="L200" s="86" t="s">
        <v>134</v>
      </c>
      <c r="M200" s="87">
        <v>2.7900000000000001E-2</v>
      </c>
      <c r="N200" s="87">
        <v>5.3900000000000461E-2</v>
      </c>
      <c r="O200" s="83">
        <v>4030744.7250000001</v>
      </c>
      <c r="P200" s="85">
        <v>80.540000000000006</v>
      </c>
      <c r="Q200" s="73"/>
      <c r="R200" s="83">
        <v>3246.361801515</v>
      </c>
      <c r="S200" s="84">
        <v>9.3729530392521621E-3</v>
      </c>
      <c r="T200" s="84">
        <f t="shared" si="2"/>
        <v>9.0048442016305637E-4</v>
      </c>
      <c r="U200" s="84">
        <f>R200/'סכום נכסי הקרן'!$C$42</f>
        <v>5.3642005996139382E-5</v>
      </c>
    </row>
    <row r="201" spans="2:21">
      <c r="B201" s="76" t="s">
        <v>575</v>
      </c>
      <c r="C201" s="73">
        <v>2300176</v>
      </c>
      <c r="D201" s="86" t="s">
        <v>121</v>
      </c>
      <c r="E201" s="86" t="s">
        <v>296</v>
      </c>
      <c r="F201" s="73" t="s">
        <v>416</v>
      </c>
      <c r="G201" s="86" t="s">
        <v>158</v>
      </c>
      <c r="H201" s="73" t="s">
        <v>417</v>
      </c>
      <c r="I201" s="73" t="s">
        <v>132</v>
      </c>
      <c r="J201" s="73"/>
      <c r="K201" s="83">
        <v>1.6000000000000769</v>
      </c>
      <c r="L201" s="86" t="s">
        <v>134</v>
      </c>
      <c r="M201" s="87">
        <v>3.6499999999999998E-2</v>
      </c>
      <c r="N201" s="87">
        <v>5.169999999999958E-2</v>
      </c>
      <c r="O201" s="83">
        <v>2633390.0529629998</v>
      </c>
      <c r="P201" s="85">
        <v>98.9</v>
      </c>
      <c r="Q201" s="73"/>
      <c r="R201" s="83">
        <v>2604.422675283</v>
      </c>
      <c r="S201" s="84">
        <v>1.6484740386846861E-3</v>
      </c>
      <c r="T201" s="84">
        <f t="shared" si="2"/>
        <v>7.2242164798675844E-4</v>
      </c>
      <c r="U201" s="84">
        <f>R201/'סכום נכסי הקרן'!$C$42</f>
        <v>4.3034777176966034E-5</v>
      </c>
    </row>
    <row r="202" spans="2:21">
      <c r="B202" s="76" t="s">
        <v>576</v>
      </c>
      <c r="C202" s="73">
        <v>1185941</v>
      </c>
      <c r="D202" s="86" t="s">
        <v>121</v>
      </c>
      <c r="E202" s="86" t="s">
        <v>296</v>
      </c>
      <c r="F202" s="73" t="s">
        <v>577</v>
      </c>
      <c r="G202" s="86" t="s">
        <v>131</v>
      </c>
      <c r="H202" s="73" t="s">
        <v>417</v>
      </c>
      <c r="I202" s="73" t="s">
        <v>132</v>
      </c>
      <c r="J202" s="73"/>
      <c r="K202" s="83">
        <v>1.9600000000000599</v>
      </c>
      <c r="L202" s="86" t="s">
        <v>134</v>
      </c>
      <c r="M202" s="87">
        <v>5.5999999999999994E-2</v>
      </c>
      <c r="N202" s="87">
        <v>6.7400000000002736E-2</v>
      </c>
      <c r="O202" s="83">
        <v>8637310.125</v>
      </c>
      <c r="P202" s="85">
        <v>100.51</v>
      </c>
      <c r="Q202" s="73"/>
      <c r="R202" s="83">
        <v>8681.3602143130011</v>
      </c>
      <c r="S202" s="84">
        <v>2.2422341385218453E-2</v>
      </c>
      <c r="T202" s="84">
        <f t="shared" si="2"/>
        <v>2.4080586505065642E-3</v>
      </c>
      <c r="U202" s="84">
        <f>R202/'סכום נכסי הקרן'!$C$42</f>
        <v>1.4344845249642215E-4</v>
      </c>
    </row>
    <row r="203" spans="2:21">
      <c r="B203" s="76" t="s">
        <v>578</v>
      </c>
      <c r="C203" s="73">
        <v>1143130</v>
      </c>
      <c r="D203" s="86" t="s">
        <v>121</v>
      </c>
      <c r="E203" s="86" t="s">
        <v>296</v>
      </c>
      <c r="F203" s="73" t="s">
        <v>438</v>
      </c>
      <c r="G203" s="86" t="s">
        <v>436</v>
      </c>
      <c r="H203" s="73" t="s">
        <v>417</v>
      </c>
      <c r="I203" s="73" t="s">
        <v>132</v>
      </c>
      <c r="J203" s="73"/>
      <c r="K203" s="83">
        <v>7.5699999999996637</v>
      </c>
      <c r="L203" s="86" t="s">
        <v>134</v>
      </c>
      <c r="M203" s="87">
        <v>3.0499999999999999E-2</v>
      </c>
      <c r="N203" s="87">
        <v>5.4899999999997881E-2</v>
      </c>
      <c r="O203" s="83">
        <v>7175032.7532480005</v>
      </c>
      <c r="P203" s="85">
        <v>84.4</v>
      </c>
      <c r="Q203" s="73"/>
      <c r="R203" s="83">
        <v>6055.7276439719999</v>
      </c>
      <c r="S203" s="84">
        <v>1.051035063870853E-2</v>
      </c>
      <c r="T203" s="84">
        <f t="shared" ref="T203:T266" si="3">IFERROR(R203/$R$11,0)</f>
        <v>1.6797537457478372E-3</v>
      </c>
      <c r="U203" s="84">
        <f>R203/'סכום נכסי הקרן'!$C$42</f>
        <v>1.0006320873949949E-4</v>
      </c>
    </row>
    <row r="204" spans="2:21">
      <c r="B204" s="76" t="s">
        <v>579</v>
      </c>
      <c r="C204" s="73">
        <v>1157601</v>
      </c>
      <c r="D204" s="86" t="s">
        <v>121</v>
      </c>
      <c r="E204" s="86" t="s">
        <v>296</v>
      </c>
      <c r="F204" s="73" t="s">
        <v>438</v>
      </c>
      <c r="G204" s="86" t="s">
        <v>436</v>
      </c>
      <c r="H204" s="73" t="s">
        <v>417</v>
      </c>
      <c r="I204" s="73" t="s">
        <v>132</v>
      </c>
      <c r="J204" s="73"/>
      <c r="K204" s="83">
        <v>3.0999999999996728</v>
      </c>
      <c r="L204" s="86" t="s">
        <v>134</v>
      </c>
      <c r="M204" s="87">
        <v>2.9100000000000001E-2</v>
      </c>
      <c r="N204" s="87">
        <v>4.9999999999994965E-2</v>
      </c>
      <c r="O204" s="83">
        <v>4195092.582955</v>
      </c>
      <c r="P204" s="85">
        <v>94.7</v>
      </c>
      <c r="Q204" s="73"/>
      <c r="R204" s="83">
        <v>3972.7526754830005</v>
      </c>
      <c r="S204" s="84">
        <v>6.9918209715916666E-3</v>
      </c>
      <c r="T204" s="84">
        <f t="shared" si="3"/>
        <v>1.1019726414240249E-3</v>
      </c>
      <c r="U204" s="84">
        <f>R204/'סכום נכסי הקרן'!$C$42</f>
        <v>6.5644692695677413E-5</v>
      </c>
    </row>
    <row r="205" spans="2:21">
      <c r="B205" s="76" t="s">
        <v>580</v>
      </c>
      <c r="C205" s="73">
        <v>1138163</v>
      </c>
      <c r="D205" s="86" t="s">
        <v>121</v>
      </c>
      <c r="E205" s="86" t="s">
        <v>296</v>
      </c>
      <c r="F205" s="73" t="s">
        <v>438</v>
      </c>
      <c r="G205" s="86" t="s">
        <v>436</v>
      </c>
      <c r="H205" s="73" t="s">
        <v>417</v>
      </c>
      <c r="I205" s="73" t="s">
        <v>132</v>
      </c>
      <c r="J205" s="73"/>
      <c r="K205" s="73">
        <v>5.14</v>
      </c>
      <c r="L205" s="86" t="s">
        <v>134</v>
      </c>
      <c r="M205" s="87">
        <v>3.95E-2</v>
      </c>
      <c r="N205" s="87">
        <v>5.080013456808645E-2</v>
      </c>
      <c r="O205" s="83">
        <v>0.230328</v>
      </c>
      <c r="P205" s="85">
        <v>95.66</v>
      </c>
      <c r="Q205" s="73"/>
      <c r="R205" s="83">
        <v>2.1996299999999999E-4</v>
      </c>
      <c r="S205" s="84">
        <v>9.5966012212334191E-10</v>
      </c>
      <c r="T205" s="84">
        <f t="shared" si="3"/>
        <v>6.1013918541023455E-11</v>
      </c>
      <c r="U205" s="84">
        <f>R205/'סכום נכסי הקרן'!$C$42</f>
        <v>3.6346092291445686E-12</v>
      </c>
    </row>
    <row r="206" spans="2:21">
      <c r="B206" s="76" t="s">
        <v>581</v>
      </c>
      <c r="C206" s="73">
        <v>1143122</v>
      </c>
      <c r="D206" s="86" t="s">
        <v>121</v>
      </c>
      <c r="E206" s="86" t="s">
        <v>296</v>
      </c>
      <c r="F206" s="73" t="s">
        <v>438</v>
      </c>
      <c r="G206" s="86" t="s">
        <v>436</v>
      </c>
      <c r="H206" s="73" t="s">
        <v>417</v>
      </c>
      <c r="I206" s="73" t="s">
        <v>132</v>
      </c>
      <c r="J206" s="73"/>
      <c r="K206" s="83">
        <v>6.8199999999995846</v>
      </c>
      <c r="L206" s="86" t="s">
        <v>134</v>
      </c>
      <c r="M206" s="87">
        <v>3.0499999999999999E-2</v>
      </c>
      <c r="N206" s="87">
        <v>5.5299999999996657E-2</v>
      </c>
      <c r="O206" s="83">
        <v>9646457.8542870004</v>
      </c>
      <c r="P206" s="85">
        <v>85.68</v>
      </c>
      <c r="Q206" s="73"/>
      <c r="R206" s="83">
        <v>8265.0850896920001</v>
      </c>
      <c r="S206" s="84">
        <v>1.3234785355562675E-2</v>
      </c>
      <c r="T206" s="84">
        <f t="shared" si="3"/>
        <v>2.2925911557720854E-3</v>
      </c>
      <c r="U206" s="84">
        <f>R206/'סכום נכסי הקרן'!$C$42</f>
        <v>1.3657003471792851E-4</v>
      </c>
    </row>
    <row r="207" spans="2:21">
      <c r="B207" s="76" t="s">
        <v>582</v>
      </c>
      <c r="C207" s="73">
        <v>1182666</v>
      </c>
      <c r="D207" s="86" t="s">
        <v>121</v>
      </c>
      <c r="E207" s="86" t="s">
        <v>296</v>
      </c>
      <c r="F207" s="73" t="s">
        <v>438</v>
      </c>
      <c r="G207" s="86" t="s">
        <v>436</v>
      </c>
      <c r="H207" s="73" t="s">
        <v>417</v>
      </c>
      <c r="I207" s="73" t="s">
        <v>132</v>
      </c>
      <c r="J207" s="73"/>
      <c r="K207" s="83">
        <v>8.4300000000000228</v>
      </c>
      <c r="L207" s="86" t="s">
        <v>134</v>
      </c>
      <c r="M207" s="87">
        <v>2.63E-2</v>
      </c>
      <c r="N207" s="87">
        <v>5.5E-2</v>
      </c>
      <c r="O207" s="83">
        <v>10364772.15</v>
      </c>
      <c r="P207" s="85">
        <v>79.64</v>
      </c>
      <c r="Q207" s="73"/>
      <c r="R207" s="83">
        <v>8254.5045402600008</v>
      </c>
      <c r="S207" s="84">
        <v>1.4941461268113227E-2</v>
      </c>
      <c r="T207" s="84">
        <f t="shared" si="3"/>
        <v>2.2896562949947579E-3</v>
      </c>
      <c r="U207" s="84">
        <f>R207/'סכום נכסי הקרן'!$C$42</f>
        <v>1.3639520457551835E-4</v>
      </c>
    </row>
    <row r="208" spans="2:21">
      <c r="B208" s="76" t="s">
        <v>583</v>
      </c>
      <c r="C208" s="73">
        <v>1141647</v>
      </c>
      <c r="D208" s="86" t="s">
        <v>121</v>
      </c>
      <c r="E208" s="86" t="s">
        <v>296</v>
      </c>
      <c r="F208" s="73" t="s">
        <v>584</v>
      </c>
      <c r="G208" s="86" t="s">
        <v>129</v>
      </c>
      <c r="H208" s="73" t="s">
        <v>414</v>
      </c>
      <c r="I208" s="73" t="s">
        <v>300</v>
      </c>
      <c r="J208" s="73"/>
      <c r="K208" s="83">
        <v>0.23000000000604984</v>
      </c>
      <c r="L208" s="86" t="s">
        <v>134</v>
      </c>
      <c r="M208" s="87">
        <v>3.4000000000000002E-2</v>
      </c>
      <c r="N208" s="87">
        <v>5.9499999999962194E-2</v>
      </c>
      <c r="O208" s="83">
        <v>52941.526377000002</v>
      </c>
      <c r="P208" s="85">
        <v>99.91</v>
      </c>
      <c r="Q208" s="73"/>
      <c r="R208" s="83">
        <v>52.893877216</v>
      </c>
      <c r="S208" s="84">
        <v>7.5614127661075665E-4</v>
      </c>
      <c r="T208" s="84">
        <f t="shared" si="3"/>
        <v>1.4671843518118595E-5</v>
      </c>
      <c r="U208" s="84">
        <f>R208/'סכום נכסי הקרן'!$C$42</f>
        <v>8.7400414749077441E-7</v>
      </c>
    </row>
    <row r="209" spans="2:21">
      <c r="B209" s="76" t="s">
        <v>585</v>
      </c>
      <c r="C209" s="73">
        <v>1136068</v>
      </c>
      <c r="D209" s="86" t="s">
        <v>121</v>
      </c>
      <c r="E209" s="86" t="s">
        <v>296</v>
      </c>
      <c r="F209" s="73" t="s">
        <v>444</v>
      </c>
      <c r="G209" s="86" t="s">
        <v>436</v>
      </c>
      <c r="H209" s="73" t="s">
        <v>417</v>
      </c>
      <c r="I209" s="73" t="s">
        <v>132</v>
      </c>
      <c r="J209" s="73"/>
      <c r="K209" s="83">
        <v>1.3099999999997556</v>
      </c>
      <c r="L209" s="86" t="s">
        <v>134</v>
      </c>
      <c r="M209" s="87">
        <v>3.9199999999999999E-2</v>
      </c>
      <c r="N209" s="87">
        <v>5.339999999996576E-2</v>
      </c>
      <c r="O209" s="83">
        <v>661437.66497000004</v>
      </c>
      <c r="P209" s="85">
        <v>98.91</v>
      </c>
      <c r="Q209" s="73"/>
      <c r="R209" s="83">
        <v>654.22801583599994</v>
      </c>
      <c r="S209" s="84">
        <v>6.8910236866231739E-4</v>
      </c>
      <c r="T209" s="84">
        <f t="shared" si="3"/>
        <v>1.8147149686753274E-4</v>
      </c>
      <c r="U209" s="84">
        <f>R209/'סכום נכסי הקרן'!$C$42</f>
        <v>1.0810287113389363E-5</v>
      </c>
    </row>
    <row r="210" spans="2:21">
      <c r="B210" s="76" t="s">
        <v>586</v>
      </c>
      <c r="C210" s="73">
        <v>1160647</v>
      </c>
      <c r="D210" s="86" t="s">
        <v>121</v>
      </c>
      <c r="E210" s="86" t="s">
        <v>296</v>
      </c>
      <c r="F210" s="73" t="s">
        <v>444</v>
      </c>
      <c r="G210" s="86" t="s">
        <v>436</v>
      </c>
      <c r="H210" s="73" t="s">
        <v>417</v>
      </c>
      <c r="I210" s="73" t="s">
        <v>132</v>
      </c>
      <c r="J210" s="73"/>
      <c r="K210" s="83">
        <v>6.3799999999999164</v>
      </c>
      <c r="L210" s="86" t="s">
        <v>134</v>
      </c>
      <c r="M210" s="87">
        <v>2.64E-2</v>
      </c>
      <c r="N210" s="87">
        <v>5.3399999999999503E-2</v>
      </c>
      <c r="O210" s="83">
        <v>21970806.720742997</v>
      </c>
      <c r="P210" s="85">
        <v>84.75</v>
      </c>
      <c r="Q210" s="73"/>
      <c r="R210" s="83">
        <v>18620.258695990997</v>
      </c>
      <c r="S210" s="84">
        <v>1.3428174594804398E-2</v>
      </c>
      <c r="T210" s="84">
        <f t="shared" si="3"/>
        <v>5.1649365906537839E-3</v>
      </c>
      <c r="U210" s="84">
        <f>R210/'סכום נכסי הקרן'!$C$42</f>
        <v>3.0767612782835424E-4</v>
      </c>
    </row>
    <row r="211" spans="2:21">
      <c r="B211" s="76" t="s">
        <v>587</v>
      </c>
      <c r="C211" s="73">
        <v>1179928</v>
      </c>
      <c r="D211" s="86" t="s">
        <v>121</v>
      </c>
      <c r="E211" s="86" t="s">
        <v>296</v>
      </c>
      <c r="F211" s="73" t="s">
        <v>444</v>
      </c>
      <c r="G211" s="86" t="s">
        <v>436</v>
      </c>
      <c r="H211" s="73" t="s">
        <v>417</v>
      </c>
      <c r="I211" s="73" t="s">
        <v>132</v>
      </c>
      <c r="J211" s="73"/>
      <c r="K211" s="83">
        <v>7.9800000000003104</v>
      </c>
      <c r="L211" s="86" t="s">
        <v>134</v>
      </c>
      <c r="M211" s="87">
        <v>2.5000000000000001E-2</v>
      </c>
      <c r="N211" s="87">
        <v>5.5300000000002597E-2</v>
      </c>
      <c r="O211" s="83">
        <v>8686059.3336740006</v>
      </c>
      <c r="P211" s="85">
        <v>79.150000000000006</v>
      </c>
      <c r="Q211" s="73"/>
      <c r="R211" s="83">
        <v>6875.0159622570009</v>
      </c>
      <c r="S211" s="84">
        <v>6.5130109076291243E-3</v>
      </c>
      <c r="T211" s="84">
        <f t="shared" si="3"/>
        <v>1.9070101057422596E-3</v>
      </c>
      <c r="U211" s="84">
        <f>R211/'סכום נכסי הקרן'!$C$42</f>
        <v>1.1360090772964327E-4</v>
      </c>
    </row>
    <row r="212" spans="2:21">
      <c r="B212" s="76" t="s">
        <v>588</v>
      </c>
      <c r="C212" s="73">
        <v>1143411</v>
      </c>
      <c r="D212" s="86" t="s">
        <v>121</v>
      </c>
      <c r="E212" s="86" t="s">
        <v>296</v>
      </c>
      <c r="F212" s="73" t="s">
        <v>569</v>
      </c>
      <c r="G212" s="86" t="s">
        <v>436</v>
      </c>
      <c r="H212" s="73" t="s">
        <v>417</v>
      </c>
      <c r="I212" s="73" t="s">
        <v>132</v>
      </c>
      <c r="J212" s="73"/>
      <c r="K212" s="83">
        <v>5.5999999999999694</v>
      </c>
      <c r="L212" s="86" t="s">
        <v>134</v>
      </c>
      <c r="M212" s="87">
        <v>3.4300000000000004E-2</v>
      </c>
      <c r="N212" s="87">
        <v>5.2599999999999196E-2</v>
      </c>
      <c r="O212" s="83">
        <v>7091325.2410669997</v>
      </c>
      <c r="P212" s="85">
        <v>91.5</v>
      </c>
      <c r="Q212" s="73"/>
      <c r="R212" s="83">
        <v>6488.562596152</v>
      </c>
      <c r="S212" s="84">
        <v>2.3335939321663154E-2</v>
      </c>
      <c r="T212" s="84">
        <f t="shared" si="3"/>
        <v>1.7998146492362343E-3</v>
      </c>
      <c r="U212" s="84">
        <f>R212/'סכום נכסי הקרן'!$C$42</f>
        <v>1.0721525663796321E-4</v>
      </c>
    </row>
    <row r="213" spans="2:21">
      <c r="B213" s="76" t="s">
        <v>589</v>
      </c>
      <c r="C213" s="73">
        <v>1184191</v>
      </c>
      <c r="D213" s="86" t="s">
        <v>121</v>
      </c>
      <c r="E213" s="86" t="s">
        <v>296</v>
      </c>
      <c r="F213" s="73" t="s">
        <v>569</v>
      </c>
      <c r="G213" s="86" t="s">
        <v>436</v>
      </c>
      <c r="H213" s="73" t="s">
        <v>417</v>
      </c>
      <c r="I213" s="73" t="s">
        <v>132</v>
      </c>
      <c r="J213" s="73"/>
      <c r="K213" s="83">
        <v>6.8399999999999839</v>
      </c>
      <c r="L213" s="86" t="s">
        <v>134</v>
      </c>
      <c r="M213" s="87">
        <v>2.98E-2</v>
      </c>
      <c r="N213" s="87">
        <v>5.5099999999998713E-2</v>
      </c>
      <c r="O213" s="83">
        <v>5624501.1892649997</v>
      </c>
      <c r="P213" s="85">
        <v>85.31</v>
      </c>
      <c r="Q213" s="73"/>
      <c r="R213" s="83">
        <v>4798.2619645619998</v>
      </c>
      <c r="S213" s="84">
        <v>1.4328399826719764E-2</v>
      </c>
      <c r="T213" s="84">
        <f t="shared" si="3"/>
        <v>1.3309545907460665E-3</v>
      </c>
      <c r="U213" s="84">
        <f>R213/'סכום נכסי הקרן'!$C$42</f>
        <v>7.9285185327761462E-5</v>
      </c>
    </row>
    <row r="214" spans="2:21">
      <c r="B214" s="76" t="s">
        <v>590</v>
      </c>
      <c r="C214" s="73">
        <v>1139815</v>
      </c>
      <c r="D214" s="86" t="s">
        <v>121</v>
      </c>
      <c r="E214" s="86" t="s">
        <v>296</v>
      </c>
      <c r="F214" s="73" t="s">
        <v>456</v>
      </c>
      <c r="G214" s="86" t="s">
        <v>436</v>
      </c>
      <c r="H214" s="73" t="s">
        <v>417</v>
      </c>
      <c r="I214" s="73" t="s">
        <v>132</v>
      </c>
      <c r="J214" s="73"/>
      <c r="K214" s="83">
        <v>2.2500000000000351</v>
      </c>
      <c r="L214" s="86" t="s">
        <v>134</v>
      </c>
      <c r="M214" s="87">
        <v>3.61E-2</v>
      </c>
      <c r="N214" s="87">
        <v>4.9500000000001335E-2</v>
      </c>
      <c r="O214" s="83">
        <v>14595884.504295001</v>
      </c>
      <c r="P214" s="85">
        <v>97.78</v>
      </c>
      <c r="Q214" s="73"/>
      <c r="R214" s="83">
        <v>14271.855381937999</v>
      </c>
      <c r="S214" s="84">
        <v>1.9017439093543975E-2</v>
      </c>
      <c r="T214" s="84">
        <f t="shared" si="3"/>
        <v>3.958764981850731E-3</v>
      </c>
      <c r="U214" s="84">
        <f>R214/'סכום נכסי הקרן'!$C$42</f>
        <v>2.3582428539440013E-4</v>
      </c>
    </row>
    <row r="215" spans="2:21">
      <c r="B215" s="76" t="s">
        <v>591</v>
      </c>
      <c r="C215" s="73">
        <v>1155522</v>
      </c>
      <c r="D215" s="86" t="s">
        <v>121</v>
      </c>
      <c r="E215" s="86" t="s">
        <v>296</v>
      </c>
      <c r="F215" s="73" t="s">
        <v>456</v>
      </c>
      <c r="G215" s="86" t="s">
        <v>436</v>
      </c>
      <c r="H215" s="73" t="s">
        <v>417</v>
      </c>
      <c r="I215" s="73" t="s">
        <v>132</v>
      </c>
      <c r="J215" s="73"/>
      <c r="K215" s="83">
        <v>3.2500000000003229</v>
      </c>
      <c r="L215" s="86" t="s">
        <v>134</v>
      </c>
      <c r="M215" s="87">
        <v>3.3000000000000002E-2</v>
      </c>
      <c r="N215" s="87">
        <v>4.8700000000005295E-2</v>
      </c>
      <c r="O215" s="83">
        <v>4855993.4114610003</v>
      </c>
      <c r="P215" s="85">
        <v>95.55</v>
      </c>
      <c r="Q215" s="73"/>
      <c r="R215" s="83">
        <v>4639.9017053420002</v>
      </c>
      <c r="S215" s="84">
        <v>1.5748571929043768E-2</v>
      </c>
      <c r="T215" s="84">
        <f t="shared" si="3"/>
        <v>1.2870282033255259E-3</v>
      </c>
      <c r="U215" s="84">
        <f>R215/'סכום נכסי הקרן'!$C$42</f>
        <v>7.6668483156529317E-5</v>
      </c>
    </row>
    <row r="216" spans="2:21">
      <c r="B216" s="76" t="s">
        <v>592</v>
      </c>
      <c r="C216" s="73">
        <v>1159359</v>
      </c>
      <c r="D216" s="86" t="s">
        <v>121</v>
      </c>
      <c r="E216" s="86" t="s">
        <v>296</v>
      </c>
      <c r="F216" s="73" t="s">
        <v>456</v>
      </c>
      <c r="G216" s="86" t="s">
        <v>436</v>
      </c>
      <c r="H216" s="73" t="s">
        <v>417</v>
      </c>
      <c r="I216" s="73" t="s">
        <v>132</v>
      </c>
      <c r="J216" s="73"/>
      <c r="K216" s="83">
        <v>5.5600000000000449</v>
      </c>
      <c r="L216" s="86" t="s">
        <v>134</v>
      </c>
      <c r="M216" s="87">
        <v>2.6200000000000001E-2</v>
      </c>
      <c r="N216" s="87">
        <v>5.3299999999999896E-2</v>
      </c>
      <c r="O216" s="83">
        <v>13620559.905636001</v>
      </c>
      <c r="P216" s="85">
        <v>87.48</v>
      </c>
      <c r="Q216" s="73"/>
      <c r="R216" s="83">
        <v>11915.265351657998</v>
      </c>
      <c r="S216" s="84">
        <v>1.053113547233603E-2</v>
      </c>
      <c r="T216" s="84">
        <f t="shared" si="3"/>
        <v>3.3050878082256574E-3</v>
      </c>
      <c r="U216" s="84">
        <f>R216/'סכום נכסי הקרן'!$C$42</f>
        <v>1.9688462793671056E-4</v>
      </c>
    </row>
    <row r="217" spans="2:21">
      <c r="B217" s="76" t="s">
        <v>593</v>
      </c>
      <c r="C217" s="73">
        <v>1141829</v>
      </c>
      <c r="D217" s="86" t="s">
        <v>121</v>
      </c>
      <c r="E217" s="86" t="s">
        <v>296</v>
      </c>
      <c r="F217" s="73" t="s">
        <v>594</v>
      </c>
      <c r="G217" s="86" t="s">
        <v>129</v>
      </c>
      <c r="H217" s="73" t="s">
        <v>414</v>
      </c>
      <c r="I217" s="73" t="s">
        <v>300</v>
      </c>
      <c r="J217" s="73"/>
      <c r="K217" s="83">
        <v>2.5499999999999918</v>
      </c>
      <c r="L217" s="86" t="s">
        <v>134</v>
      </c>
      <c r="M217" s="87">
        <v>2.3E-2</v>
      </c>
      <c r="N217" s="87">
        <v>5.7199999999997413E-2</v>
      </c>
      <c r="O217" s="83">
        <v>6364008.045531</v>
      </c>
      <c r="P217" s="85">
        <v>92.03</v>
      </c>
      <c r="Q217" s="73"/>
      <c r="R217" s="83">
        <v>5856.7964626909998</v>
      </c>
      <c r="S217" s="84">
        <v>7.7954783883245598E-3</v>
      </c>
      <c r="T217" s="84">
        <f t="shared" si="3"/>
        <v>1.624573688693021E-3</v>
      </c>
      <c r="U217" s="84">
        <f>R217/'סכום נכסי הקרן'!$C$42</f>
        <v>9.6776123604960709E-5</v>
      </c>
    </row>
    <row r="218" spans="2:21">
      <c r="B218" s="76" t="s">
        <v>595</v>
      </c>
      <c r="C218" s="73">
        <v>1173566</v>
      </c>
      <c r="D218" s="86" t="s">
        <v>121</v>
      </c>
      <c r="E218" s="86" t="s">
        <v>296</v>
      </c>
      <c r="F218" s="73" t="s">
        <v>594</v>
      </c>
      <c r="G218" s="86" t="s">
        <v>129</v>
      </c>
      <c r="H218" s="73" t="s">
        <v>414</v>
      </c>
      <c r="I218" s="73" t="s">
        <v>300</v>
      </c>
      <c r="J218" s="73"/>
      <c r="K218" s="83">
        <v>2.6899999999999871</v>
      </c>
      <c r="L218" s="86" t="s">
        <v>134</v>
      </c>
      <c r="M218" s="87">
        <v>2.1499999999999998E-2</v>
      </c>
      <c r="N218" s="87">
        <v>6.0200000000002168E-2</v>
      </c>
      <c r="O218" s="83">
        <v>3286256.5592390001</v>
      </c>
      <c r="P218" s="85">
        <v>90.37</v>
      </c>
      <c r="Q218" s="83">
        <v>167.63711494200001</v>
      </c>
      <c r="R218" s="83">
        <v>3137.4271675160003</v>
      </c>
      <c r="S218" s="84">
        <v>5.8559195411009585E-3</v>
      </c>
      <c r="T218" s="84">
        <f t="shared" si="3"/>
        <v>8.7026784335190554E-4</v>
      </c>
      <c r="U218" s="84">
        <f>R218/'סכום נכסי הקרן'!$C$42</f>
        <v>5.1841999512747857E-5</v>
      </c>
    </row>
    <row r="219" spans="2:21">
      <c r="B219" s="76" t="s">
        <v>596</v>
      </c>
      <c r="C219" s="73">
        <v>1136464</v>
      </c>
      <c r="D219" s="86" t="s">
        <v>121</v>
      </c>
      <c r="E219" s="86" t="s">
        <v>296</v>
      </c>
      <c r="F219" s="73" t="s">
        <v>594</v>
      </c>
      <c r="G219" s="86" t="s">
        <v>129</v>
      </c>
      <c r="H219" s="73" t="s">
        <v>414</v>
      </c>
      <c r="I219" s="73" t="s">
        <v>300</v>
      </c>
      <c r="J219" s="73"/>
      <c r="K219" s="83">
        <v>1.8399999999998999</v>
      </c>
      <c r="L219" s="86" t="s">
        <v>134</v>
      </c>
      <c r="M219" s="87">
        <v>2.75E-2</v>
      </c>
      <c r="N219" s="87">
        <v>5.9699999999990476E-2</v>
      </c>
      <c r="O219" s="83">
        <v>3396663.4089289997</v>
      </c>
      <c r="P219" s="85">
        <v>94.66</v>
      </c>
      <c r="Q219" s="73"/>
      <c r="R219" s="83">
        <v>3215.2814705979999</v>
      </c>
      <c r="S219" s="84">
        <v>1.079031107155754E-2</v>
      </c>
      <c r="T219" s="84">
        <f t="shared" si="3"/>
        <v>8.9186327579424032E-4</v>
      </c>
      <c r="U219" s="84">
        <f>R219/'סכום נכסי הקרן'!$C$42</f>
        <v>5.3128442998745296E-5</v>
      </c>
    </row>
    <row r="220" spans="2:21">
      <c r="B220" s="76" t="s">
        <v>597</v>
      </c>
      <c r="C220" s="73">
        <v>1139591</v>
      </c>
      <c r="D220" s="86" t="s">
        <v>121</v>
      </c>
      <c r="E220" s="86" t="s">
        <v>296</v>
      </c>
      <c r="F220" s="73" t="s">
        <v>594</v>
      </c>
      <c r="G220" s="86" t="s">
        <v>129</v>
      </c>
      <c r="H220" s="73" t="s">
        <v>414</v>
      </c>
      <c r="I220" s="73" t="s">
        <v>300</v>
      </c>
      <c r="J220" s="73"/>
      <c r="K220" s="83">
        <v>0.66000000000054004</v>
      </c>
      <c r="L220" s="86" t="s">
        <v>134</v>
      </c>
      <c r="M220" s="87">
        <v>2.4E-2</v>
      </c>
      <c r="N220" s="87">
        <v>5.9300000000036455E-2</v>
      </c>
      <c r="O220" s="83">
        <v>756110.62009299989</v>
      </c>
      <c r="P220" s="85">
        <v>97.96</v>
      </c>
      <c r="Q220" s="73"/>
      <c r="R220" s="83">
        <v>740.68596310999999</v>
      </c>
      <c r="S220" s="84">
        <v>6.4960856851737116E-3</v>
      </c>
      <c r="T220" s="84">
        <f t="shared" si="3"/>
        <v>2.0545343088461716E-4</v>
      </c>
      <c r="U220" s="84">
        <f>R220/'סכום נכסי הקרן'!$C$42</f>
        <v>1.2238894893311327E-5</v>
      </c>
    </row>
    <row r="221" spans="2:21">
      <c r="B221" s="76" t="s">
        <v>598</v>
      </c>
      <c r="C221" s="73">
        <v>1158740</v>
      </c>
      <c r="D221" s="86" t="s">
        <v>121</v>
      </c>
      <c r="E221" s="86" t="s">
        <v>296</v>
      </c>
      <c r="F221" s="73" t="s">
        <v>460</v>
      </c>
      <c r="G221" s="86" t="s">
        <v>130</v>
      </c>
      <c r="H221" s="73" t="s">
        <v>461</v>
      </c>
      <c r="I221" s="73" t="s">
        <v>300</v>
      </c>
      <c r="J221" s="73"/>
      <c r="K221" s="83">
        <v>1.8000000000158198</v>
      </c>
      <c r="L221" s="86" t="s">
        <v>134</v>
      </c>
      <c r="M221" s="87">
        <v>3.2500000000000001E-2</v>
      </c>
      <c r="N221" s="87">
        <v>6.3400000000442949E-2</v>
      </c>
      <c r="O221" s="83">
        <v>66182.985757999995</v>
      </c>
      <c r="P221" s="85">
        <v>95.51</v>
      </c>
      <c r="Q221" s="73"/>
      <c r="R221" s="83">
        <v>63.211368730000011</v>
      </c>
      <c r="S221" s="84">
        <v>1.5970426748243536E-4</v>
      </c>
      <c r="T221" s="84">
        <f t="shared" si="3"/>
        <v>1.7533736594603718E-5</v>
      </c>
      <c r="U221" s="84">
        <f>R221/'סכום נכסי הקרן'!$C$42</f>
        <v>1.044487591880991E-6</v>
      </c>
    </row>
    <row r="222" spans="2:21">
      <c r="B222" s="76" t="s">
        <v>599</v>
      </c>
      <c r="C222" s="73">
        <v>1191832</v>
      </c>
      <c r="D222" s="86" t="s">
        <v>121</v>
      </c>
      <c r="E222" s="86" t="s">
        <v>296</v>
      </c>
      <c r="F222" s="73" t="s">
        <v>460</v>
      </c>
      <c r="G222" s="86" t="s">
        <v>130</v>
      </c>
      <c r="H222" s="73" t="s">
        <v>461</v>
      </c>
      <c r="I222" s="73" t="s">
        <v>300</v>
      </c>
      <c r="J222" s="73"/>
      <c r="K222" s="83">
        <v>2.5799999999998526</v>
      </c>
      <c r="L222" s="86" t="s">
        <v>134</v>
      </c>
      <c r="M222" s="87">
        <v>5.7000000000000002E-2</v>
      </c>
      <c r="N222" s="87">
        <v>6.6499999999997658E-2</v>
      </c>
      <c r="O222" s="83">
        <v>6092643.3980400003</v>
      </c>
      <c r="P222" s="85">
        <v>98.15</v>
      </c>
      <c r="Q222" s="73"/>
      <c r="R222" s="83">
        <v>5979.9292913359996</v>
      </c>
      <c r="S222" s="84">
        <v>2.8410819396963369E-2</v>
      </c>
      <c r="T222" s="84">
        <f t="shared" si="3"/>
        <v>1.658728598276323E-3</v>
      </c>
      <c r="U222" s="84">
        <f>R222/'סכום נכסי הקרן'!$C$42</f>
        <v>9.8810737223631992E-5</v>
      </c>
    </row>
    <row r="223" spans="2:21">
      <c r="B223" s="76" t="s">
        <v>600</v>
      </c>
      <c r="C223" s="73">
        <v>1161678</v>
      </c>
      <c r="D223" s="86" t="s">
        <v>121</v>
      </c>
      <c r="E223" s="86" t="s">
        <v>296</v>
      </c>
      <c r="F223" s="73" t="s">
        <v>464</v>
      </c>
      <c r="G223" s="86" t="s">
        <v>130</v>
      </c>
      <c r="H223" s="73" t="s">
        <v>461</v>
      </c>
      <c r="I223" s="73" t="s">
        <v>300</v>
      </c>
      <c r="J223" s="73"/>
      <c r="K223" s="83">
        <v>2.1299999999998578</v>
      </c>
      <c r="L223" s="86" t="s">
        <v>134</v>
      </c>
      <c r="M223" s="87">
        <v>2.7999999999999997E-2</v>
      </c>
      <c r="N223" s="87">
        <v>6.1999999999993685E-2</v>
      </c>
      <c r="O223" s="83">
        <v>3375142.6121649998</v>
      </c>
      <c r="P223" s="85">
        <v>93.93</v>
      </c>
      <c r="Q223" s="73"/>
      <c r="R223" s="83">
        <v>3170.2713799650005</v>
      </c>
      <c r="S223" s="84">
        <v>9.7073756372849321E-3</v>
      </c>
      <c r="T223" s="84">
        <f t="shared" si="3"/>
        <v>8.7937825784392177E-4</v>
      </c>
      <c r="U223" s="84">
        <f>R223/'סכום נכסי הקרן'!$C$42</f>
        <v>5.2384708412386076E-5</v>
      </c>
    </row>
    <row r="224" spans="2:21">
      <c r="B224" s="76" t="s">
        <v>601</v>
      </c>
      <c r="C224" s="73">
        <v>1192459</v>
      </c>
      <c r="D224" s="86" t="s">
        <v>121</v>
      </c>
      <c r="E224" s="86" t="s">
        <v>296</v>
      </c>
      <c r="F224" s="73" t="s">
        <v>464</v>
      </c>
      <c r="G224" s="86" t="s">
        <v>130</v>
      </c>
      <c r="H224" s="73" t="s">
        <v>461</v>
      </c>
      <c r="I224" s="73" t="s">
        <v>300</v>
      </c>
      <c r="J224" s="73"/>
      <c r="K224" s="83">
        <v>3.7400000000001121</v>
      </c>
      <c r="L224" s="86" t="s">
        <v>134</v>
      </c>
      <c r="M224" s="87">
        <v>5.6500000000000002E-2</v>
      </c>
      <c r="N224" s="87">
        <v>6.3000000000002887E-2</v>
      </c>
      <c r="O224" s="83">
        <v>5948211.7952640001</v>
      </c>
      <c r="P224" s="85">
        <v>99.11</v>
      </c>
      <c r="Q224" s="73"/>
      <c r="R224" s="83">
        <v>5895.2724823409999</v>
      </c>
      <c r="S224" s="84">
        <v>1.9504380116156451E-2</v>
      </c>
      <c r="T224" s="84">
        <f t="shared" si="3"/>
        <v>1.6352462687574316E-3</v>
      </c>
      <c r="U224" s="84">
        <f>R224/'סכום נכסי הקרן'!$C$42</f>
        <v>9.7411890966383482E-5</v>
      </c>
    </row>
    <row r="225" spans="2:21">
      <c r="B225" s="76" t="s">
        <v>602</v>
      </c>
      <c r="C225" s="73">
        <v>7390149</v>
      </c>
      <c r="D225" s="86" t="s">
        <v>121</v>
      </c>
      <c r="E225" s="86" t="s">
        <v>296</v>
      </c>
      <c r="F225" s="73" t="s">
        <v>603</v>
      </c>
      <c r="G225" s="86" t="s">
        <v>474</v>
      </c>
      <c r="H225" s="73" t="s">
        <v>469</v>
      </c>
      <c r="I225" s="73" t="s">
        <v>132</v>
      </c>
      <c r="J225" s="73"/>
      <c r="K225" s="83">
        <v>1.6600000000022748</v>
      </c>
      <c r="L225" s="86" t="s">
        <v>134</v>
      </c>
      <c r="M225" s="87">
        <v>0.04</v>
      </c>
      <c r="N225" s="87">
        <v>5.1700000000178194E-2</v>
      </c>
      <c r="O225" s="83">
        <v>132959.603477</v>
      </c>
      <c r="P225" s="85">
        <v>99.19</v>
      </c>
      <c r="Q225" s="73"/>
      <c r="R225" s="83">
        <v>131.88262994499999</v>
      </c>
      <c r="S225" s="84">
        <v>5.0456142372858504E-4</v>
      </c>
      <c r="T225" s="84">
        <f t="shared" si="3"/>
        <v>3.658195260312039E-5</v>
      </c>
      <c r="U225" s="84">
        <f>R225/'סכום נכסי הקרן'!$C$42</f>
        <v>2.1791929731907404E-6</v>
      </c>
    </row>
    <row r="226" spans="2:21">
      <c r="B226" s="76" t="s">
        <v>604</v>
      </c>
      <c r="C226" s="73">
        <v>7390222</v>
      </c>
      <c r="D226" s="86" t="s">
        <v>121</v>
      </c>
      <c r="E226" s="86" t="s">
        <v>296</v>
      </c>
      <c r="F226" s="73" t="s">
        <v>603</v>
      </c>
      <c r="G226" s="86" t="s">
        <v>474</v>
      </c>
      <c r="H226" s="73" t="s">
        <v>461</v>
      </c>
      <c r="I226" s="73" t="s">
        <v>300</v>
      </c>
      <c r="J226" s="73"/>
      <c r="K226" s="83">
        <v>3.8099999999981233</v>
      </c>
      <c r="L226" s="86" t="s">
        <v>134</v>
      </c>
      <c r="M226" s="87">
        <v>0.04</v>
      </c>
      <c r="N226" s="87">
        <v>5.1099999999971606E-2</v>
      </c>
      <c r="O226" s="83">
        <v>857037.78007600014</v>
      </c>
      <c r="P226" s="85">
        <v>96.98</v>
      </c>
      <c r="Q226" s="73"/>
      <c r="R226" s="83">
        <v>831.15523037600008</v>
      </c>
      <c r="S226" s="84">
        <v>1.1069079066522659E-3</v>
      </c>
      <c r="T226" s="84">
        <f t="shared" si="3"/>
        <v>2.3054803544735638E-4</v>
      </c>
      <c r="U226" s="84">
        <f>R226/'סכום נכסי הקרן'!$C$42</f>
        <v>1.3733784641855176E-5</v>
      </c>
    </row>
    <row r="227" spans="2:21">
      <c r="B227" s="76" t="s">
        <v>605</v>
      </c>
      <c r="C227" s="73">
        <v>2590388</v>
      </c>
      <c r="D227" s="86" t="s">
        <v>121</v>
      </c>
      <c r="E227" s="86" t="s">
        <v>296</v>
      </c>
      <c r="F227" s="73" t="s">
        <v>606</v>
      </c>
      <c r="G227" s="86" t="s">
        <v>330</v>
      </c>
      <c r="H227" s="73" t="s">
        <v>461</v>
      </c>
      <c r="I227" s="73" t="s">
        <v>300</v>
      </c>
      <c r="J227" s="73"/>
      <c r="K227" s="83">
        <v>0.72999999999953435</v>
      </c>
      <c r="L227" s="86" t="s">
        <v>134</v>
      </c>
      <c r="M227" s="87">
        <v>5.9000000000000004E-2</v>
      </c>
      <c r="N227" s="87">
        <v>6.1499999999994628E-2</v>
      </c>
      <c r="O227" s="83">
        <v>275489.13236699998</v>
      </c>
      <c r="P227" s="85">
        <v>101.35</v>
      </c>
      <c r="Q227" s="73"/>
      <c r="R227" s="83">
        <v>279.20823488100001</v>
      </c>
      <c r="S227" s="84">
        <v>5.2349135941526671E-4</v>
      </c>
      <c r="T227" s="84">
        <f t="shared" si="3"/>
        <v>7.7447518441793746E-5</v>
      </c>
      <c r="U227" s="84">
        <f>R227/'סכום נכסי הקרן'!$C$42</f>
        <v>4.6135614960318191E-6</v>
      </c>
    </row>
    <row r="228" spans="2:21">
      <c r="B228" s="76" t="s">
        <v>607</v>
      </c>
      <c r="C228" s="73">
        <v>2590511</v>
      </c>
      <c r="D228" s="86" t="s">
        <v>121</v>
      </c>
      <c r="E228" s="86" t="s">
        <v>296</v>
      </c>
      <c r="F228" s="73" t="s">
        <v>606</v>
      </c>
      <c r="G228" s="86" t="s">
        <v>330</v>
      </c>
      <c r="H228" s="73" t="s">
        <v>461</v>
      </c>
      <c r="I228" s="73" t="s">
        <v>300</v>
      </c>
      <c r="J228" s="73"/>
      <c r="K228" s="83">
        <v>3.409999535443212</v>
      </c>
      <c r="L228" s="86" t="s">
        <v>134</v>
      </c>
      <c r="M228" s="87">
        <v>2.7000000000000003E-2</v>
      </c>
      <c r="N228" s="87">
        <v>6.6899992784543505E-2</v>
      </c>
      <c r="O228" s="83">
        <v>2.3090410000000001</v>
      </c>
      <c r="P228" s="85">
        <v>87.63</v>
      </c>
      <c r="Q228" s="73"/>
      <c r="R228" s="83">
        <v>2.0234340000000002E-3</v>
      </c>
      <c r="S228" s="84">
        <v>3.0881585193033665E-9</v>
      </c>
      <c r="T228" s="84">
        <f t="shared" si="3"/>
        <v>5.6126547305291007E-10</v>
      </c>
      <c r="U228" s="84">
        <f>R228/'סכום נכסי הקרן'!$C$42</f>
        <v>3.3434677154634694E-11</v>
      </c>
    </row>
    <row r="229" spans="2:21">
      <c r="B229" s="76" t="s">
        <v>608</v>
      </c>
      <c r="C229" s="73">
        <v>1137975</v>
      </c>
      <c r="D229" s="86" t="s">
        <v>121</v>
      </c>
      <c r="E229" s="86" t="s">
        <v>296</v>
      </c>
      <c r="F229" s="73" t="s">
        <v>609</v>
      </c>
      <c r="G229" s="86" t="s">
        <v>493</v>
      </c>
      <c r="H229" s="73" t="s">
        <v>461</v>
      </c>
      <c r="I229" s="73" t="s">
        <v>300</v>
      </c>
      <c r="J229" s="73"/>
      <c r="K229" s="73">
        <v>1.88</v>
      </c>
      <c r="L229" s="86" t="s">
        <v>134</v>
      </c>
      <c r="M229" s="87">
        <v>4.3499999999999997E-2</v>
      </c>
      <c r="N229" s="87">
        <v>0.23010104199557946</v>
      </c>
      <c r="O229" s="83">
        <v>8.5221000000000005E-2</v>
      </c>
      <c r="P229" s="85">
        <v>72.69</v>
      </c>
      <c r="Q229" s="73"/>
      <c r="R229" s="83">
        <v>6.334E-5</v>
      </c>
      <c r="S229" s="84">
        <v>8.1813414350178672E-11</v>
      </c>
      <c r="T229" s="84">
        <f t="shared" si="3"/>
        <v>1.756941667638842E-11</v>
      </c>
      <c r="U229" s="84">
        <f>R229/'סכום נכסי הקרן'!$C$42</f>
        <v>1.0466130602602119E-12</v>
      </c>
    </row>
    <row r="230" spans="2:21">
      <c r="B230" s="76" t="s">
        <v>610</v>
      </c>
      <c r="C230" s="73">
        <v>1141191</v>
      </c>
      <c r="D230" s="86" t="s">
        <v>121</v>
      </c>
      <c r="E230" s="86" t="s">
        <v>296</v>
      </c>
      <c r="F230" s="73" t="s">
        <v>611</v>
      </c>
      <c r="G230" s="86" t="s">
        <v>502</v>
      </c>
      <c r="H230" s="73" t="s">
        <v>469</v>
      </c>
      <c r="I230" s="73" t="s">
        <v>132</v>
      </c>
      <c r="J230" s="73"/>
      <c r="K230" s="83">
        <v>1.0100000000004952</v>
      </c>
      <c r="L230" s="86" t="s">
        <v>134</v>
      </c>
      <c r="M230" s="87">
        <v>3.0499999999999999E-2</v>
      </c>
      <c r="N230" s="87">
        <v>6.2799999999993014E-2</v>
      </c>
      <c r="O230" s="83">
        <v>351535.15468799998</v>
      </c>
      <c r="P230" s="85">
        <v>97.66</v>
      </c>
      <c r="Q230" s="73"/>
      <c r="R230" s="83">
        <v>343.30923158299998</v>
      </c>
      <c r="S230" s="84">
        <v>3.1422838918232806E-3</v>
      </c>
      <c r="T230" s="84">
        <f t="shared" si="3"/>
        <v>9.5228022395523428E-5</v>
      </c>
      <c r="U230" s="84">
        <f>R230/'סכום נכסי הקרן'!$C$42</f>
        <v>5.6727490603515216E-6</v>
      </c>
    </row>
    <row r="231" spans="2:21">
      <c r="B231" s="76" t="s">
        <v>612</v>
      </c>
      <c r="C231" s="73">
        <v>1168368</v>
      </c>
      <c r="D231" s="86" t="s">
        <v>121</v>
      </c>
      <c r="E231" s="86" t="s">
        <v>296</v>
      </c>
      <c r="F231" s="73" t="s">
        <v>611</v>
      </c>
      <c r="G231" s="86" t="s">
        <v>502</v>
      </c>
      <c r="H231" s="73" t="s">
        <v>469</v>
      </c>
      <c r="I231" s="73" t="s">
        <v>132</v>
      </c>
      <c r="J231" s="73"/>
      <c r="K231" s="83">
        <v>3.1300000000005115</v>
      </c>
      <c r="L231" s="86" t="s">
        <v>134</v>
      </c>
      <c r="M231" s="87">
        <v>2.58E-2</v>
      </c>
      <c r="N231" s="87">
        <v>6.1000000000008645E-2</v>
      </c>
      <c r="O231" s="83">
        <v>3065608.388725</v>
      </c>
      <c r="P231" s="85">
        <v>90.5</v>
      </c>
      <c r="Q231" s="73"/>
      <c r="R231" s="83">
        <v>2774.3755912660004</v>
      </c>
      <c r="S231" s="84">
        <v>1.0133070186011535E-2</v>
      </c>
      <c r="T231" s="84">
        <f t="shared" si="3"/>
        <v>7.6956363719219844E-4</v>
      </c>
      <c r="U231" s="84">
        <f>R231/'סכום נכסי הקרן'!$C$42</f>
        <v>4.5843033278909747E-5</v>
      </c>
    </row>
    <row r="232" spans="2:21">
      <c r="B232" s="76" t="s">
        <v>613</v>
      </c>
      <c r="C232" s="73">
        <v>2380046</v>
      </c>
      <c r="D232" s="86" t="s">
        <v>121</v>
      </c>
      <c r="E232" s="86" t="s">
        <v>296</v>
      </c>
      <c r="F232" s="73" t="s">
        <v>614</v>
      </c>
      <c r="G232" s="86" t="s">
        <v>130</v>
      </c>
      <c r="H232" s="73" t="s">
        <v>461</v>
      </c>
      <c r="I232" s="73" t="s">
        <v>300</v>
      </c>
      <c r="J232" s="73"/>
      <c r="K232" s="83">
        <v>0.97999999999952647</v>
      </c>
      <c r="L232" s="86" t="s">
        <v>134</v>
      </c>
      <c r="M232" s="87">
        <v>2.9500000000000002E-2</v>
      </c>
      <c r="N232" s="87">
        <v>5.3699999999988431E-2</v>
      </c>
      <c r="O232" s="83">
        <v>1587072.3367179998</v>
      </c>
      <c r="P232" s="85">
        <v>98.48</v>
      </c>
      <c r="Q232" s="73"/>
      <c r="R232" s="83">
        <v>1562.9488374129999</v>
      </c>
      <c r="S232" s="84">
        <v>2.2190708332429733E-2</v>
      </c>
      <c r="T232" s="84">
        <f t="shared" si="3"/>
        <v>4.3353488109229321E-4</v>
      </c>
      <c r="U232" s="84">
        <f>R232/'סכום נכסי הקרן'!$C$42</f>
        <v>2.5825744644063151E-5</v>
      </c>
    </row>
    <row r="233" spans="2:21">
      <c r="B233" s="76" t="s">
        <v>615</v>
      </c>
      <c r="C233" s="73">
        <v>1147495</v>
      </c>
      <c r="D233" s="86" t="s">
        <v>121</v>
      </c>
      <c r="E233" s="86" t="s">
        <v>296</v>
      </c>
      <c r="F233" s="73" t="s">
        <v>616</v>
      </c>
      <c r="G233" s="86" t="s">
        <v>493</v>
      </c>
      <c r="H233" s="73" t="s">
        <v>461</v>
      </c>
      <c r="I233" s="73" t="s">
        <v>300</v>
      </c>
      <c r="J233" s="73"/>
      <c r="K233" s="73">
        <v>1.57</v>
      </c>
      <c r="L233" s="86" t="s">
        <v>134</v>
      </c>
      <c r="M233" s="87">
        <v>3.9E-2</v>
      </c>
      <c r="N233" s="87">
        <v>6.8499791964398773E-2</v>
      </c>
      <c r="O233" s="83">
        <v>5.6430000000000001E-2</v>
      </c>
      <c r="P233" s="85">
        <v>96.96</v>
      </c>
      <c r="Q233" s="73"/>
      <c r="R233" s="83">
        <v>5.5278999999999997E-5</v>
      </c>
      <c r="S233" s="84">
        <v>1.3965941219796147E-10</v>
      </c>
      <c r="T233" s="84">
        <f t="shared" si="3"/>
        <v>1.5333435182413568E-11</v>
      </c>
      <c r="U233" s="84">
        <f>R233/'סכום נכסי הקרן'!$C$42</f>
        <v>9.1341527246801777E-13</v>
      </c>
    </row>
    <row r="234" spans="2:21">
      <c r="B234" s="76" t="s">
        <v>617</v>
      </c>
      <c r="C234" s="73">
        <v>1132505</v>
      </c>
      <c r="D234" s="86" t="s">
        <v>121</v>
      </c>
      <c r="E234" s="86" t="s">
        <v>296</v>
      </c>
      <c r="F234" s="73" t="s">
        <v>489</v>
      </c>
      <c r="G234" s="86" t="s">
        <v>330</v>
      </c>
      <c r="H234" s="73" t="s">
        <v>461</v>
      </c>
      <c r="I234" s="73" t="s">
        <v>300</v>
      </c>
      <c r="J234" s="73"/>
      <c r="K234" s="73">
        <v>1.1299999999999999</v>
      </c>
      <c r="L234" s="86" t="s">
        <v>134</v>
      </c>
      <c r="M234" s="87">
        <v>5.9000000000000004E-2</v>
      </c>
      <c r="N234" s="87">
        <v>5.2800016129899464E-2</v>
      </c>
      <c r="O234" s="83">
        <v>0.36622199999999999</v>
      </c>
      <c r="P234" s="85">
        <v>101.28</v>
      </c>
      <c r="Q234" s="73"/>
      <c r="R234" s="83">
        <v>3.7198E-4</v>
      </c>
      <c r="S234" s="84">
        <v>5.2724312181472753E-10</v>
      </c>
      <c r="T234" s="84">
        <f t="shared" si="3"/>
        <v>1.0318079594699975E-10</v>
      </c>
      <c r="U234" s="84">
        <f>R234/'סכום נכסי הקרן'!$C$42</f>
        <v>6.1464970974991091E-12</v>
      </c>
    </row>
    <row r="235" spans="2:21">
      <c r="B235" s="76" t="s">
        <v>618</v>
      </c>
      <c r="C235" s="73">
        <v>1162817</v>
      </c>
      <c r="D235" s="86" t="s">
        <v>121</v>
      </c>
      <c r="E235" s="86" t="s">
        <v>296</v>
      </c>
      <c r="F235" s="73" t="s">
        <v>489</v>
      </c>
      <c r="G235" s="86" t="s">
        <v>330</v>
      </c>
      <c r="H235" s="73" t="s">
        <v>461</v>
      </c>
      <c r="I235" s="73" t="s">
        <v>300</v>
      </c>
      <c r="J235" s="73"/>
      <c r="K235" s="83">
        <v>5.1099999999998991</v>
      </c>
      <c r="L235" s="86" t="s">
        <v>134</v>
      </c>
      <c r="M235" s="87">
        <v>2.4300000000000002E-2</v>
      </c>
      <c r="N235" s="87">
        <v>5.3899999999998498E-2</v>
      </c>
      <c r="O235" s="83">
        <v>13811053.707489002</v>
      </c>
      <c r="P235" s="85">
        <v>87.04</v>
      </c>
      <c r="Q235" s="73"/>
      <c r="R235" s="83">
        <v>12021.141147920001</v>
      </c>
      <c r="S235" s="84">
        <v>9.4298185581118601E-3</v>
      </c>
      <c r="T235" s="84">
        <f t="shared" si="3"/>
        <v>3.3344559165374914E-3</v>
      </c>
      <c r="U235" s="84">
        <f>R235/'סכום נכסי הקרן'!$C$42</f>
        <v>1.9863409101112265E-4</v>
      </c>
    </row>
    <row r="236" spans="2:21">
      <c r="B236" s="76" t="s">
        <v>619</v>
      </c>
      <c r="C236" s="73">
        <v>1141415</v>
      </c>
      <c r="D236" s="86" t="s">
        <v>121</v>
      </c>
      <c r="E236" s="86" t="s">
        <v>296</v>
      </c>
      <c r="F236" s="73" t="s">
        <v>620</v>
      </c>
      <c r="G236" s="86" t="s">
        <v>158</v>
      </c>
      <c r="H236" s="73" t="s">
        <v>461</v>
      </c>
      <c r="I236" s="73" t="s">
        <v>300</v>
      </c>
      <c r="J236" s="73"/>
      <c r="K236" s="83">
        <v>0.72000000000004361</v>
      </c>
      <c r="L236" s="86" t="s">
        <v>134</v>
      </c>
      <c r="M236" s="87">
        <v>2.1600000000000001E-2</v>
      </c>
      <c r="N236" s="87">
        <v>4.9499999999999593E-2</v>
      </c>
      <c r="O236" s="83">
        <v>3728490.0921769999</v>
      </c>
      <c r="P236" s="85">
        <v>98.63</v>
      </c>
      <c r="Q236" s="73"/>
      <c r="R236" s="83">
        <v>3677.409775997</v>
      </c>
      <c r="S236" s="84">
        <v>1.4575630028256821E-2</v>
      </c>
      <c r="T236" s="84">
        <f t="shared" si="3"/>
        <v>1.02004964705266E-3</v>
      </c>
      <c r="U236" s="84">
        <f>R236/'סכום נכסי הקרן'!$C$42</f>
        <v>6.0764526357547212E-5</v>
      </c>
    </row>
    <row r="237" spans="2:21">
      <c r="B237" s="76" t="s">
        <v>621</v>
      </c>
      <c r="C237" s="73">
        <v>1156397</v>
      </c>
      <c r="D237" s="86" t="s">
        <v>121</v>
      </c>
      <c r="E237" s="86" t="s">
        <v>296</v>
      </c>
      <c r="F237" s="73" t="s">
        <v>620</v>
      </c>
      <c r="G237" s="86" t="s">
        <v>158</v>
      </c>
      <c r="H237" s="73" t="s">
        <v>461</v>
      </c>
      <c r="I237" s="73" t="s">
        <v>300</v>
      </c>
      <c r="J237" s="73"/>
      <c r="K237" s="83">
        <v>2.7599999999999159</v>
      </c>
      <c r="L237" s="86" t="s">
        <v>134</v>
      </c>
      <c r="M237" s="87">
        <v>0.04</v>
      </c>
      <c r="N237" s="87">
        <v>5.1699999999998122E-2</v>
      </c>
      <c r="O237" s="83">
        <v>5239968.1425000001</v>
      </c>
      <c r="P237" s="85">
        <v>99.89</v>
      </c>
      <c r="Q237" s="73"/>
      <c r="R237" s="83">
        <v>5234.2040024939997</v>
      </c>
      <c r="S237" s="84">
        <v>6.8429126236756238E-3</v>
      </c>
      <c r="T237" s="84">
        <f t="shared" si="3"/>
        <v>1.4518773458957544E-3</v>
      </c>
      <c r="U237" s="84">
        <f>R237/'סכום נכסי הקרן'!$C$42</f>
        <v>8.6488573872379131E-5</v>
      </c>
    </row>
    <row r="238" spans="2:21">
      <c r="B238" s="76" t="s">
        <v>622</v>
      </c>
      <c r="C238" s="73">
        <v>1136134</v>
      </c>
      <c r="D238" s="86" t="s">
        <v>121</v>
      </c>
      <c r="E238" s="86" t="s">
        <v>296</v>
      </c>
      <c r="F238" s="73" t="s">
        <v>623</v>
      </c>
      <c r="G238" s="86" t="s">
        <v>624</v>
      </c>
      <c r="H238" s="73" t="s">
        <v>461</v>
      </c>
      <c r="I238" s="73" t="s">
        <v>300</v>
      </c>
      <c r="J238" s="73"/>
      <c r="K238" s="73">
        <v>1.46</v>
      </c>
      <c r="L238" s="86" t="s">
        <v>134</v>
      </c>
      <c r="M238" s="87">
        <v>3.3500000000000002E-2</v>
      </c>
      <c r="N238" s="87">
        <v>5.0300019616667246E-2</v>
      </c>
      <c r="O238" s="83">
        <v>0.34894700000000001</v>
      </c>
      <c r="P238" s="85">
        <v>97.67</v>
      </c>
      <c r="Q238" s="83">
        <v>5.7579999999999998E-6</v>
      </c>
      <c r="R238" s="83">
        <v>3.4664400000000001E-4</v>
      </c>
      <c r="S238" s="84">
        <v>1.6926718007524561E-9</v>
      </c>
      <c r="T238" s="84">
        <f t="shared" si="3"/>
        <v>9.615302927644439E-11</v>
      </c>
      <c r="U238" s="84">
        <f>R238/'סכום נכסי הקרן'!$C$42</f>
        <v>5.7278518733950248E-12</v>
      </c>
    </row>
    <row r="239" spans="2:21">
      <c r="B239" s="76" t="s">
        <v>625</v>
      </c>
      <c r="C239" s="73">
        <v>1141951</v>
      </c>
      <c r="D239" s="86" t="s">
        <v>121</v>
      </c>
      <c r="E239" s="86" t="s">
        <v>296</v>
      </c>
      <c r="F239" s="73" t="s">
        <v>623</v>
      </c>
      <c r="G239" s="86" t="s">
        <v>624</v>
      </c>
      <c r="H239" s="73" t="s">
        <v>461</v>
      </c>
      <c r="I239" s="73" t="s">
        <v>300</v>
      </c>
      <c r="J239" s="73"/>
      <c r="K239" s="73">
        <v>3.41</v>
      </c>
      <c r="L239" s="86" t="s">
        <v>134</v>
      </c>
      <c r="M239" s="87">
        <v>2.6200000000000001E-2</v>
      </c>
      <c r="N239" s="87">
        <v>5.3900008905909062E-2</v>
      </c>
      <c r="O239" s="83">
        <v>0.49059900000000001</v>
      </c>
      <c r="P239" s="85">
        <v>91.75</v>
      </c>
      <c r="Q239" s="73"/>
      <c r="R239" s="83">
        <v>4.4914000000000005E-4</v>
      </c>
      <c r="S239" s="84">
        <v>8.5812709259313923E-10</v>
      </c>
      <c r="T239" s="84">
        <f t="shared" si="3"/>
        <v>1.2458364076465259E-10</v>
      </c>
      <c r="U239" s="84">
        <f>R239/'סכום נכסי הקרן'!$C$42</f>
        <v>7.421468106808835E-12</v>
      </c>
    </row>
    <row r="240" spans="2:21">
      <c r="B240" s="76" t="s">
        <v>626</v>
      </c>
      <c r="C240" s="73">
        <v>7150410</v>
      </c>
      <c r="D240" s="86" t="s">
        <v>121</v>
      </c>
      <c r="E240" s="86" t="s">
        <v>296</v>
      </c>
      <c r="F240" s="73" t="s">
        <v>627</v>
      </c>
      <c r="G240" s="86" t="s">
        <v>502</v>
      </c>
      <c r="H240" s="73" t="s">
        <v>494</v>
      </c>
      <c r="I240" s="73" t="s">
        <v>132</v>
      </c>
      <c r="J240" s="73"/>
      <c r="K240" s="83">
        <v>2.3100000000000058</v>
      </c>
      <c r="L240" s="86" t="s">
        <v>134</v>
      </c>
      <c r="M240" s="87">
        <v>2.9500000000000002E-2</v>
      </c>
      <c r="N240" s="87">
        <v>6.0600000000000057E-2</v>
      </c>
      <c r="O240" s="83">
        <v>7434204.259749</v>
      </c>
      <c r="P240" s="85">
        <v>94</v>
      </c>
      <c r="Q240" s="73"/>
      <c r="R240" s="83">
        <v>6988.1520050159997</v>
      </c>
      <c r="S240" s="84">
        <v>1.8826327619112376E-2</v>
      </c>
      <c r="T240" s="84">
        <f t="shared" si="3"/>
        <v>1.9383920804241438E-3</v>
      </c>
      <c r="U240" s="84">
        <f>R240/'סכום נכסי הקרן'!$C$42</f>
        <v>1.1547033715714131E-4</v>
      </c>
    </row>
    <row r="241" spans="2:21">
      <c r="B241" s="76" t="s">
        <v>628</v>
      </c>
      <c r="C241" s="73">
        <v>7150444</v>
      </c>
      <c r="D241" s="86" t="s">
        <v>121</v>
      </c>
      <c r="E241" s="86" t="s">
        <v>296</v>
      </c>
      <c r="F241" s="73" t="s">
        <v>627</v>
      </c>
      <c r="G241" s="86" t="s">
        <v>502</v>
      </c>
      <c r="H241" s="73" t="s">
        <v>494</v>
      </c>
      <c r="I241" s="73" t="s">
        <v>132</v>
      </c>
      <c r="J241" s="73"/>
      <c r="K241" s="83">
        <v>3.6299999999988271</v>
      </c>
      <c r="L241" s="86" t="s">
        <v>134</v>
      </c>
      <c r="M241" s="87">
        <v>2.5499999999999998E-2</v>
      </c>
      <c r="N241" s="87">
        <v>6.169999999996148E-2</v>
      </c>
      <c r="O241" s="83">
        <v>673319.43784000014</v>
      </c>
      <c r="P241" s="85">
        <v>88.67</v>
      </c>
      <c r="Q241" s="73"/>
      <c r="R241" s="83">
        <v>597.03234588999999</v>
      </c>
      <c r="S241" s="84">
        <v>1.1563300723694383E-3</v>
      </c>
      <c r="T241" s="84">
        <f t="shared" si="3"/>
        <v>1.656064107076581E-4</v>
      </c>
      <c r="U241" s="84">
        <f>R241/'סכום נכסי הקרן'!$C$42</f>
        <v>9.8652013041721854E-6</v>
      </c>
    </row>
    <row r="242" spans="2:21">
      <c r="B242" s="76" t="s">
        <v>629</v>
      </c>
      <c r="C242" s="73">
        <v>1155878</v>
      </c>
      <c r="D242" s="86" t="s">
        <v>121</v>
      </c>
      <c r="E242" s="86" t="s">
        <v>296</v>
      </c>
      <c r="F242" s="73" t="s">
        <v>630</v>
      </c>
      <c r="G242" s="86" t="s">
        <v>436</v>
      </c>
      <c r="H242" s="73" t="s">
        <v>494</v>
      </c>
      <c r="I242" s="73" t="s">
        <v>132</v>
      </c>
      <c r="J242" s="73"/>
      <c r="K242" s="83">
        <v>2.5100000000001916</v>
      </c>
      <c r="L242" s="86" t="s">
        <v>134</v>
      </c>
      <c r="M242" s="87">
        <v>3.27E-2</v>
      </c>
      <c r="N242" s="87">
        <v>5.590000000000013E-2</v>
      </c>
      <c r="O242" s="83">
        <v>3048795.8852960002</v>
      </c>
      <c r="P242" s="85">
        <v>95.76</v>
      </c>
      <c r="Q242" s="73"/>
      <c r="R242" s="83">
        <v>2919.5269399440003</v>
      </c>
      <c r="S242" s="84">
        <v>9.6605307636607914E-3</v>
      </c>
      <c r="T242" s="84">
        <f t="shared" si="3"/>
        <v>8.0982610208110782E-4</v>
      </c>
      <c r="U242" s="84">
        <f>R242/'סכום נכסי הקרן'!$C$42</f>
        <v>4.8241474978322103E-5</v>
      </c>
    </row>
    <row r="243" spans="2:21">
      <c r="B243" s="76" t="s">
        <v>631</v>
      </c>
      <c r="C243" s="73">
        <v>7200249</v>
      </c>
      <c r="D243" s="86" t="s">
        <v>121</v>
      </c>
      <c r="E243" s="86" t="s">
        <v>296</v>
      </c>
      <c r="F243" s="73" t="s">
        <v>632</v>
      </c>
      <c r="G243" s="86" t="s">
        <v>544</v>
      </c>
      <c r="H243" s="73" t="s">
        <v>494</v>
      </c>
      <c r="I243" s="73" t="s">
        <v>132</v>
      </c>
      <c r="J243" s="73"/>
      <c r="K243" s="83">
        <v>5.309999999999949</v>
      </c>
      <c r="L243" s="86" t="s">
        <v>134</v>
      </c>
      <c r="M243" s="87">
        <v>7.4999999999999997E-3</v>
      </c>
      <c r="N243" s="87">
        <v>5.1299999999999922E-2</v>
      </c>
      <c r="O243" s="83">
        <v>8537117.3275499996</v>
      </c>
      <c r="P243" s="85">
        <v>79.8</v>
      </c>
      <c r="Q243" s="73"/>
      <c r="R243" s="83">
        <v>6812.6196273850001</v>
      </c>
      <c r="S243" s="84">
        <v>1.6059801249381563E-2</v>
      </c>
      <c r="T243" s="84">
        <f t="shared" si="3"/>
        <v>1.889702445394207E-3</v>
      </c>
      <c r="U243" s="84">
        <f>R243/'סכום נכסי הקרן'!$C$42</f>
        <v>1.1256988753719922E-4</v>
      </c>
    </row>
    <row r="244" spans="2:21">
      <c r="B244" s="76" t="s">
        <v>633</v>
      </c>
      <c r="C244" s="73">
        <v>7200173</v>
      </c>
      <c r="D244" s="86" t="s">
        <v>121</v>
      </c>
      <c r="E244" s="86" t="s">
        <v>296</v>
      </c>
      <c r="F244" s="73" t="s">
        <v>632</v>
      </c>
      <c r="G244" s="86" t="s">
        <v>544</v>
      </c>
      <c r="H244" s="73" t="s">
        <v>494</v>
      </c>
      <c r="I244" s="73" t="s">
        <v>132</v>
      </c>
      <c r="J244" s="73"/>
      <c r="K244" s="83">
        <v>2.639999999999759</v>
      </c>
      <c r="L244" s="86" t="s">
        <v>134</v>
      </c>
      <c r="M244" s="87">
        <v>3.4500000000000003E-2</v>
      </c>
      <c r="N244" s="87">
        <v>5.5599999999993106E-2</v>
      </c>
      <c r="O244" s="83">
        <v>3838450.9123240001</v>
      </c>
      <c r="P244" s="85">
        <v>95.1</v>
      </c>
      <c r="Q244" s="73"/>
      <c r="R244" s="83">
        <v>3650.3666885170001</v>
      </c>
      <c r="S244" s="84">
        <v>8.7336278613577185E-3</v>
      </c>
      <c r="T244" s="84">
        <f t="shared" si="3"/>
        <v>1.0125483639432168E-3</v>
      </c>
      <c r="U244" s="84">
        <f>R244/'סכום נכסי הקרן'!$C$42</f>
        <v>6.0317673680781697E-5</v>
      </c>
    </row>
    <row r="245" spans="2:21">
      <c r="B245" s="76" t="s">
        <v>634</v>
      </c>
      <c r="C245" s="73">
        <v>1168483</v>
      </c>
      <c r="D245" s="86" t="s">
        <v>121</v>
      </c>
      <c r="E245" s="86" t="s">
        <v>296</v>
      </c>
      <c r="F245" s="73" t="s">
        <v>635</v>
      </c>
      <c r="G245" s="86" t="s">
        <v>544</v>
      </c>
      <c r="H245" s="73" t="s">
        <v>494</v>
      </c>
      <c r="I245" s="73" t="s">
        <v>132</v>
      </c>
      <c r="J245" s="73"/>
      <c r="K245" s="83">
        <v>4.3099999999998273</v>
      </c>
      <c r="L245" s="86" t="s">
        <v>134</v>
      </c>
      <c r="M245" s="87">
        <v>2.5000000000000001E-3</v>
      </c>
      <c r="N245" s="87">
        <v>5.7299999999996826E-2</v>
      </c>
      <c r="O245" s="83">
        <v>5034484.1161789997</v>
      </c>
      <c r="P245" s="85">
        <v>79.5</v>
      </c>
      <c r="Q245" s="73"/>
      <c r="R245" s="83">
        <v>4002.414704799</v>
      </c>
      <c r="S245" s="84">
        <v>8.8853977151139591E-3</v>
      </c>
      <c r="T245" s="84">
        <f t="shared" si="3"/>
        <v>1.1102003735446444E-3</v>
      </c>
      <c r="U245" s="84">
        <f>R245/'סכום נכסי הקרן'!$C$42</f>
        <v>6.6134820060311867E-5</v>
      </c>
    </row>
    <row r="246" spans="2:21">
      <c r="B246" s="76" t="s">
        <v>636</v>
      </c>
      <c r="C246" s="73">
        <v>1161751</v>
      </c>
      <c r="D246" s="86" t="s">
        <v>121</v>
      </c>
      <c r="E246" s="86" t="s">
        <v>296</v>
      </c>
      <c r="F246" s="73" t="s">
        <v>635</v>
      </c>
      <c r="G246" s="86" t="s">
        <v>544</v>
      </c>
      <c r="H246" s="73" t="s">
        <v>494</v>
      </c>
      <c r="I246" s="73" t="s">
        <v>132</v>
      </c>
      <c r="J246" s="73"/>
      <c r="K246" s="83">
        <v>3.5000000000092961</v>
      </c>
      <c r="L246" s="86" t="s">
        <v>134</v>
      </c>
      <c r="M246" s="87">
        <v>2.0499999999999997E-2</v>
      </c>
      <c r="N246" s="87">
        <v>5.6300000000085525E-2</v>
      </c>
      <c r="O246" s="83">
        <v>121259.081681</v>
      </c>
      <c r="P246" s="85">
        <v>88.71</v>
      </c>
      <c r="Q246" s="73"/>
      <c r="R246" s="83">
        <v>107.56893361600001</v>
      </c>
      <c r="S246" s="84">
        <v>2.1703851690161498E-4</v>
      </c>
      <c r="T246" s="84">
        <f t="shared" si="3"/>
        <v>2.9837755227885528E-5</v>
      </c>
      <c r="U246" s="84">
        <f>R246/'סכום נכסי הקרן'!$C$42</f>
        <v>1.7774400189575204E-6</v>
      </c>
    </row>
    <row r="247" spans="2:21">
      <c r="B247" s="76" t="s">
        <v>637</v>
      </c>
      <c r="C247" s="73">
        <v>1162825</v>
      </c>
      <c r="D247" s="86" t="s">
        <v>121</v>
      </c>
      <c r="E247" s="86" t="s">
        <v>296</v>
      </c>
      <c r="F247" s="73" t="s">
        <v>638</v>
      </c>
      <c r="G247" s="86" t="s">
        <v>502</v>
      </c>
      <c r="H247" s="73" t="s">
        <v>494</v>
      </c>
      <c r="I247" s="73" t="s">
        <v>132</v>
      </c>
      <c r="J247" s="73"/>
      <c r="K247" s="83">
        <v>3.0799997113598461</v>
      </c>
      <c r="L247" s="86" t="s">
        <v>134</v>
      </c>
      <c r="M247" s="87">
        <v>2.4E-2</v>
      </c>
      <c r="N247" s="87">
        <v>6.0299993333786911E-2</v>
      </c>
      <c r="O247" s="83">
        <v>3.2395670000000001</v>
      </c>
      <c r="P247" s="85">
        <v>89.83</v>
      </c>
      <c r="Q247" s="73"/>
      <c r="R247" s="83">
        <v>2.9101979999999997E-3</v>
      </c>
      <c r="S247" s="84">
        <v>1.2430823199323428E-8</v>
      </c>
      <c r="T247" s="84">
        <f t="shared" si="3"/>
        <v>8.0723841605292417E-10</v>
      </c>
      <c r="U247" s="84">
        <f>R247/'סכום נכסי הקרן'!$C$42</f>
        <v>4.8087326093197787E-11</v>
      </c>
    </row>
    <row r="248" spans="2:21">
      <c r="B248" s="76" t="s">
        <v>639</v>
      </c>
      <c r="C248" s="73">
        <v>1140102</v>
      </c>
      <c r="D248" s="86" t="s">
        <v>121</v>
      </c>
      <c r="E248" s="86" t="s">
        <v>296</v>
      </c>
      <c r="F248" s="73" t="s">
        <v>501</v>
      </c>
      <c r="G248" s="86" t="s">
        <v>502</v>
      </c>
      <c r="H248" s="73" t="s">
        <v>503</v>
      </c>
      <c r="I248" s="73" t="s">
        <v>300</v>
      </c>
      <c r="J248" s="73"/>
      <c r="K248" s="83">
        <v>2.750000000000151</v>
      </c>
      <c r="L248" s="86" t="s">
        <v>134</v>
      </c>
      <c r="M248" s="87">
        <v>4.2999999999999997E-2</v>
      </c>
      <c r="N248" s="87">
        <v>6.4200000000000368E-2</v>
      </c>
      <c r="O248" s="83">
        <v>1727462.0249999999</v>
      </c>
      <c r="P248" s="85">
        <v>95.5</v>
      </c>
      <c r="Q248" s="73"/>
      <c r="R248" s="83">
        <v>1649.7262914570001</v>
      </c>
      <c r="S248" s="84">
        <v>1.8953613414342122E-3</v>
      </c>
      <c r="T248" s="84">
        <f t="shared" si="3"/>
        <v>4.5760544074204354E-4</v>
      </c>
      <c r="U248" s="84">
        <f>R248/'סכום נכסי הקרן'!$C$42</f>
        <v>2.7259631867596163E-5</v>
      </c>
    </row>
    <row r="249" spans="2:21">
      <c r="B249" s="76" t="s">
        <v>640</v>
      </c>
      <c r="C249" s="73">
        <v>1132836</v>
      </c>
      <c r="D249" s="86" t="s">
        <v>121</v>
      </c>
      <c r="E249" s="86" t="s">
        <v>296</v>
      </c>
      <c r="F249" s="73" t="s">
        <v>511</v>
      </c>
      <c r="G249" s="86" t="s">
        <v>158</v>
      </c>
      <c r="H249" s="73" t="s">
        <v>503</v>
      </c>
      <c r="I249" s="73" t="s">
        <v>300</v>
      </c>
      <c r="J249" s="73"/>
      <c r="K249" s="83">
        <v>1.2099999999987243</v>
      </c>
      <c r="L249" s="86" t="s">
        <v>134</v>
      </c>
      <c r="M249" s="87">
        <v>4.1399999999999999E-2</v>
      </c>
      <c r="N249" s="87">
        <v>5.3899999999964913E-2</v>
      </c>
      <c r="O249" s="83">
        <v>629979.76498099999</v>
      </c>
      <c r="P249" s="85">
        <v>99.56</v>
      </c>
      <c r="Q249" s="73"/>
      <c r="R249" s="83">
        <v>627.20785407999995</v>
      </c>
      <c r="S249" s="84">
        <v>1.8655887021395015E-3</v>
      </c>
      <c r="T249" s="84">
        <f t="shared" si="3"/>
        <v>1.7397657295603009E-4</v>
      </c>
      <c r="U249" s="84">
        <f>R249/'סכום נכסי הקרן'!$C$42</f>
        <v>1.0363813255098029E-5</v>
      </c>
    </row>
    <row r="250" spans="2:21">
      <c r="B250" s="76" t="s">
        <v>641</v>
      </c>
      <c r="C250" s="73">
        <v>1139252</v>
      </c>
      <c r="D250" s="86" t="s">
        <v>121</v>
      </c>
      <c r="E250" s="86" t="s">
        <v>296</v>
      </c>
      <c r="F250" s="73" t="s">
        <v>511</v>
      </c>
      <c r="G250" s="86" t="s">
        <v>158</v>
      </c>
      <c r="H250" s="73" t="s">
        <v>503</v>
      </c>
      <c r="I250" s="73" t="s">
        <v>300</v>
      </c>
      <c r="J250" s="73"/>
      <c r="K250" s="83">
        <v>1.800000000000167</v>
      </c>
      <c r="L250" s="86" t="s">
        <v>134</v>
      </c>
      <c r="M250" s="87">
        <v>3.5499999999999997E-2</v>
      </c>
      <c r="N250" s="87">
        <v>5.7300000000006984E-2</v>
      </c>
      <c r="O250" s="83">
        <v>3699508.5470050001</v>
      </c>
      <c r="P250" s="85">
        <v>97.14</v>
      </c>
      <c r="Q250" s="73"/>
      <c r="R250" s="83">
        <v>3593.7024377130001</v>
      </c>
      <c r="S250" s="84">
        <v>7.4370382081453221E-3</v>
      </c>
      <c r="T250" s="84">
        <f t="shared" si="3"/>
        <v>9.9683068423006777E-4</v>
      </c>
      <c r="U250" s="84">
        <f>R250/'סכום נכסי הקרן'!$C$42</f>
        <v>5.9381368898001047E-5</v>
      </c>
    </row>
    <row r="251" spans="2:21">
      <c r="B251" s="76" t="s">
        <v>642</v>
      </c>
      <c r="C251" s="73">
        <v>1143080</v>
      </c>
      <c r="D251" s="86" t="s">
        <v>121</v>
      </c>
      <c r="E251" s="86" t="s">
        <v>296</v>
      </c>
      <c r="F251" s="73" t="s">
        <v>511</v>
      </c>
      <c r="G251" s="86" t="s">
        <v>158</v>
      </c>
      <c r="H251" s="73" t="s">
        <v>503</v>
      </c>
      <c r="I251" s="73" t="s">
        <v>300</v>
      </c>
      <c r="J251" s="73"/>
      <c r="K251" s="83">
        <v>2.7699999999999023</v>
      </c>
      <c r="L251" s="86" t="s">
        <v>134</v>
      </c>
      <c r="M251" s="87">
        <v>2.5000000000000001E-2</v>
      </c>
      <c r="N251" s="87">
        <v>5.7899999999998439E-2</v>
      </c>
      <c r="O251" s="83">
        <v>14070158.782710001</v>
      </c>
      <c r="P251" s="85">
        <v>92.03</v>
      </c>
      <c r="Q251" s="73"/>
      <c r="R251" s="83">
        <v>12948.766815238001</v>
      </c>
      <c r="S251" s="84">
        <v>1.2446161038405731E-2</v>
      </c>
      <c r="T251" s="84">
        <f t="shared" si="3"/>
        <v>3.5917631768599225E-3</v>
      </c>
      <c r="U251" s="84">
        <f>R251/'סכום נכסי הקרן'!$C$42</f>
        <v>2.1396192710912727E-4</v>
      </c>
    </row>
    <row r="252" spans="2:21">
      <c r="B252" s="76" t="s">
        <v>643</v>
      </c>
      <c r="C252" s="73">
        <v>1189190</v>
      </c>
      <c r="D252" s="86" t="s">
        <v>121</v>
      </c>
      <c r="E252" s="86" t="s">
        <v>296</v>
      </c>
      <c r="F252" s="73" t="s">
        <v>511</v>
      </c>
      <c r="G252" s="86" t="s">
        <v>158</v>
      </c>
      <c r="H252" s="73" t="s">
        <v>503</v>
      </c>
      <c r="I252" s="73" t="s">
        <v>300</v>
      </c>
      <c r="J252" s="73"/>
      <c r="K252" s="83">
        <v>4.4699999999998488</v>
      </c>
      <c r="L252" s="86" t="s">
        <v>134</v>
      </c>
      <c r="M252" s="87">
        <v>4.7300000000000002E-2</v>
      </c>
      <c r="N252" s="87">
        <v>5.6299999999997068E-2</v>
      </c>
      <c r="O252" s="83">
        <v>5787458.4402900003</v>
      </c>
      <c r="P252" s="85">
        <v>97.49</v>
      </c>
      <c r="Q252" s="73"/>
      <c r="R252" s="83">
        <v>5642.1934902550011</v>
      </c>
      <c r="S252" s="84">
        <v>1.4654947115936342E-2</v>
      </c>
      <c r="T252" s="84">
        <f t="shared" si="3"/>
        <v>1.5650465487700726E-3</v>
      </c>
      <c r="U252" s="84">
        <f>R252/'סכום נכסי הקרן'!$C$42</f>
        <v>9.3230082024250592E-5</v>
      </c>
    </row>
    <row r="253" spans="2:21">
      <c r="B253" s="76" t="s">
        <v>644</v>
      </c>
      <c r="C253" s="73">
        <v>1137512</v>
      </c>
      <c r="D253" s="86" t="s">
        <v>121</v>
      </c>
      <c r="E253" s="86" t="s">
        <v>296</v>
      </c>
      <c r="F253" s="73" t="s">
        <v>645</v>
      </c>
      <c r="G253" s="86" t="s">
        <v>493</v>
      </c>
      <c r="H253" s="73" t="s">
        <v>494</v>
      </c>
      <c r="I253" s="73" t="s">
        <v>132</v>
      </c>
      <c r="J253" s="73"/>
      <c r="K253" s="83">
        <v>1.3300000000000887</v>
      </c>
      <c r="L253" s="86" t="s">
        <v>134</v>
      </c>
      <c r="M253" s="87">
        <v>3.5000000000000003E-2</v>
      </c>
      <c r="N253" s="87">
        <v>6.0800000000000118E-2</v>
      </c>
      <c r="O253" s="83">
        <v>3358953.9240640001</v>
      </c>
      <c r="P253" s="85">
        <v>97.2</v>
      </c>
      <c r="Q253" s="73"/>
      <c r="R253" s="83">
        <v>3264.9032882870001</v>
      </c>
      <c r="S253" s="84">
        <v>1.4016081469075736E-2</v>
      </c>
      <c r="T253" s="84">
        <f t="shared" si="3"/>
        <v>9.0562750678915382E-4</v>
      </c>
      <c r="U253" s="84">
        <f>R253/'סכום נכסי הקרן'!$C$42</f>
        <v>5.3948380517961567E-5</v>
      </c>
    </row>
    <row r="254" spans="2:21">
      <c r="B254" s="76" t="s">
        <v>646</v>
      </c>
      <c r="C254" s="73">
        <v>1141852</v>
      </c>
      <c r="D254" s="86" t="s">
        <v>121</v>
      </c>
      <c r="E254" s="86" t="s">
        <v>296</v>
      </c>
      <c r="F254" s="73" t="s">
        <v>645</v>
      </c>
      <c r="G254" s="86" t="s">
        <v>493</v>
      </c>
      <c r="H254" s="73" t="s">
        <v>494</v>
      </c>
      <c r="I254" s="73" t="s">
        <v>132</v>
      </c>
      <c r="J254" s="73"/>
      <c r="K254" s="83">
        <v>2.6499999999995811</v>
      </c>
      <c r="L254" s="86" t="s">
        <v>134</v>
      </c>
      <c r="M254" s="87">
        <v>2.6499999999999999E-2</v>
      </c>
      <c r="N254" s="87">
        <v>6.7699999999980706E-2</v>
      </c>
      <c r="O254" s="83">
        <v>1321984.307331</v>
      </c>
      <c r="P254" s="85">
        <v>90.18</v>
      </c>
      <c r="Q254" s="73"/>
      <c r="R254" s="83">
        <v>1192.1654923900001</v>
      </c>
      <c r="S254" s="84">
        <v>2.4168951166955808E-3</v>
      </c>
      <c r="T254" s="84">
        <f t="shared" si="3"/>
        <v>3.3068601646687209E-4</v>
      </c>
      <c r="U254" s="84">
        <f>R254/'סכום נכסי הקרן'!$C$42</f>
        <v>1.9699020750346071E-5</v>
      </c>
    </row>
    <row r="255" spans="2:21">
      <c r="B255" s="76" t="s">
        <v>647</v>
      </c>
      <c r="C255" s="73">
        <v>1168038</v>
      </c>
      <c r="D255" s="86" t="s">
        <v>121</v>
      </c>
      <c r="E255" s="86" t="s">
        <v>296</v>
      </c>
      <c r="F255" s="73" t="s">
        <v>645</v>
      </c>
      <c r="G255" s="86" t="s">
        <v>493</v>
      </c>
      <c r="H255" s="73" t="s">
        <v>494</v>
      </c>
      <c r="I255" s="73" t="s">
        <v>132</v>
      </c>
      <c r="J255" s="73"/>
      <c r="K255" s="83">
        <v>2.420000000000412</v>
      </c>
      <c r="L255" s="86" t="s">
        <v>134</v>
      </c>
      <c r="M255" s="87">
        <v>4.99E-2</v>
      </c>
      <c r="N255" s="87">
        <v>5.4000000000010304E-2</v>
      </c>
      <c r="O255" s="83">
        <v>1956480.533293</v>
      </c>
      <c r="P255" s="85">
        <v>99.18</v>
      </c>
      <c r="Q255" s="73"/>
      <c r="R255" s="83">
        <v>1940.43741381</v>
      </c>
      <c r="S255" s="84">
        <v>9.2069672154964696E-3</v>
      </c>
      <c r="T255" s="84">
        <f t="shared" si="3"/>
        <v>5.3824366052544097E-4</v>
      </c>
      <c r="U255" s="84">
        <f>R255/'סכום נכסי הקרן'!$C$42</f>
        <v>3.2063263970809839E-5</v>
      </c>
    </row>
    <row r="256" spans="2:21">
      <c r="B256" s="76" t="s">
        <v>648</v>
      </c>
      <c r="C256" s="73">
        <v>1190008</v>
      </c>
      <c r="D256" s="86" t="s">
        <v>121</v>
      </c>
      <c r="E256" s="86" t="s">
        <v>296</v>
      </c>
      <c r="F256" s="73" t="s">
        <v>649</v>
      </c>
      <c r="G256" s="86" t="s">
        <v>502</v>
      </c>
      <c r="H256" s="73" t="s">
        <v>503</v>
      </c>
      <c r="I256" s="73" t="s">
        <v>300</v>
      </c>
      <c r="J256" s="73"/>
      <c r="K256" s="83">
        <v>4.0100000000003329</v>
      </c>
      <c r="L256" s="86" t="s">
        <v>134</v>
      </c>
      <c r="M256" s="87">
        <v>5.3399999999999996E-2</v>
      </c>
      <c r="N256" s="87">
        <v>6.6200000000005227E-2</v>
      </c>
      <c r="O256" s="83">
        <v>5743385.2409899998</v>
      </c>
      <c r="P256" s="85">
        <v>98.05</v>
      </c>
      <c r="Q256" s="73"/>
      <c r="R256" s="83">
        <v>5631.388969613</v>
      </c>
      <c r="S256" s="84">
        <v>2.2973540963959999E-2</v>
      </c>
      <c r="T256" s="84">
        <f t="shared" si="3"/>
        <v>1.5620495622663158E-3</v>
      </c>
      <c r="U256" s="84">
        <f>R256/'סכום נכסי הקרן'!$C$42</f>
        <v>9.3051551042031301E-5</v>
      </c>
    </row>
    <row r="257" spans="2:21">
      <c r="B257" s="76" t="s">
        <v>650</v>
      </c>
      <c r="C257" s="73">
        <v>1188572</v>
      </c>
      <c r="D257" s="86" t="s">
        <v>121</v>
      </c>
      <c r="E257" s="86" t="s">
        <v>296</v>
      </c>
      <c r="F257" s="73" t="s">
        <v>651</v>
      </c>
      <c r="G257" s="86" t="s">
        <v>502</v>
      </c>
      <c r="H257" s="73" t="s">
        <v>517</v>
      </c>
      <c r="I257" s="73" t="s">
        <v>132</v>
      </c>
      <c r="J257" s="73"/>
      <c r="K257" s="83">
        <v>3.539999999999961</v>
      </c>
      <c r="L257" s="86" t="s">
        <v>134</v>
      </c>
      <c r="M257" s="87">
        <v>4.53E-2</v>
      </c>
      <c r="N257" s="87">
        <v>6.3799999999999218E-2</v>
      </c>
      <c r="O257" s="83">
        <v>16095304.95836</v>
      </c>
      <c r="P257" s="85">
        <v>95.16</v>
      </c>
      <c r="Q257" s="73"/>
      <c r="R257" s="83">
        <v>15316.29273504</v>
      </c>
      <c r="S257" s="84">
        <v>2.2993292797657144E-2</v>
      </c>
      <c r="T257" s="84">
        <f t="shared" si="3"/>
        <v>4.248473776436037E-3</v>
      </c>
      <c r="U257" s="84">
        <f>R257/'סכום נכסי הקרן'!$C$42</f>
        <v>2.5308228625294389E-4</v>
      </c>
    </row>
    <row r="258" spans="2:21">
      <c r="B258" s="76" t="s">
        <v>652</v>
      </c>
      <c r="C258" s="73">
        <v>1150812</v>
      </c>
      <c r="D258" s="86" t="s">
        <v>121</v>
      </c>
      <c r="E258" s="86" t="s">
        <v>296</v>
      </c>
      <c r="F258" s="73" t="s">
        <v>527</v>
      </c>
      <c r="G258" s="86" t="s">
        <v>528</v>
      </c>
      <c r="H258" s="73" t="s">
        <v>517</v>
      </c>
      <c r="I258" s="73" t="s">
        <v>132</v>
      </c>
      <c r="J258" s="73"/>
      <c r="K258" s="83">
        <v>1.8800000000002663</v>
      </c>
      <c r="L258" s="86" t="s">
        <v>134</v>
      </c>
      <c r="M258" s="87">
        <v>3.7499999999999999E-2</v>
      </c>
      <c r="N258" s="87">
        <v>5.9000000000007526E-2</v>
      </c>
      <c r="O258" s="83">
        <v>3556932.2752959998</v>
      </c>
      <c r="P258" s="85">
        <v>97.13</v>
      </c>
      <c r="Q258" s="73"/>
      <c r="R258" s="83">
        <v>3454.8483192159997</v>
      </c>
      <c r="S258" s="84">
        <v>8.421678131643474E-3</v>
      </c>
      <c r="T258" s="84">
        <f t="shared" si="3"/>
        <v>9.583149616991804E-4</v>
      </c>
      <c r="U258" s="84">
        <f>R258/'סכום נכסי הקרן'!$C$42</f>
        <v>5.7086980930052208E-5</v>
      </c>
    </row>
    <row r="259" spans="2:21">
      <c r="B259" s="76" t="s">
        <v>653</v>
      </c>
      <c r="C259" s="73">
        <v>1161785</v>
      </c>
      <c r="D259" s="86" t="s">
        <v>121</v>
      </c>
      <c r="E259" s="86" t="s">
        <v>296</v>
      </c>
      <c r="F259" s="73" t="s">
        <v>527</v>
      </c>
      <c r="G259" s="86" t="s">
        <v>528</v>
      </c>
      <c r="H259" s="73" t="s">
        <v>517</v>
      </c>
      <c r="I259" s="73" t="s">
        <v>132</v>
      </c>
      <c r="J259" s="73"/>
      <c r="K259" s="83">
        <v>3.8999999999999657</v>
      </c>
      <c r="L259" s="86" t="s">
        <v>134</v>
      </c>
      <c r="M259" s="87">
        <v>2.6600000000000002E-2</v>
      </c>
      <c r="N259" s="87">
        <v>7.3099999999999693E-2</v>
      </c>
      <c r="O259" s="83">
        <v>17418674.773153</v>
      </c>
      <c r="P259" s="85">
        <v>83.88</v>
      </c>
      <c r="Q259" s="73"/>
      <c r="R259" s="83">
        <v>14610.783818195001</v>
      </c>
      <c r="S259" s="84">
        <v>2.1164939553343514E-2</v>
      </c>
      <c r="T259" s="84">
        <f t="shared" si="3"/>
        <v>4.0527778476555304E-3</v>
      </c>
      <c r="U259" s="84">
        <f>R259/'סכום נכסי הקרן'!$C$42</f>
        <v>2.414246473754571E-4</v>
      </c>
    </row>
    <row r="260" spans="2:21">
      <c r="B260" s="76" t="s">
        <v>654</v>
      </c>
      <c r="C260" s="73">
        <v>1169721</v>
      </c>
      <c r="D260" s="86" t="s">
        <v>121</v>
      </c>
      <c r="E260" s="86" t="s">
        <v>296</v>
      </c>
      <c r="F260" s="73" t="s">
        <v>527</v>
      </c>
      <c r="G260" s="86" t="s">
        <v>528</v>
      </c>
      <c r="H260" s="73" t="s">
        <v>517</v>
      </c>
      <c r="I260" s="73" t="s">
        <v>132</v>
      </c>
      <c r="J260" s="73"/>
      <c r="K260" s="83">
        <v>3.0300000000002321</v>
      </c>
      <c r="L260" s="86" t="s">
        <v>134</v>
      </c>
      <c r="M260" s="87">
        <v>0.04</v>
      </c>
      <c r="N260" s="87">
        <v>1.3699999999999282E-2</v>
      </c>
      <c r="O260" s="83">
        <v>2279627.9866709998</v>
      </c>
      <c r="P260" s="85">
        <v>109.7</v>
      </c>
      <c r="Q260" s="73"/>
      <c r="R260" s="83">
        <v>2500.7519267139996</v>
      </c>
      <c r="S260" s="84">
        <v>2.8618400369456048E-2</v>
      </c>
      <c r="T260" s="84">
        <f t="shared" si="3"/>
        <v>6.9366518163434504E-4</v>
      </c>
      <c r="U260" s="84">
        <f>R260/'סכום נכסי הקרן'!$C$42</f>
        <v>4.1321749715341965E-5</v>
      </c>
    </row>
    <row r="261" spans="2:21">
      <c r="B261" s="76" t="s">
        <v>655</v>
      </c>
      <c r="C261" s="73">
        <v>1172725</v>
      </c>
      <c r="D261" s="86" t="s">
        <v>121</v>
      </c>
      <c r="E261" s="86" t="s">
        <v>296</v>
      </c>
      <c r="F261" s="73" t="s">
        <v>656</v>
      </c>
      <c r="G261" s="86" t="s">
        <v>502</v>
      </c>
      <c r="H261" s="73" t="s">
        <v>517</v>
      </c>
      <c r="I261" s="73" t="s">
        <v>132</v>
      </c>
      <c r="J261" s="73"/>
      <c r="K261" s="83">
        <v>3.6199999999997625</v>
      </c>
      <c r="L261" s="86" t="s">
        <v>134</v>
      </c>
      <c r="M261" s="87">
        <v>2.5000000000000001E-2</v>
      </c>
      <c r="N261" s="87">
        <v>6.3699999999995635E-2</v>
      </c>
      <c r="O261" s="83">
        <v>5758206.75</v>
      </c>
      <c r="P261" s="85">
        <v>87.86</v>
      </c>
      <c r="Q261" s="73"/>
      <c r="R261" s="83">
        <v>5059.1603169600003</v>
      </c>
      <c r="S261" s="84">
        <v>2.7303575890831346E-2</v>
      </c>
      <c r="T261" s="84">
        <f t="shared" si="3"/>
        <v>1.4033232655718275E-3</v>
      </c>
      <c r="U261" s="84">
        <f>R261/'סכום נכסי הקרן'!$C$42</f>
        <v>8.3596199268716915E-5</v>
      </c>
    </row>
    <row r="262" spans="2:21">
      <c r="B262" s="76" t="s">
        <v>657</v>
      </c>
      <c r="C262" s="73">
        <v>1137314</v>
      </c>
      <c r="D262" s="86" t="s">
        <v>121</v>
      </c>
      <c r="E262" s="86" t="s">
        <v>296</v>
      </c>
      <c r="F262" s="73" t="s">
        <v>658</v>
      </c>
      <c r="G262" s="86" t="s">
        <v>493</v>
      </c>
      <c r="H262" s="73" t="s">
        <v>659</v>
      </c>
      <c r="I262" s="73" t="s">
        <v>132</v>
      </c>
      <c r="J262" s="73"/>
      <c r="K262" s="73">
        <v>0.5</v>
      </c>
      <c r="L262" s="86" t="s">
        <v>134</v>
      </c>
      <c r="M262" s="87">
        <v>4.8499999999999995E-2</v>
      </c>
      <c r="N262" s="87">
        <v>9.0199855435711129E-2</v>
      </c>
      <c r="O262" s="83">
        <v>0.21765999999999999</v>
      </c>
      <c r="P262" s="85">
        <v>98.06</v>
      </c>
      <c r="Q262" s="73"/>
      <c r="R262" s="83">
        <v>2.1305399999999998E-4</v>
      </c>
      <c r="S262" s="84">
        <v>9.8951980957649148E-10</v>
      </c>
      <c r="T262" s="84">
        <f t="shared" si="3"/>
        <v>5.9097481853035327E-11</v>
      </c>
      <c r="U262" s="84">
        <f>R262/'סכום נכסי הקרן'!$C$42</f>
        <v>3.5204467783498446E-12</v>
      </c>
    </row>
    <row r="263" spans="2:21">
      <c r="B263" s="76" t="s">
        <v>660</v>
      </c>
      <c r="C263" s="73">
        <v>1140136</v>
      </c>
      <c r="D263" s="86" t="s">
        <v>121</v>
      </c>
      <c r="E263" s="86" t="s">
        <v>296</v>
      </c>
      <c r="F263" s="73" t="s">
        <v>661</v>
      </c>
      <c r="G263" s="86" t="s">
        <v>493</v>
      </c>
      <c r="H263" s="73" t="s">
        <v>532</v>
      </c>
      <c r="I263" s="73"/>
      <c r="J263" s="73"/>
      <c r="K263" s="83">
        <v>0.88999999999996748</v>
      </c>
      <c r="L263" s="86" t="s">
        <v>134</v>
      </c>
      <c r="M263" s="87">
        <v>4.9500000000000002E-2</v>
      </c>
      <c r="N263" s="87">
        <v>0.79809999999989079</v>
      </c>
      <c r="O263" s="83">
        <v>5485925.6539620003</v>
      </c>
      <c r="P263" s="85">
        <v>62.1</v>
      </c>
      <c r="Q263" s="73"/>
      <c r="R263" s="83">
        <v>3406.005515499</v>
      </c>
      <c r="S263" s="84">
        <v>9.4691555106118427E-3</v>
      </c>
      <c r="T263" s="84">
        <f t="shared" si="3"/>
        <v>9.4476681565959996E-4</v>
      </c>
      <c r="U263" s="84">
        <f>R263/'סכום נכסי הקרן'!$C$42</f>
        <v>5.6279915627400832E-5</v>
      </c>
    </row>
    <row r="264" spans="2:21">
      <c r="B264" s="76" t="s">
        <v>662</v>
      </c>
      <c r="C264" s="73">
        <v>1143304</v>
      </c>
      <c r="D264" s="86" t="s">
        <v>121</v>
      </c>
      <c r="E264" s="86" t="s">
        <v>296</v>
      </c>
      <c r="F264" s="73" t="s">
        <v>661</v>
      </c>
      <c r="G264" s="86" t="s">
        <v>493</v>
      </c>
      <c r="H264" s="73" t="s">
        <v>532</v>
      </c>
      <c r="I264" s="73"/>
      <c r="J264" s="73"/>
      <c r="K264" s="83">
        <v>6.1800000000956681</v>
      </c>
      <c r="L264" s="86" t="s">
        <v>134</v>
      </c>
      <c r="M264" s="87">
        <v>0.04</v>
      </c>
      <c r="N264" s="87">
        <v>9.9900000001148026</v>
      </c>
      <c r="O264" s="83">
        <v>940751.70344500011</v>
      </c>
      <c r="P264" s="85">
        <v>1</v>
      </c>
      <c r="Q264" s="73"/>
      <c r="R264" s="83">
        <v>9.4075174950000005</v>
      </c>
      <c r="S264" s="84">
        <v>1.146923888580036E-2</v>
      </c>
      <c r="T264" s="84">
        <f t="shared" si="3"/>
        <v>2.6094820770456079E-6</v>
      </c>
      <c r="U264" s="84">
        <f>R264/'סכום נכסי הקרן'!$C$42</f>
        <v>1.5544727936364751E-7</v>
      </c>
    </row>
    <row r="265" spans="2:21">
      <c r="B265" s="76" t="s">
        <v>663</v>
      </c>
      <c r="C265" s="73">
        <v>1159375</v>
      </c>
      <c r="D265" s="86" t="s">
        <v>121</v>
      </c>
      <c r="E265" s="86" t="s">
        <v>296</v>
      </c>
      <c r="F265" s="73" t="s">
        <v>664</v>
      </c>
      <c r="G265" s="86" t="s">
        <v>544</v>
      </c>
      <c r="H265" s="73" t="s">
        <v>532</v>
      </c>
      <c r="I265" s="73"/>
      <c r="J265" s="73"/>
      <c r="K265" s="83">
        <v>1.3899999999996817</v>
      </c>
      <c r="L265" s="86" t="s">
        <v>134</v>
      </c>
      <c r="M265" s="87">
        <v>3.5499999999999997E-2</v>
      </c>
      <c r="N265" s="87">
        <v>7.1699999999990452E-2</v>
      </c>
      <c r="O265" s="83">
        <v>1305700.789627</v>
      </c>
      <c r="P265" s="85">
        <v>96.19</v>
      </c>
      <c r="Q265" s="73"/>
      <c r="R265" s="83">
        <v>1255.95360426</v>
      </c>
      <c r="S265" s="84">
        <v>3.6471783466255868E-3</v>
      </c>
      <c r="T265" s="84">
        <f t="shared" si="3"/>
        <v>3.4837973159860728E-4</v>
      </c>
      <c r="U265" s="84">
        <f>R265/'סכום נכסי הקרן'!$C$42</f>
        <v>2.0753038290170533E-5</v>
      </c>
    </row>
    <row r="266" spans="2:21">
      <c r="B266" s="76" t="s">
        <v>665</v>
      </c>
      <c r="C266" s="73">
        <v>1193275</v>
      </c>
      <c r="D266" s="86" t="s">
        <v>121</v>
      </c>
      <c r="E266" s="86" t="s">
        <v>296</v>
      </c>
      <c r="F266" s="73" t="s">
        <v>664</v>
      </c>
      <c r="G266" s="86" t="s">
        <v>544</v>
      </c>
      <c r="H266" s="73" t="s">
        <v>532</v>
      </c>
      <c r="I266" s="73"/>
      <c r="J266" s="73"/>
      <c r="K266" s="83">
        <v>4.0000000000001963</v>
      </c>
      <c r="L266" s="86" t="s">
        <v>134</v>
      </c>
      <c r="M266" s="87">
        <v>6.0499999999999998E-2</v>
      </c>
      <c r="N266" s="87">
        <v>6.880000000000118E-2</v>
      </c>
      <c r="O266" s="83">
        <v>5248835.7808950003</v>
      </c>
      <c r="P266" s="85">
        <v>97.06</v>
      </c>
      <c r="Q266" s="73"/>
      <c r="R266" s="83">
        <v>5094.5197763050001</v>
      </c>
      <c r="S266" s="84">
        <v>2.3858344458613637E-2</v>
      </c>
      <c r="T266" s="84">
        <f t="shared" si="3"/>
        <v>1.4131313658983843E-3</v>
      </c>
      <c r="U266" s="84">
        <f>R266/'סכום נכסי הקרן'!$C$42</f>
        <v>8.418046942902977E-5</v>
      </c>
    </row>
    <row r="267" spans="2:21">
      <c r="B267" s="76" t="s">
        <v>666</v>
      </c>
      <c r="C267" s="73">
        <v>7200116</v>
      </c>
      <c r="D267" s="86" t="s">
        <v>121</v>
      </c>
      <c r="E267" s="86" t="s">
        <v>296</v>
      </c>
      <c r="F267" s="73" t="s">
        <v>632</v>
      </c>
      <c r="G267" s="86" t="s">
        <v>544</v>
      </c>
      <c r="H267" s="73" t="s">
        <v>532</v>
      </c>
      <c r="I267" s="73"/>
      <c r="J267" s="73"/>
      <c r="K267" s="83">
        <v>1.7099999999990554</v>
      </c>
      <c r="L267" s="86" t="s">
        <v>134</v>
      </c>
      <c r="M267" s="87">
        <v>4.2500000000000003E-2</v>
      </c>
      <c r="N267" s="87">
        <v>5.8499999999963269E-2</v>
      </c>
      <c r="O267" s="83">
        <v>487126.90241700003</v>
      </c>
      <c r="P267" s="85">
        <v>97.81</v>
      </c>
      <c r="Q267" s="73"/>
      <c r="R267" s="83">
        <v>476.45882939500007</v>
      </c>
      <c r="S267" s="84">
        <v>5.2676604749067315E-3</v>
      </c>
      <c r="T267" s="84">
        <f t="shared" ref="T267:T330" si="4">IFERROR(R267/$R$11,0)</f>
        <v>1.3216140989556391E-4</v>
      </c>
      <c r="U267" s="84">
        <f>R267/'סכום נכסי הקרן'!$C$42</f>
        <v>7.8728770685364572E-6</v>
      </c>
    </row>
    <row r="268" spans="2:21">
      <c r="B268" s="76" t="s">
        <v>667</v>
      </c>
      <c r="C268" s="73">
        <v>1183581</v>
      </c>
      <c r="D268" s="86" t="s">
        <v>121</v>
      </c>
      <c r="E268" s="86" t="s">
        <v>296</v>
      </c>
      <c r="F268" s="73" t="s">
        <v>668</v>
      </c>
      <c r="G268" s="86" t="s">
        <v>320</v>
      </c>
      <c r="H268" s="73" t="s">
        <v>532</v>
      </c>
      <c r="I268" s="73"/>
      <c r="J268" s="73"/>
      <c r="K268" s="83">
        <v>2.7199999999993132</v>
      </c>
      <c r="L268" s="86" t="s">
        <v>134</v>
      </c>
      <c r="M268" s="87">
        <v>0.01</v>
      </c>
      <c r="N268" s="87">
        <v>6.6399999999981973E-2</v>
      </c>
      <c r="O268" s="83">
        <v>1615061.8292400003</v>
      </c>
      <c r="P268" s="85">
        <v>86.5</v>
      </c>
      <c r="Q268" s="73"/>
      <c r="R268" s="83">
        <v>1397.028482293</v>
      </c>
      <c r="S268" s="84">
        <v>8.9725657180000015E-3</v>
      </c>
      <c r="T268" s="84">
        <f t="shared" si="4"/>
        <v>3.8751145428146888E-4</v>
      </c>
      <c r="U268" s="84">
        <f>R268/'סכום נכסי הקרן'!$C$42</f>
        <v>2.3084121489159391E-5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90" t="s">
        <v>49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3.8177422427722214</v>
      </c>
      <c r="L270" s="71"/>
      <c r="M270" s="71"/>
      <c r="N270" s="92">
        <v>8.0099714586253284E-2</v>
      </c>
      <c r="O270" s="80"/>
      <c r="P270" s="82"/>
      <c r="Q270" s="71"/>
      <c r="R270" s="80">
        <v>39278.464201735995</v>
      </c>
      <c r="S270" s="71"/>
      <c r="T270" s="81">
        <f t="shared" si="4"/>
        <v>1.0895164255903157E-2</v>
      </c>
      <c r="U270" s="81">
        <f>R270/'סכום נכסי הקרן'!$C$42</f>
        <v>6.4902673856173177E-4</v>
      </c>
    </row>
    <row r="271" spans="2:21">
      <c r="B271" s="76" t="s">
        <v>669</v>
      </c>
      <c r="C271" s="73">
        <v>1178250</v>
      </c>
      <c r="D271" s="86" t="s">
        <v>121</v>
      </c>
      <c r="E271" s="86" t="s">
        <v>296</v>
      </c>
      <c r="F271" s="73" t="s">
        <v>670</v>
      </c>
      <c r="G271" s="86" t="s">
        <v>557</v>
      </c>
      <c r="H271" s="73" t="s">
        <v>354</v>
      </c>
      <c r="I271" s="73" t="s">
        <v>300</v>
      </c>
      <c r="J271" s="73"/>
      <c r="K271" s="83">
        <v>2.9500000000000637</v>
      </c>
      <c r="L271" s="86" t="s">
        <v>134</v>
      </c>
      <c r="M271" s="87">
        <v>2.12E-2</v>
      </c>
      <c r="N271" s="87">
        <v>6.1200000000001441E-2</v>
      </c>
      <c r="O271" s="83">
        <v>4819414.6334100002</v>
      </c>
      <c r="P271" s="85">
        <v>98.4</v>
      </c>
      <c r="Q271" s="73"/>
      <c r="R271" s="83">
        <v>4742.3037608859995</v>
      </c>
      <c r="S271" s="84">
        <v>2.7539512190914286E-2</v>
      </c>
      <c r="T271" s="84">
        <f t="shared" si="4"/>
        <v>1.3154327562521313E-3</v>
      </c>
      <c r="U271" s="84">
        <f>R271/'סכום נכסי הקרן'!$C$42</f>
        <v>7.8360547077114108E-5</v>
      </c>
    </row>
    <row r="272" spans="2:21">
      <c r="B272" s="76" t="s">
        <v>671</v>
      </c>
      <c r="C272" s="73">
        <v>1178268</v>
      </c>
      <c r="D272" s="86" t="s">
        <v>121</v>
      </c>
      <c r="E272" s="86" t="s">
        <v>296</v>
      </c>
      <c r="F272" s="73" t="s">
        <v>670</v>
      </c>
      <c r="G272" s="86" t="s">
        <v>557</v>
      </c>
      <c r="H272" s="73" t="s">
        <v>354</v>
      </c>
      <c r="I272" s="73" t="s">
        <v>300</v>
      </c>
      <c r="J272" s="73"/>
      <c r="K272" s="83">
        <v>5.1399999999998132</v>
      </c>
      <c r="L272" s="86" t="s">
        <v>134</v>
      </c>
      <c r="M272" s="87">
        <v>2.6699999999999998E-2</v>
      </c>
      <c r="N272" s="87">
        <v>6.3500000000007037E-2</v>
      </c>
      <c r="O272" s="83">
        <v>932208.32118900004</v>
      </c>
      <c r="P272" s="85">
        <v>91.66</v>
      </c>
      <c r="Q272" s="73"/>
      <c r="R272" s="83">
        <v>853.93368974399993</v>
      </c>
      <c r="S272" s="84">
        <v>5.0194288239769546E-3</v>
      </c>
      <c r="T272" s="84">
        <f t="shared" si="4"/>
        <v>2.3686638473505094E-4</v>
      </c>
      <c r="U272" s="84">
        <f>R272/'סכום נכסי הקרן'!$C$42</f>
        <v>1.4110169755008873E-5</v>
      </c>
    </row>
    <row r="273" spans="2:21">
      <c r="B273" s="76" t="s">
        <v>672</v>
      </c>
      <c r="C273" s="73">
        <v>2320174</v>
      </c>
      <c r="D273" s="86" t="s">
        <v>121</v>
      </c>
      <c r="E273" s="86" t="s">
        <v>296</v>
      </c>
      <c r="F273" s="73" t="s">
        <v>567</v>
      </c>
      <c r="G273" s="86" t="s">
        <v>128</v>
      </c>
      <c r="H273" s="73" t="s">
        <v>354</v>
      </c>
      <c r="I273" s="73" t="s">
        <v>300</v>
      </c>
      <c r="J273" s="73"/>
      <c r="K273" s="73">
        <v>1.21</v>
      </c>
      <c r="L273" s="86" t="s">
        <v>134</v>
      </c>
      <c r="M273" s="87">
        <v>3.49E-2</v>
      </c>
      <c r="N273" s="87">
        <v>7.1300096409850397E-2</v>
      </c>
      <c r="O273" s="83">
        <v>0.32246000000000002</v>
      </c>
      <c r="P273" s="85">
        <v>97.15</v>
      </c>
      <c r="Q273" s="73"/>
      <c r="R273" s="83">
        <v>3.1324600000000004E-4</v>
      </c>
      <c r="S273" s="84">
        <v>3.2006326798986862E-10</v>
      </c>
      <c r="T273" s="84">
        <f t="shared" si="4"/>
        <v>8.6889003729270083E-11</v>
      </c>
      <c r="U273" s="84">
        <f>R273/'סכום נכסי הקרן'!$C$42</f>
        <v>5.1759923377687139E-12</v>
      </c>
    </row>
    <row r="274" spans="2:21">
      <c r="B274" s="76" t="s">
        <v>673</v>
      </c>
      <c r="C274" s="73">
        <v>2320224</v>
      </c>
      <c r="D274" s="86" t="s">
        <v>121</v>
      </c>
      <c r="E274" s="86" t="s">
        <v>296</v>
      </c>
      <c r="F274" s="73" t="s">
        <v>567</v>
      </c>
      <c r="G274" s="86" t="s">
        <v>128</v>
      </c>
      <c r="H274" s="73" t="s">
        <v>354</v>
      </c>
      <c r="I274" s="73" t="s">
        <v>300</v>
      </c>
      <c r="J274" s="73"/>
      <c r="K274" s="73">
        <v>3.89</v>
      </c>
      <c r="L274" s="86" t="s">
        <v>134</v>
      </c>
      <c r="M274" s="87">
        <v>3.7699999999999997E-2</v>
      </c>
      <c r="N274" s="87">
        <v>6.4199900762885329E-2</v>
      </c>
      <c r="O274" s="83">
        <v>0.331673</v>
      </c>
      <c r="P274" s="85">
        <v>97.32</v>
      </c>
      <c r="Q274" s="73"/>
      <c r="R274" s="83">
        <v>3.2246E-4</v>
      </c>
      <c r="S274" s="84">
        <v>2.7323538347675306E-9</v>
      </c>
      <c r="T274" s="84">
        <f t="shared" si="4"/>
        <v>8.9444807411875748E-11</v>
      </c>
      <c r="U274" s="84">
        <f>R274/'סכום נכסי הקרן'!$C$42</f>
        <v>5.3282419862884101E-12</v>
      </c>
    </row>
    <row r="275" spans="2:21">
      <c r="B275" s="76" t="s">
        <v>674</v>
      </c>
      <c r="C275" s="73">
        <v>2590396</v>
      </c>
      <c r="D275" s="86" t="s">
        <v>121</v>
      </c>
      <c r="E275" s="86" t="s">
        <v>296</v>
      </c>
      <c r="F275" s="73" t="s">
        <v>606</v>
      </c>
      <c r="G275" s="86" t="s">
        <v>330</v>
      </c>
      <c r="H275" s="73" t="s">
        <v>461</v>
      </c>
      <c r="I275" s="73" t="s">
        <v>300</v>
      </c>
      <c r="J275" s="73"/>
      <c r="K275" s="73">
        <v>0.25</v>
      </c>
      <c r="L275" s="86" t="s">
        <v>134</v>
      </c>
      <c r="M275" s="87">
        <v>6.7000000000000004E-2</v>
      </c>
      <c r="N275" s="87">
        <v>7.2600148600381345E-2</v>
      </c>
      <c r="O275" s="83">
        <v>0.118619</v>
      </c>
      <c r="P275" s="85">
        <v>94.27</v>
      </c>
      <c r="Q275" s="73"/>
      <c r="R275" s="83">
        <v>1.11709E-4</v>
      </c>
      <c r="S275" s="84">
        <v>2.814184778102317E-10</v>
      </c>
      <c r="T275" s="84">
        <f t="shared" si="4"/>
        <v>3.098613778816978E-11</v>
      </c>
      <c r="U275" s="84">
        <f>R275/'סכום נכסי הקרן'!$C$42</f>
        <v>1.8458493582034731E-12</v>
      </c>
    </row>
    <row r="276" spans="2:21">
      <c r="B276" s="76" t="s">
        <v>675</v>
      </c>
      <c r="C276" s="73">
        <v>2590461</v>
      </c>
      <c r="D276" s="86" t="s">
        <v>121</v>
      </c>
      <c r="E276" s="86" t="s">
        <v>296</v>
      </c>
      <c r="F276" s="73" t="s">
        <v>606</v>
      </c>
      <c r="G276" s="86" t="s">
        <v>330</v>
      </c>
      <c r="H276" s="73" t="s">
        <v>461</v>
      </c>
      <c r="I276" s="73" t="s">
        <v>300</v>
      </c>
      <c r="J276" s="73"/>
      <c r="K276" s="73">
        <v>1.64</v>
      </c>
      <c r="L276" s="86" t="s">
        <v>134</v>
      </c>
      <c r="M276" s="87">
        <v>4.7E-2</v>
      </c>
      <c r="N276" s="87">
        <v>7.6099829136438757E-2</v>
      </c>
      <c r="O276" s="83">
        <v>3.8004000000000003E-2</v>
      </c>
      <c r="P276" s="85">
        <v>94.32</v>
      </c>
      <c r="Q276" s="73"/>
      <c r="R276" s="83">
        <v>3.5700999999999996E-5</v>
      </c>
      <c r="S276" s="84">
        <v>7.437946168637679E-11</v>
      </c>
      <c r="T276" s="84">
        <f t="shared" si="4"/>
        <v>9.9028377765036772E-12</v>
      </c>
      <c r="U276" s="84">
        <f>R276/'סכום נכסי הקרן'!$C$42</f>
        <v>5.899136858912191E-13</v>
      </c>
    </row>
    <row r="277" spans="2:21">
      <c r="B277" s="76" t="s">
        <v>676</v>
      </c>
      <c r="C277" s="73">
        <v>1141332</v>
      </c>
      <c r="D277" s="86" t="s">
        <v>121</v>
      </c>
      <c r="E277" s="86" t="s">
        <v>296</v>
      </c>
      <c r="F277" s="73" t="s">
        <v>677</v>
      </c>
      <c r="G277" s="86" t="s">
        <v>128</v>
      </c>
      <c r="H277" s="73" t="s">
        <v>469</v>
      </c>
      <c r="I277" s="73" t="s">
        <v>132</v>
      </c>
      <c r="J277" s="73"/>
      <c r="K277" s="83">
        <v>3.7900000000000134</v>
      </c>
      <c r="L277" s="86" t="s">
        <v>134</v>
      </c>
      <c r="M277" s="87">
        <v>4.6900000000000004E-2</v>
      </c>
      <c r="N277" s="87">
        <v>8.4200000000000816E-2</v>
      </c>
      <c r="O277" s="83">
        <v>10222328.434513999</v>
      </c>
      <c r="P277" s="85">
        <v>89.8</v>
      </c>
      <c r="Q277" s="73"/>
      <c r="R277" s="83">
        <v>9179.7346196720009</v>
      </c>
      <c r="S277" s="84">
        <v>6.7161473146414123E-3</v>
      </c>
      <c r="T277" s="84">
        <f t="shared" si="4"/>
        <v>2.5462990608096834E-3</v>
      </c>
      <c r="U277" s="84">
        <f>R277/'סכום נכסי הקרן'!$C$42</f>
        <v>1.5168345662569505E-4</v>
      </c>
    </row>
    <row r="278" spans="2:21">
      <c r="B278" s="76" t="s">
        <v>678</v>
      </c>
      <c r="C278" s="73">
        <v>1143593</v>
      </c>
      <c r="D278" s="86" t="s">
        <v>121</v>
      </c>
      <c r="E278" s="86" t="s">
        <v>296</v>
      </c>
      <c r="F278" s="73" t="s">
        <v>677</v>
      </c>
      <c r="G278" s="86" t="s">
        <v>128</v>
      </c>
      <c r="H278" s="73" t="s">
        <v>469</v>
      </c>
      <c r="I278" s="73" t="s">
        <v>132</v>
      </c>
      <c r="J278" s="73"/>
      <c r="K278" s="83">
        <v>3.9500000000000361</v>
      </c>
      <c r="L278" s="86" t="s">
        <v>134</v>
      </c>
      <c r="M278" s="87">
        <v>4.6900000000000004E-2</v>
      </c>
      <c r="N278" s="87">
        <v>8.2800000000000817E-2</v>
      </c>
      <c r="O278" s="83">
        <v>26802112.679887999</v>
      </c>
      <c r="P278" s="85">
        <v>91.42</v>
      </c>
      <c r="Q278" s="73"/>
      <c r="R278" s="83">
        <v>24502.491348317999</v>
      </c>
      <c r="S278" s="84">
        <v>2.0885983123571612E-2</v>
      </c>
      <c r="T278" s="84">
        <f t="shared" si="4"/>
        <v>6.7965658368835053E-3</v>
      </c>
      <c r="U278" s="84">
        <f>R278/'סכום נכסי הקרן'!$C$42</f>
        <v>4.0487255216391639E-4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201</v>
      </c>
      <c r="C280" s="71"/>
      <c r="D280" s="71"/>
      <c r="E280" s="71"/>
      <c r="F280" s="71"/>
      <c r="G280" s="71"/>
      <c r="H280" s="71"/>
      <c r="I280" s="71"/>
      <c r="J280" s="71"/>
      <c r="K280" s="80">
        <v>5.2124377939294932</v>
      </c>
      <c r="L280" s="71"/>
      <c r="M280" s="71"/>
      <c r="N280" s="92">
        <v>6.7460182215550432E-2</v>
      </c>
      <c r="O280" s="80"/>
      <c r="P280" s="82"/>
      <c r="Q280" s="71"/>
      <c r="R280" s="80">
        <v>1419833.0243865023</v>
      </c>
      <c r="S280" s="71"/>
      <c r="T280" s="81">
        <f t="shared" si="4"/>
        <v>0.39383703846452822</v>
      </c>
      <c r="U280" s="81">
        <f>R280/'סכום נכסי הקרן'!$C$42</f>
        <v>2.3460937586227807E-2</v>
      </c>
    </row>
    <row r="281" spans="2:21">
      <c r="B281" s="90" t="s">
        <v>65</v>
      </c>
      <c r="C281" s="71"/>
      <c r="D281" s="71"/>
      <c r="E281" s="71"/>
      <c r="F281" s="71"/>
      <c r="G281" s="71"/>
      <c r="H281" s="71"/>
      <c r="I281" s="71"/>
      <c r="J281" s="71"/>
      <c r="K281" s="80">
        <v>5.4212366231667248</v>
      </c>
      <c r="L281" s="71"/>
      <c r="M281" s="71"/>
      <c r="N281" s="92">
        <v>5.8051574544008153E-2</v>
      </c>
      <c r="O281" s="80"/>
      <c r="P281" s="82"/>
      <c r="Q281" s="71"/>
      <c r="R281" s="80">
        <v>236976.24768863295</v>
      </c>
      <c r="S281" s="71"/>
      <c r="T281" s="81">
        <f t="shared" si="4"/>
        <v>6.5733098169381443E-2</v>
      </c>
      <c r="U281" s="81">
        <f>R281/'סכום נכסי הקרן'!$C$42</f>
        <v>3.9157315409280406E-3</v>
      </c>
    </row>
    <row r="282" spans="2:21">
      <c r="B282" s="76" t="s">
        <v>679</v>
      </c>
      <c r="C282" s="73" t="s">
        <v>680</v>
      </c>
      <c r="D282" s="86" t="s">
        <v>27</v>
      </c>
      <c r="E282" s="86" t="s">
        <v>681</v>
      </c>
      <c r="F282" s="73" t="s">
        <v>329</v>
      </c>
      <c r="G282" s="86" t="s">
        <v>330</v>
      </c>
      <c r="H282" s="73" t="s">
        <v>682</v>
      </c>
      <c r="I282" s="73" t="s">
        <v>683</v>
      </c>
      <c r="J282" s="73"/>
      <c r="K282" s="83">
        <v>7.4899999999998146</v>
      </c>
      <c r="L282" s="86" t="s">
        <v>133</v>
      </c>
      <c r="M282" s="87">
        <v>3.7499999999999999E-2</v>
      </c>
      <c r="N282" s="87">
        <v>5.589999999999859E-2</v>
      </c>
      <c r="O282" s="83">
        <v>5810112.6254000012</v>
      </c>
      <c r="P282" s="85">
        <v>87.170829999999995</v>
      </c>
      <c r="Q282" s="73"/>
      <c r="R282" s="83">
        <v>18308.975793062</v>
      </c>
      <c r="S282" s="84">
        <v>1.1620225250800002E-2</v>
      </c>
      <c r="T282" s="84">
        <f t="shared" si="4"/>
        <v>5.0785921159806659E-3</v>
      </c>
      <c r="U282" s="84">
        <f>R282/'סכום נכסי הקרן'!$C$42</f>
        <v>3.0253257317661446E-4</v>
      </c>
    </row>
    <row r="283" spans="2:21">
      <c r="B283" s="76" t="s">
        <v>684</v>
      </c>
      <c r="C283" s="73" t="s">
        <v>685</v>
      </c>
      <c r="D283" s="86" t="s">
        <v>27</v>
      </c>
      <c r="E283" s="86" t="s">
        <v>681</v>
      </c>
      <c r="F283" s="73" t="s">
        <v>323</v>
      </c>
      <c r="G283" s="86" t="s">
        <v>303</v>
      </c>
      <c r="H283" s="73" t="s">
        <v>686</v>
      </c>
      <c r="I283" s="73" t="s">
        <v>294</v>
      </c>
      <c r="J283" s="73"/>
      <c r="K283" s="83">
        <v>3.3299999999999819</v>
      </c>
      <c r="L283" s="86" t="s">
        <v>133</v>
      </c>
      <c r="M283" s="87">
        <v>3.2549999999999996E-2</v>
      </c>
      <c r="N283" s="87">
        <v>8.6999999999999578E-2</v>
      </c>
      <c r="O283" s="83">
        <v>7450894.7720000008</v>
      </c>
      <c r="P283" s="85">
        <v>83.785880000000006</v>
      </c>
      <c r="Q283" s="73"/>
      <c r="R283" s="83">
        <v>22567.712529077002</v>
      </c>
      <c r="S283" s="84">
        <v>7.4508947720000008E-3</v>
      </c>
      <c r="T283" s="84">
        <f t="shared" si="4"/>
        <v>6.2598917722814229E-3</v>
      </c>
      <c r="U283" s="84">
        <f>R283/'סכום נכסי הקרן'!$C$42</f>
        <v>3.729027892821283E-4</v>
      </c>
    </row>
    <row r="284" spans="2:21">
      <c r="B284" s="76" t="s">
        <v>687</v>
      </c>
      <c r="C284" s="73" t="s">
        <v>688</v>
      </c>
      <c r="D284" s="86" t="s">
        <v>27</v>
      </c>
      <c r="E284" s="86" t="s">
        <v>681</v>
      </c>
      <c r="F284" s="73" t="s">
        <v>308</v>
      </c>
      <c r="G284" s="86" t="s">
        <v>303</v>
      </c>
      <c r="H284" s="73" t="s">
        <v>686</v>
      </c>
      <c r="I284" s="73" t="s">
        <v>294</v>
      </c>
      <c r="J284" s="73"/>
      <c r="K284" s="83">
        <v>2.6900000000000137</v>
      </c>
      <c r="L284" s="86" t="s">
        <v>133</v>
      </c>
      <c r="M284" s="87">
        <v>3.2750000000000001E-2</v>
      </c>
      <c r="N284" s="87">
        <v>8.4500000000000991E-2</v>
      </c>
      <c r="O284" s="83">
        <v>10546662.284928</v>
      </c>
      <c r="P284" s="85">
        <v>87.174930000000003</v>
      </c>
      <c r="Q284" s="73"/>
      <c r="R284" s="83">
        <v>33236.474563866002</v>
      </c>
      <c r="S284" s="84">
        <v>1.4062216379904E-2</v>
      </c>
      <c r="T284" s="84">
        <f t="shared" si="4"/>
        <v>9.2192211946123589E-3</v>
      </c>
      <c r="U284" s="84">
        <f>R284/'סכום נכסי הקרן'!$C$42</f>
        <v>5.4919053292624704E-4</v>
      </c>
    </row>
    <row r="285" spans="2:21">
      <c r="B285" s="76" t="s">
        <v>689</v>
      </c>
      <c r="C285" s="73" t="s">
        <v>690</v>
      </c>
      <c r="D285" s="86" t="s">
        <v>27</v>
      </c>
      <c r="E285" s="86" t="s">
        <v>681</v>
      </c>
      <c r="F285" s="73" t="s">
        <v>308</v>
      </c>
      <c r="G285" s="86" t="s">
        <v>303</v>
      </c>
      <c r="H285" s="73" t="s">
        <v>686</v>
      </c>
      <c r="I285" s="73" t="s">
        <v>294</v>
      </c>
      <c r="J285" s="73"/>
      <c r="K285" s="83">
        <v>4.4200000000000097</v>
      </c>
      <c r="L285" s="86" t="s">
        <v>133</v>
      </c>
      <c r="M285" s="87">
        <v>7.1289999999999992E-2</v>
      </c>
      <c r="N285" s="87">
        <v>7.7400000000000191E-2</v>
      </c>
      <c r="O285" s="83">
        <v>6024127.6879999992</v>
      </c>
      <c r="P285" s="85">
        <v>98.282799999999995</v>
      </c>
      <c r="Q285" s="73"/>
      <c r="R285" s="83">
        <v>21403.263142939999</v>
      </c>
      <c r="S285" s="84">
        <v>1.2048255375999998E-2</v>
      </c>
      <c r="T285" s="84">
        <f t="shared" si="4"/>
        <v>5.9368937226507677E-3</v>
      </c>
      <c r="U285" s="84">
        <f>R285/'סכום נכסי הקרן'!$C$42</f>
        <v>3.5366174198905956E-4</v>
      </c>
    </row>
    <row r="286" spans="2:21">
      <c r="B286" s="76" t="s">
        <v>691</v>
      </c>
      <c r="C286" s="73" t="s">
        <v>692</v>
      </c>
      <c r="D286" s="86" t="s">
        <v>27</v>
      </c>
      <c r="E286" s="86" t="s">
        <v>681</v>
      </c>
      <c r="F286" s="73" t="s">
        <v>559</v>
      </c>
      <c r="G286" s="86" t="s">
        <v>413</v>
      </c>
      <c r="H286" s="73" t="s">
        <v>693</v>
      </c>
      <c r="I286" s="73" t="s">
        <v>294</v>
      </c>
      <c r="J286" s="73"/>
      <c r="K286" s="83">
        <v>9.7000000000000028</v>
      </c>
      <c r="L286" s="86" t="s">
        <v>133</v>
      </c>
      <c r="M286" s="87">
        <v>6.3750000000000001E-2</v>
      </c>
      <c r="N286" s="87">
        <v>6.4700000000000119E-2</v>
      </c>
      <c r="O286" s="83">
        <v>15076172.1876</v>
      </c>
      <c r="P286" s="85">
        <v>100.011</v>
      </c>
      <c r="Q286" s="73"/>
      <c r="R286" s="83">
        <v>54506.357498837002</v>
      </c>
      <c r="S286" s="84">
        <v>2.1751799433847929E-2</v>
      </c>
      <c r="T286" s="84">
        <f t="shared" si="4"/>
        <v>1.5119117562507986E-2</v>
      </c>
      <c r="U286" s="84">
        <f>R286/'סכום נכסי הקרן'!$C$42</f>
        <v>9.0064833636714463E-4</v>
      </c>
    </row>
    <row r="287" spans="2:21">
      <c r="B287" s="76" t="s">
        <v>694</v>
      </c>
      <c r="C287" s="73" t="s">
        <v>695</v>
      </c>
      <c r="D287" s="86" t="s">
        <v>27</v>
      </c>
      <c r="E287" s="86" t="s">
        <v>681</v>
      </c>
      <c r="F287" s="73" t="s">
        <v>696</v>
      </c>
      <c r="G287" s="86" t="s">
        <v>303</v>
      </c>
      <c r="H287" s="73" t="s">
        <v>693</v>
      </c>
      <c r="I287" s="73" t="s">
        <v>683</v>
      </c>
      <c r="J287" s="73"/>
      <c r="K287" s="83">
        <v>2.8800000000000638</v>
      </c>
      <c r="L287" s="86" t="s">
        <v>133</v>
      </c>
      <c r="M287" s="87">
        <v>3.0769999999999999E-2</v>
      </c>
      <c r="N287" s="87">
        <v>8.7500000000001327E-2</v>
      </c>
      <c r="O287" s="83">
        <v>8462314.1048799995</v>
      </c>
      <c r="P287" s="85">
        <v>86.234669999999994</v>
      </c>
      <c r="Q287" s="73"/>
      <c r="R287" s="83">
        <v>26380.276675614001</v>
      </c>
      <c r="S287" s="84">
        <v>1.4103856841466665E-2</v>
      </c>
      <c r="T287" s="84">
        <f t="shared" si="4"/>
        <v>7.3174308959942074E-3</v>
      </c>
      <c r="U287" s="84">
        <f>R287/'סכום נכסי הקרן'!$C$42</f>
        <v>4.3590056997119445E-4</v>
      </c>
    </row>
    <row r="288" spans="2:21">
      <c r="B288" s="76" t="s">
        <v>697</v>
      </c>
      <c r="C288" s="73" t="s">
        <v>698</v>
      </c>
      <c r="D288" s="86" t="s">
        <v>27</v>
      </c>
      <c r="E288" s="86" t="s">
        <v>681</v>
      </c>
      <c r="F288" s="73" t="s">
        <v>699</v>
      </c>
      <c r="G288" s="86" t="s">
        <v>700</v>
      </c>
      <c r="H288" s="73" t="s">
        <v>701</v>
      </c>
      <c r="I288" s="73" t="s">
        <v>294</v>
      </c>
      <c r="J288" s="73"/>
      <c r="K288" s="83">
        <v>5.9599999999999875</v>
      </c>
      <c r="L288" s="86" t="s">
        <v>135</v>
      </c>
      <c r="M288" s="87">
        <v>4.3749999999999997E-2</v>
      </c>
      <c r="N288" s="87">
        <v>7.1200000000000374E-2</v>
      </c>
      <c r="O288" s="83">
        <v>3804712.2239999999</v>
      </c>
      <c r="P288" s="85">
        <v>86.129540000000006</v>
      </c>
      <c r="Q288" s="73"/>
      <c r="R288" s="83">
        <v>12885.745474421001</v>
      </c>
      <c r="S288" s="84">
        <v>2.5364748160000001E-3</v>
      </c>
      <c r="T288" s="84">
        <f t="shared" si="4"/>
        <v>3.574282150710277E-3</v>
      </c>
      <c r="U288" s="84">
        <f>R288/'סכום נכסי הקרן'!$C$42</f>
        <v>2.1292057948717934E-4</v>
      </c>
    </row>
    <row r="289" spans="2:21">
      <c r="B289" s="76" t="s">
        <v>702</v>
      </c>
      <c r="C289" s="73" t="s">
        <v>703</v>
      </c>
      <c r="D289" s="86" t="s">
        <v>27</v>
      </c>
      <c r="E289" s="86" t="s">
        <v>681</v>
      </c>
      <c r="F289" s="73" t="s">
        <v>699</v>
      </c>
      <c r="G289" s="86" t="s">
        <v>700</v>
      </c>
      <c r="H289" s="73" t="s">
        <v>701</v>
      </c>
      <c r="I289" s="73" t="s">
        <v>294</v>
      </c>
      <c r="J289" s="73"/>
      <c r="K289" s="83">
        <v>5.0700000000000038</v>
      </c>
      <c r="L289" s="86" t="s">
        <v>135</v>
      </c>
      <c r="M289" s="87">
        <v>7.3749999999999996E-2</v>
      </c>
      <c r="N289" s="87">
        <v>7.0500000000000576E-2</v>
      </c>
      <c r="O289" s="83">
        <v>3249858.358</v>
      </c>
      <c r="P289" s="85">
        <v>101.65321</v>
      </c>
      <c r="Q289" s="73"/>
      <c r="R289" s="83">
        <v>12990.358067785</v>
      </c>
      <c r="S289" s="84">
        <v>4.0623229474999996E-3</v>
      </c>
      <c r="T289" s="84">
        <f t="shared" si="4"/>
        <v>3.6032998684622456E-3</v>
      </c>
      <c r="U289" s="84">
        <f>R289/'סכום נכסי הקרן'!$C$42</f>
        <v>2.1464916973792852E-4</v>
      </c>
    </row>
    <row r="290" spans="2:21">
      <c r="B290" s="76" t="s">
        <v>704</v>
      </c>
      <c r="C290" s="73" t="s">
        <v>705</v>
      </c>
      <c r="D290" s="86" t="s">
        <v>27</v>
      </c>
      <c r="E290" s="86" t="s">
        <v>681</v>
      </c>
      <c r="F290" s="73" t="s">
        <v>699</v>
      </c>
      <c r="G290" s="86" t="s">
        <v>700</v>
      </c>
      <c r="H290" s="73" t="s">
        <v>701</v>
      </c>
      <c r="I290" s="73" t="s">
        <v>294</v>
      </c>
      <c r="J290" s="73"/>
      <c r="K290" s="83">
        <v>6.169999999999809</v>
      </c>
      <c r="L290" s="86" t="s">
        <v>133</v>
      </c>
      <c r="M290" s="87">
        <v>8.1250000000000003E-2</v>
      </c>
      <c r="N290" s="87">
        <v>7.2699999999998349E-2</v>
      </c>
      <c r="O290" s="83">
        <v>3012063.8439999996</v>
      </c>
      <c r="P290" s="85">
        <v>105.09396</v>
      </c>
      <c r="Q290" s="73"/>
      <c r="R290" s="83">
        <v>11443.272091306999</v>
      </c>
      <c r="S290" s="84">
        <v>6.0241276879999988E-3</v>
      </c>
      <c r="T290" s="84">
        <f t="shared" si="4"/>
        <v>3.174165069678866E-3</v>
      </c>
      <c r="U290" s="84">
        <f>R290/'סכום נכסי הקרן'!$C$42</f>
        <v>1.8908553872549878E-4</v>
      </c>
    </row>
    <row r="291" spans="2:21">
      <c r="B291" s="76" t="s">
        <v>706</v>
      </c>
      <c r="C291" s="73" t="s">
        <v>707</v>
      </c>
      <c r="D291" s="86" t="s">
        <v>27</v>
      </c>
      <c r="E291" s="86" t="s">
        <v>681</v>
      </c>
      <c r="F291" s="73" t="s">
        <v>708</v>
      </c>
      <c r="G291" s="86" t="s">
        <v>709</v>
      </c>
      <c r="H291" s="73" t="s">
        <v>532</v>
      </c>
      <c r="I291" s="73"/>
      <c r="J291" s="73"/>
      <c r="K291" s="83">
        <v>3.0300000000000122</v>
      </c>
      <c r="L291" s="86" t="s">
        <v>133</v>
      </c>
      <c r="M291" s="87">
        <v>0</v>
      </c>
      <c r="N291" s="87">
        <v>-9.4399999999999762E-2</v>
      </c>
      <c r="O291" s="83">
        <v>4962499.0154999997</v>
      </c>
      <c r="P291" s="85">
        <v>129.624</v>
      </c>
      <c r="Q291" s="73"/>
      <c r="R291" s="83">
        <v>23253.811851724</v>
      </c>
      <c r="S291" s="84">
        <v>7.8458482458498013E-3</v>
      </c>
      <c r="T291" s="84">
        <f t="shared" si="4"/>
        <v>6.450203816502657E-3</v>
      </c>
      <c r="U291" s="84">
        <f>R291/'סכום נכסי הקרן'!$C$42</f>
        <v>3.8423970926504641E-4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90" t="s">
        <v>64</v>
      </c>
      <c r="C293" s="71"/>
      <c r="D293" s="71"/>
      <c r="E293" s="71"/>
      <c r="F293" s="71"/>
      <c r="G293" s="71"/>
      <c r="H293" s="71"/>
      <c r="I293" s="71"/>
      <c r="J293" s="71"/>
      <c r="K293" s="80">
        <v>5.1706065561590586</v>
      </c>
      <c r="L293" s="71"/>
      <c r="M293" s="71"/>
      <c r="N293" s="92">
        <v>6.9345124320038268E-2</v>
      </c>
      <c r="O293" s="80"/>
      <c r="P293" s="82"/>
      <c r="Q293" s="71"/>
      <c r="R293" s="80">
        <v>1182856.7766978694</v>
      </c>
      <c r="S293" s="71"/>
      <c r="T293" s="81">
        <f t="shared" si="4"/>
        <v>0.32810394029514683</v>
      </c>
      <c r="U293" s="81">
        <f>R293/'סכום נכסי הקרן'!$C$42</f>
        <v>1.9545206045299766E-2</v>
      </c>
    </row>
    <row r="294" spans="2:21">
      <c r="B294" s="76" t="s">
        <v>710</v>
      </c>
      <c r="C294" s="73" t="s">
        <v>711</v>
      </c>
      <c r="D294" s="86" t="s">
        <v>27</v>
      </c>
      <c r="E294" s="86" t="s">
        <v>681</v>
      </c>
      <c r="F294" s="73"/>
      <c r="G294" s="86" t="s">
        <v>712</v>
      </c>
      <c r="H294" s="73" t="s">
        <v>713</v>
      </c>
      <c r="I294" s="73" t="s">
        <v>714</v>
      </c>
      <c r="J294" s="73"/>
      <c r="K294" s="83">
        <v>7.52</v>
      </c>
      <c r="L294" s="86" t="s">
        <v>135</v>
      </c>
      <c r="M294" s="87">
        <v>4.2519999999999995E-2</v>
      </c>
      <c r="N294" s="87">
        <v>5.33E-2</v>
      </c>
      <c r="O294" s="83">
        <v>3170593.52</v>
      </c>
      <c r="P294" s="85">
        <v>95.01267</v>
      </c>
      <c r="Q294" s="73"/>
      <c r="R294" s="83">
        <v>11845.6165377</v>
      </c>
      <c r="S294" s="84">
        <v>2.5364748160000001E-3</v>
      </c>
      <c r="T294" s="84">
        <f t="shared" si="4"/>
        <v>3.2857684360525549E-3</v>
      </c>
      <c r="U294" s="84">
        <f>R294/'סכום נכסי הקרן'!$C$42</f>
        <v>1.9573376973778294E-4</v>
      </c>
    </row>
    <row r="295" spans="2:21">
      <c r="B295" s="76" t="s">
        <v>715</v>
      </c>
      <c r="C295" s="73" t="s">
        <v>716</v>
      </c>
      <c r="D295" s="86" t="s">
        <v>27</v>
      </c>
      <c r="E295" s="86" t="s">
        <v>681</v>
      </c>
      <c r="F295" s="73"/>
      <c r="G295" s="86" t="s">
        <v>712</v>
      </c>
      <c r="H295" s="73" t="s">
        <v>717</v>
      </c>
      <c r="I295" s="73" t="s">
        <v>683</v>
      </c>
      <c r="J295" s="73"/>
      <c r="K295" s="83">
        <v>1.3899999999568651</v>
      </c>
      <c r="L295" s="86" t="s">
        <v>133</v>
      </c>
      <c r="M295" s="87">
        <v>4.4999999999999998E-2</v>
      </c>
      <c r="N295" s="87">
        <v>8.6799999997606694E-2</v>
      </c>
      <c r="O295" s="83">
        <v>2060.885788</v>
      </c>
      <c r="P295" s="85">
        <v>96.465000000000003</v>
      </c>
      <c r="Q295" s="73"/>
      <c r="R295" s="83">
        <v>7.1867415289999999</v>
      </c>
      <c r="S295" s="84">
        <v>4.1217715760000003E-6</v>
      </c>
      <c r="T295" s="84">
        <f t="shared" si="4"/>
        <v>1.9934773676745468E-6</v>
      </c>
      <c r="U295" s="84">
        <f>R295/'סכום נכסי הקרן'!$C$42</f>
        <v>1.1875177683874082E-7</v>
      </c>
    </row>
    <row r="296" spans="2:21">
      <c r="B296" s="76" t="s">
        <v>718</v>
      </c>
      <c r="C296" s="73" t="s">
        <v>719</v>
      </c>
      <c r="D296" s="86" t="s">
        <v>27</v>
      </c>
      <c r="E296" s="86" t="s">
        <v>681</v>
      </c>
      <c r="F296" s="73"/>
      <c r="G296" s="86" t="s">
        <v>712</v>
      </c>
      <c r="H296" s="73" t="s">
        <v>713</v>
      </c>
      <c r="I296" s="73" t="s">
        <v>714</v>
      </c>
      <c r="J296" s="73"/>
      <c r="K296" s="83">
        <v>6.8700000000001591</v>
      </c>
      <c r="L296" s="86" t="s">
        <v>133</v>
      </c>
      <c r="M296" s="87">
        <v>0.03</v>
      </c>
      <c r="N296" s="87">
        <v>6.9200000000001538E-2</v>
      </c>
      <c r="O296" s="83">
        <v>5865598.0120000001</v>
      </c>
      <c r="P296" s="85">
        <v>78.692670000000007</v>
      </c>
      <c r="Q296" s="73"/>
      <c r="R296" s="83">
        <v>16686.100703682001</v>
      </c>
      <c r="S296" s="84">
        <v>3.3517702925714285E-3</v>
      </c>
      <c r="T296" s="84">
        <f t="shared" si="4"/>
        <v>4.6284347326676209E-3</v>
      </c>
      <c r="U296" s="84">
        <f>R296/'סכום נכסי הקרן'!$C$42</f>
        <v>2.7571662332318746E-4</v>
      </c>
    </row>
    <row r="297" spans="2:21">
      <c r="B297" s="76" t="s">
        <v>720</v>
      </c>
      <c r="C297" s="73" t="s">
        <v>721</v>
      </c>
      <c r="D297" s="86" t="s">
        <v>27</v>
      </c>
      <c r="E297" s="86" t="s">
        <v>681</v>
      </c>
      <c r="F297" s="73"/>
      <c r="G297" s="86" t="s">
        <v>712</v>
      </c>
      <c r="H297" s="73" t="s">
        <v>713</v>
      </c>
      <c r="I297" s="73" t="s">
        <v>714</v>
      </c>
      <c r="J297" s="73"/>
      <c r="K297" s="83">
        <v>7.4200000000002078</v>
      </c>
      <c r="L297" s="86" t="s">
        <v>133</v>
      </c>
      <c r="M297" s="87">
        <v>3.5000000000000003E-2</v>
      </c>
      <c r="N297" s="87">
        <v>7.1000000000003075E-2</v>
      </c>
      <c r="O297" s="83">
        <v>2377945.14</v>
      </c>
      <c r="P297" s="85">
        <v>79.081890000000001</v>
      </c>
      <c r="Q297" s="73"/>
      <c r="R297" s="83">
        <v>6798.0940178490009</v>
      </c>
      <c r="S297" s="84">
        <v>4.7558902800000002E-3</v>
      </c>
      <c r="T297" s="84">
        <f t="shared" si="4"/>
        <v>1.8856732934141552E-3</v>
      </c>
      <c r="U297" s="84">
        <f>R297/'סכום נכסי הקרן'!$C$42</f>
        <v>1.1232987028666848E-4</v>
      </c>
    </row>
    <row r="298" spans="2:21">
      <c r="B298" s="76" t="s">
        <v>722</v>
      </c>
      <c r="C298" s="73" t="s">
        <v>723</v>
      </c>
      <c r="D298" s="86" t="s">
        <v>27</v>
      </c>
      <c r="E298" s="86" t="s">
        <v>681</v>
      </c>
      <c r="F298" s="73"/>
      <c r="G298" s="86" t="s">
        <v>724</v>
      </c>
      <c r="H298" s="73" t="s">
        <v>725</v>
      </c>
      <c r="I298" s="73" t="s">
        <v>683</v>
      </c>
      <c r="J298" s="73"/>
      <c r="K298" s="83">
        <v>3.8900000000001542</v>
      </c>
      <c r="L298" s="86" t="s">
        <v>133</v>
      </c>
      <c r="M298" s="87">
        <v>5.5480000000000002E-2</v>
      </c>
      <c r="N298" s="87">
        <v>6.0000000000005042E-2</v>
      </c>
      <c r="O298" s="83">
        <v>1109707.7320000001</v>
      </c>
      <c r="P298" s="85">
        <v>98.737139999999997</v>
      </c>
      <c r="Q298" s="73"/>
      <c r="R298" s="83">
        <v>3960.9328201509998</v>
      </c>
      <c r="S298" s="84">
        <v>2.2194154640000001E-3</v>
      </c>
      <c r="T298" s="84">
        <f t="shared" si="4"/>
        <v>1.0986940186993241E-3</v>
      </c>
      <c r="U298" s="84">
        <f>R298/'סכום נכסי הקרן'!$C$42</f>
        <v>6.5449384597147914E-5</v>
      </c>
    </row>
    <row r="299" spans="2:21">
      <c r="B299" s="76" t="s">
        <v>726</v>
      </c>
      <c r="C299" s="73" t="s">
        <v>727</v>
      </c>
      <c r="D299" s="86" t="s">
        <v>27</v>
      </c>
      <c r="E299" s="86" t="s">
        <v>681</v>
      </c>
      <c r="F299" s="73"/>
      <c r="G299" s="86" t="s">
        <v>712</v>
      </c>
      <c r="H299" s="73" t="s">
        <v>725</v>
      </c>
      <c r="I299" s="73" t="s">
        <v>294</v>
      </c>
      <c r="J299" s="73"/>
      <c r="K299" s="83">
        <v>7.8600000000000803</v>
      </c>
      <c r="L299" s="86" t="s">
        <v>135</v>
      </c>
      <c r="M299" s="87">
        <v>4.2500000000000003E-2</v>
      </c>
      <c r="N299" s="87">
        <v>5.4500000000000569E-2</v>
      </c>
      <c r="O299" s="83">
        <v>6341187.04</v>
      </c>
      <c r="P299" s="85">
        <v>91.161519999999996</v>
      </c>
      <c r="Q299" s="73"/>
      <c r="R299" s="83">
        <v>22730.957118606002</v>
      </c>
      <c r="S299" s="84">
        <v>5.0729496320000003E-3</v>
      </c>
      <c r="T299" s="84">
        <f t="shared" si="4"/>
        <v>6.3051729881576628E-3</v>
      </c>
      <c r="U299" s="84">
        <f>R299/'סכום נכסי הקרן'!$C$42</f>
        <v>3.7560019880877605E-4</v>
      </c>
    </row>
    <row r="300" spans="2:21">
      <c r="B300" s="76" t="s">
        <v>728</v>
      </c>
      <c r="C300" s="73" t="s">
        <v>729</v>
      </c>
      <c r="D300" s="86" t="s">
        <v>27</v>
      </c>
      <c r="E300" s="86" t="s">
        <v>681</v>
      </c>
      <c r="F300" s="73"/>
      <c r="G300" s="86" t="s">
        <v>730</v>
      </c>
      <c r="H300" s="73" t="s">
        <v>725</v>
      </c>
      <c r="I300" s="73" t="s">
        <v>294</v>
      </c>
      <c r="J300" s="73"/>
      <c r="K300" s="83">
        <v>3.8800000000006181</v>
      </c>
      <c r="L300" s="86" t="s">
        <v>133</v>
      </c>
      <c r="M300" s="87">
        <v>4.2500000000000003E-2</v>
      </c>
      <c r="N300" s="87">
        <v>6.0500000000008269E-2</v>
      </c>
      <c r="O300" s="83">
        <v>1088054.9562039999</v>
      </c>
      <c r="P300" s="85">
        <v>93.713059999999999</v>
      </c>
      <c r="Q300" s="73"/>
      <c r="R300" s="83">
        <v>3686.0331054190005</v>
      </c>
      <c r="S300" s="84">
        <v>2.6992108130136036E-3</v>
      </c>
      <c r="T300" s="84">
        <f t="shared" si="4"/>
        <v>1.0224416089685566E-3</v>
      </c>
      <c r="U300" s="84">
        <f>R300/'סכום נכסי הקרן'!$C$42</f>
        <v>6.0907015924897887E-5</v>
      </c>
    </row>
    <row r="301" spans="2:21">
      <c r="B301" s="76" t="s">
        <v>731</v>
      </c>
      <c r="C301" s="73" t="s">
        <v>732</v>
      </c>
      <c r="D301" s="86" t="s">
        <v>27</v>
      </c>
      <c r="E301" s="86" t="s">
        <v>681</v>
      </c>
      <c r="F301" s="73"/>
      <c r="G301" s="86" t="s">
        <v>724</v>
      </c>
      <c r="H301" s="73" t="s">
        <v>725</v>
      </c>
      <c r="I301" s="73" t="s">
        <v>683</v>
      </c>
      <c r="J301" s="73"/>
      <c r="K301" s="83">
        <v>3.9800000000000271</v>
      </c>
      <c r="L301" s="86" t="s">
        <v>136</v>
      </c>
      <c r="M301" s="87">
        <v>4.6249999999999999E-2</v>
      </c>
      <c r="N301" s="87">
        <v>6.5600000000000436E-2</v>
      </c>
      <c r="O301" s="83">
        <v>4755890.28</v>
      </c>
      <c r="P301" s="85">
        <v>92.972350000000006</v>
      </c>
      <c r="Q301" s="73"/>
      <c r="R301" s="83">
        <v>19752.452172827001</v>
      </c>
      <c r="S301" s="84">
        <v>9.5117805600000004E-3</v>
      </c>
      <c r="T301" s="84">
        <f t="shared" si="4"/>
        <v>5.4789874108751397E-3</v>
      </c>
      <c r="U301" s="84">
        <f>R301/'סכום נכסי הקרן'!$C$42</f>
        <v>3.2638418718417965E-4</v>
      </c>
    </row>
    <row r="302" spans="2:21">
      <c r="B302" s="76" t="s">
        <v>733</v>
      </c>
      <c r="C302" s="73" t="s">
        <v>734</v>
      </c>
      <c r="D302" s="86" t="s">
        <v>27</v>
      </c>
      <c r="E302" s="86" t="s">
        <v>681</v>
      </c>
      <c r="F302" s="73"/>
      <c r="G302" s="86" t="s">
        <v>712</v>
      </c>
      <c r="H302" s="73" t="s">
        <v>735</v>
      </c>
      <c r="I302" s="73" t="s">
        <v>714</v>
      </c>
      <c r="J302" s="73"/>
      <c r="K302" s="83">
        <v>4.1000000000000671</v>
      </c>
      <c r="L302" s="86" t="s">
        <v>133</v>
      </c>
      <c r="M302" s="87">
        <v>3.2000000000000001E-2</v>
      </c>
      <c r="N302" s="87">
        <v>0.11760000000000299</v>
      </c>
      <c r="O302" s="83">
        <v>5072949.6320000002</v>
      </c>
      <c r="P302" s="85">
        <v>73.328329999999994</v>
      </c>
      <c r="Q302" s="73"/>
      <c r="R302" s="83">
        <v>13447.472540371</v>
      </c>
      <c r="S302" s="84">
        <v>4.0583597056000004E-3</v>
      </c>
      <c r="T302" s="84">
        <f t="shared" si="4"/>
        <v>3.7300954895179914E-3</v>
      </c>
      <c r="U302" s="84">
        <f>R302/'סכום נכסי הקרן'!$C$42</f>
        <v>2.2220240587690019E-4</v>
      </c>
    </row>
    <row r="303" spans="2:21">
      <c r="B303" s="76" t="s">
        <v>736</v>
      </c>
      <c r="C303" s="73" t="s">
        <v>737</v>
      </c>
      <c r="D303" s="86" t="s">
        <v>27</v>
      </c>
      <c r="E303" s="86" t="s">
        <v>681</v>
      </c>
      <c r="F303" s="73"/>
      <c r="G303" s="86" t="s">
        <v>724</v>
      </c>
      <c r="H303" s="73" t="s">
        <v>682</v>
      </c>
      <c r="I303" s="73" t="s">
        <v>683</v>
      </c>
      <c r="J303" s="73"/>
      <c r="K303" s="83">
        <v>7.1700000000003019</v>
      </c>
      <c r="L303" s="86" t="s">
        <v>133</v>
      </c>
      <c r="M303" s="87">
        <v>6.7419999999999994E-2</v>
      </c>
      <c r="N303" s="87">
        <v>6.1600000000002195E-2</v>
      </c>
      <c r="O303" s="83">
        <v>2377945.14</v>
      </c>
      <c r="P303" s="85">
        <v>105.70751</v>
      </c>
      <c r="Q303" s="73"/>
      <c r="R303" s="83">
        <v>9086.9048440250008</v>
      </c>
      <c r="S303" s="84">
        <v>1.902356112E-3</v>
      </c>
      <c r="T303" s="84">
        <f t="shared" si="4"/>
        <v>2.5205496921908359E-3</v>
      </c>
      <c r="U303" s="84">
        <f>R303/'סכום נכסי הקרן'!$C$42</f>
        <v>1.5014956247392405E-4</v>
      </c>
    </row>
    <row r="304" spans="2:21">
      <c r="B304" s="76" t="s">
        <v>738</v>
      </c>
      <c r="C304" s="73" t="s">
        <v>739</v>
      </c>
      <c r="D304" s="86" t="s">
        <v>27</v>
      </c>
      <c r="E304" s="86" t="s">
        <v>681</v>
      </c>
      <c r="F304" s="73"/>
      <c r="G304" s="86" t="s">
        <v>724</v>
      </c>
      <c r="H304" s="73" t="s">
        <v>682</v>
      </c>
      <c r="I304" s="73" t="s">
        <v>683</v>
      </c>
      <c r="J304" s="73"/>
      <c r="K304" s="83">
        <v>5.569999999999979</v>
      </c>
      <c r="L304" s="86" t="s">
        <v>133</v>
      </c>
      <c r="M304" s="87">
        <v>3.9329999999999997E-2</v>
      </c>
      <c r="N304" s="87">
        <v>6.3599999999999449E-2</v>
      </c>
      <c r="O304" s="83">
        <v>4938199.4073999999</v>
      </c>
      <c r="P304" s="85">
        <v>87.835650000000001</v>
      </c>
      <c r="Q304" s="73"/>
      <c r="R304" s="83">
        <v>15680.060869269002</v>
      </c>
      <c r="S304" s="84">
        <v>3.2921329382666667E-3</v>
      </c>
      <c r="T304" s="84">
        <f t="shared" si="4"/>
        <v>4.3493767433426004E-3</v>
      </c>
      <c r="U304" s="84">
        <f>R304/'סכום נכסי הקרן'!$C$42</f>
        <v>2.5909309269737967E-4</v>
      </c>
    </row>
    <row r="305" spans="2:21">
      <c r="B305" s="76" t="s">
        <v>740</v>
      </c>
      <c r="C305" s="73" t="s">
        <v>741</v>
      </c>
      <c r="D305" s="86" t="s">
        <v>27</v>
      </c>
      <c r="E305" s="86" t="s">
        <v>681</v>
      </c>
      <c r="F305" s="73"/>
      <c r="G305" s="86" t="s">
        <v>742</v>
      </c>
      <c r="H305" s="73" t="s">
        <v>682</v>
      </c>
      <c r="I305" s="73" t="s">
        <v>294</v>
      </c>
      <c r="J305" s="73"/>
      <c r="K305" s="83">
        <v>3.2200000000000091</v>
      </c>
      <c r="L305" s="86" t="s">
        <v>133</v>
      </c>
      <c r="M305" s="87">
        <v>4.7500000000000001E-2</v>
      </c>
      <c r="N305" s="87">
        <v>7.9199999999999673E-2</v>
      </c>
      <c r="O305" s="83">
        <v>3646182.548</v>
      </c>
      <c r="P305" s="85">
        <v>89.882170000000002</v>
      </c>
      <c r="Q305" s="73"/>
      <c r="R305" s="83">
        <v>11847.323364894997</v>
      </c>
      <c r="S305" s="84">
        <v>2.4307883653333332E-3</v>
      </c>
      <c r="T305" s="84">
        <f t="shared" si="4"/>
        <v>3.2862418802929007E-3</v>
      </c>
      <c r="U305" s="84">
        <f>R305/'סכום נכסי הקרן'!$C$42</f>
        <v>1.9576197288956527E-4</v>
      </c>
    </row>
    <row r="306" spans="2:21">
      <c r="B306" s="76" t="s">
        <v>743</v>
      </c>
      <c r="C306" s="73" t="s">
        <v>744</v>
      </c>
      <c r="D306" s="86" t="s">
        <v>27</v>
      </c>
      <c r="E306" s="86" t="s">
        <v>681</v>
      </c>
      <c r="F306" s="73"/>
      <c r="G306" s="86" t="s">
        <v>742</v>
      </c>
      <c r="H306" s="73" t="s">
        <v>682</v>
      </c>
      <c r="I306" s="73" t="s">
        <v>294</v>
      </c>
      <c r="J306" s="73"/>
      <c r="K306" s="83">
        <v>6.1699999999998365</v>
      </c>
      <c r="L306" s="86" t="s">
        <v>133</v>
      </c>
      <c r="M306" s="87">
        <v>5.1249999999999997E-2</v>
      </c>
      <c r="N306" s="87">
        <v>7.789999999999879E-2</v>
      </c>
      <c r="O306" s="83">
        <v>2607813.1702000001</v>
      </c>
      <c r="P306" s="85">
        <v>84.302419999999998</v>
      </c>
      <c r="Q306" s="73"/>
      <c r="R306" s="83">
        <v>7947.3950310429991</v>
      </c>
      <c r="S306" s="84">
        <v>1.7385421134666667E-3</v>
      </c>
      <c r="T306" s="84">
        <f t="shared" si="4"/>
        <v>2.2044694473042836E-3</v>
      </c>
      <c r="U306" s="84">
        <f>R306/'סכום נכסי הקרן'!$C$42</f>
        <v>1.3132060995479499E-4</v>
      </c>
    </row>
    <row r="307" spans="2:21">
      <c r="B307" s="76" t="s">
        <v>745</v>
      </c>
      <c r="C307" s="73" t="s">
        <v>746</v>
      </c>
      <c r="D307" s="86" t="s">
        <v>27</v>
      </c>
      <c r="E307" s="86" t="s">
        <v>681</v>
      </c>
      <c r="F307" s="73"/>
      <c r="G307" s="86" t="s">
        <v>747</v>
      </c>
      <c r="H307" s="73" t="s">
        <v>686</v>
      </c>
      <c r="I307" s="73" t="s">
        <v>294</v>
      </c>
      <c r="J307" s="73"/>
      <c r="K307" s="83">
        <v>7.5400000000000214</v>
      </c>
      <c r="L307" s="86" t="s">
        <v>133</v>
      </c>
      <c r="M307" s="87">
        <v>3.3000000000000002E-2</v>
      </c>
      <c r="N307" s="87">
        <v>5.8400000000000556E-2</v>
      </c>
      <c r="O307" s="83">
        <v>4755890.28</v>
      </c>
      <c r="P307" s="85">
        <v>82.811999999999998</v>
      </c>
      <c r="Q307" s="73"/>
      <c r="R307" s="83">
        <v>14237.489009105</v>
      </c>
      <c r="S307" s="84">
        <v>1.1889725700000001E-3</v>
      </c>
      <c r="T307" s="84">
        <f t="shared" si="4"/>
        <v>3.9492323464866783E-3</v>
      </c>
      <c r="U307" s="84">
        <f>R307/'סכום נכסי הקרן'!$C$42</f>
        <v>2.352564247275105E-4</v>
      </c>
    </row>
    <row r="308" spans="2:21">
      <c r="B308" s="76" t="s">
        <v>748</v>
      </c>
      <c r="C308" s="73" t="s">
        <v>749</v>
      </c>
      <c r="D308" s="86" t="s">
        <v>27</v>
      </c>
      <c r="E308" s="86" t="s">
        <v>681</v>
      </c>
      <c r="F308" s="73"/>
      <c r="G308" s="86" t="s">
        <v>712</v>
      </c>
      <c r="H308" s="73" t="s">
        <v>686</v>
      </c>
      <c r="I308" s="73" t="s">
        <v>294</v>
      </c>
      <c r="J308" s="73"/>
      <c r="K308" s="83">
        <v>6.8500000000001906</v>
      </c>
      <c r="L308" s="86" t="s">
        <v>135</v>
      </c>
      <c r="M308" s="87">
        <v>5.7999999999999996E-2</v>
      </c>
      <c r="N308" s="87">
        <v>5.3600000000001244E-2</v>
      </c>
      <c r="O308" s="83">
        <v>2377945.14</v>
      </c>
      <c r="P308" s="85">
        <v>106.67863</v>
      </c>
      <c r="Q308" s="73"/>
      <c r="R308" s="83">
        <v>9975.0449218659996</v>
      </c>
      <c r="S308" s="84">
        <v>4.7558902800000002E-3</v>
      </c>
      <c r="T308" s="84">
        <f t="shared" si="4"/>
        <v>2.7669043353008541E-3</v>
      </c>
      <c r="U308" s="84">
        <f>R308/'סכום נכסי הקרן'!$C$42</f>
        <v>1.6482494935123556E-4</v>
      </c>
    </row>
    <row r="309" spans="2:21">
      <c r="B309" s="76" t="s">
        <v>750</v>
      </c>
      <c r="C309" s="73" t="s">
        <v>751</v>
      </c>
      <c r="D309" s="86" t="s">
        <v>27</v>
      </c>
      <c r="E309" s="86" t="s">
        <v>681</v>
      </c>
      <c r="F309" s="73"/>
      <c r="G309" s="86" t="s">
        <v>752</v>
      </c>
      <c r="H309" s="73" t="s">
        <v>686</v>
      </c>
      <c r="I309" s="73" t="s">
        <v>683</v>
      </c>
      <c r="J309" s="73"/>
      <c r="K309" s="83">
        <v>7.5899999999999368</v>
      </c>
      <c r="L309" s="86" t="s">
        <v>133</v>
      </c>
      <c r="M309" s="87">
        <v>5.5E-2</v>
      </c>
      <c r="N309" s="87">
        <v>5.5999999999999571E-2</v>
      </c>
      <c r="O309" s="83">
        <v>6341187.04</v>
      </c>
      <c r="P309" s="85">
        <v>100.00783</v>
      </c>
      <c r="Q309" s="73"/>
      <c r="R309" s="83">
        <v>22925.186813655</v>
      </c>
      <c r="S309" s="84">
        <v>5.7647154909090913E-3</v>
      </c>
      <c r="T309" s="84">
        <f t="shared" si="4"/>
        <v>6.3590489345303133E-3</v>
      </c>
      <c r="U309" s="84">
        <f>R309/'סכום נכסי הקרן'!$C$42</f>
        <v>3.788095978540656E-4</v>
      </c>
    </row>
    <row r="310" spans="2:21">
      <c r="B310" s="76" t="s">
        <v>753</v>
      </c>
      <c r="C310" s="73" t="s">
        <v>754</v>
      </c>
      <c r="D310" s="86" t="s">
        <v>27</v>
      </c>
      <c r="E310" s="86" t="s">
        <v>681</v>
      </c>
      <c r="F310" s="73"/>
      <c r="G310" s="86" t="s">
        <v>724</v>
      </c>
      <c r="H310" s="73" t="s">
        <v>686</v>
      </c>
      <c r="I310" s="73" t="s">
        <v>683</v>
      </c>
      <c r="J310" s="73"/>
      <c r="K310" s="83">
        <v>4.6000000000000885</v>
      </c>
      <c r="L310" s="86" t="s">
        <v>135</v>
      </c>
      <c r="M310" s="87">
        <v>4.1250000000000002E-2</v>
      </c>
      <c r="N310" s="87">
        <v>5.2000000000001226E-2</v>
      </c>
      <c r="O310" s="83">
        <v>4708331.3772</v>
      </c>
      <c r="P310" s="85">
        <v>97.414000000000001</v>
      </c>
      <c r="Q310" s="73"/>
      <c r="R310" s="83">
        <v>18035.326000803998</v>
      </c>
      <c r="S310" s="84">
        <v>4.7083313772E-3</v>
      </c>
      <c r="T310" s="84">
        <f t="shared" si="4"/>
        <v>5.0026864130506381E-3</v>
      </c>
      <c r="U310" s="84">
        <f>R310/'סכום נכסי הקרן'!$C$42</f>
        <v>2.9801085788588633E-4</v>
      </c>
    </row>
    <row r="311" spans="2:21">
      <c r="B311" s="76" t="s">
        <v>755</v>
      </c>
      <c r="C311" s="73" t="s">
        <v>756</v>
      </c>
      <c r="D311" s="86" t="s">
        <v>27</v>
      </c>
      <c r="E311" s="86" t="s">
        <v>681</v>
      </c>
      <c r="F311" s="73"/>
      <c r="G311" s="86" t="s">
        <v>712</v>
      </c>
      <c r="H311" s="73" t="s">
        <v>686</v>
      </c>
      <c r="I311" s="73" t="s">
        <v>294</v>
      </c>
      <c r="J311" s="73"/>
      <c r="K311" s="83">
        <v>7.0599999999998984</v>
      </c>
      <c r="L311" s="86" t="s">
        <v>133</v>
      </c>
      <c r="M311" s="87">
        <v>0.06</v>
      </c>
      <c r="N311" s="87">
        <v>6.9099999999998898E-2</v>
      </c>
      <c r="O311" s="83">
        <v>3963241.9</v>
      </c>
      <c r="P311" s="85">
        <v>93.504329999999996</v>
      </c>
      <c r="Q311" s="73"/>
      <c r="R311" s="83">
        <v>13396.477543306</v>
      </c>
      <c r="S311" s="84">
        <v>3.3027015833333334E-3</v>
      </c>
      <c r="T311" s="84">
        <f t="shared" si="4"/>
        <v>3.7159503623969592E-3</v>
      </c>
      <c r="U311" s="84">
        <f>R311/'סכום נכסי הקרן'!$C$42</f>
        <v>2.2135977831238865E-4</v>
      </c>
    </row>
    <row r="312" spans="2:21">
      <c r="B312" s="76" t="s">
        <v>757</v>
      </c>
      <c r="C312" s="73" t="s">
        <v>758</v>
      </c>
      <c r="D312" s="86" t="s">
        <v>27</v>
      </c>
      <c r="E312" s="86" t="s">
        <v>681</v>
      </c>
      <c r="F312" s="73"/>
      <c r="G312" s="86" t="s">
        <v>759</v>
      </c>
      <c r="H312" s="73" t="s">
        <v>686</v>
      </c>
      <c r="I312" s="73" t="s">
        <v>294</v>
      </c>
      <c r="J312" s="73"/>
      <c r="K312" s="83">
        <v>7.1300000000006269</v>
      </c>
      <c r="L312" s="86" t="s">
        <v>133</v>
      </c>
      <c r="M312" s="87">
        <v>6.3750000000000001E-2</v>
      </c>
      <c r="N312" s="87">
        <v>5.6500000000005636E-2</v>
      </c>
      <c r="O312" s="83">
        <v>1331649.2784</v>
      </c>
      <c r="P312" s="85">
        <v>105.03675</v>
      </c>
      <c r="Q312" s="73"/>
      <c r="R312" s="83">
        <v>5056.3768619910006</v>
      </c>
      <c r="S312" s="84">
        <v>1.902356112E-3</v>
      </c>
      <c r="T312" s="84">
        <f t="shared" si="4"/>
        <v>1.4025511834728328E-3</v>
      </c>
      <c r="U312" s="84">
        <f>R312/'סכום נכסי הקרן'!$C$42</f>
        <v>8.3550206210251468E-5</v>
      </c>
    </row>
    <row r="313" spans="2:21">
      <c r="B313" s="76" t="s">
        <v>760</v>
      </c>
      <c r="C313" s="73" t="s">
        <v>761</v>
      </c>
      <c r="D313" s="86" t="s">
        <v>27</v>
      </c>
      <c r="E313" s="86" t="s">
        <v>681</v>
      </c>
      <c r="F313" s="73"/>
      <c r="G313" s="86" t="s">
        <v>724</v>
      </c>
      <c r="H313" s="73" t="s">
        <v>686</v>
      </c>
      <c r="I313" s="73" t="s">
        <v>683</v>
      </c>
      <c r="J313" s="73"/>
      <c r="K313" s="83">
        <v>3.8199999999998315</v>
      </c>
      <c r="L313" s="86" t="s">
        <v>133</v>
      </c>
      <c r="M313" s="87">
        <v>8.1250000000000003E-2</v>
      </c>
      <c r="N313" s="87">
        <v>7.6299999999996981E-2</v>
      </c>
      <c r="O313" s="83">
        <v>3170593.52</v>
      </c>
      <c r="P313" s="85">
        <v>102.81816999999999</v>
      </c>
      <c r="Q313" s="73"/>
      <c r="R313" s="83">
        <v>11784.705257339001</v>
      </c>
      <c r="S313" s="84">
        <v>1.8117677257142857E-3</v>
      </c>
      <c r="T313" s="84">
        <f t="shared" si="4"/>
        <v>3.2688727040513753E-3</v>
      </c>
      <c r="U313" s="84">
        <f>R313/'סכום נכסי הקרן'!$C$42</f>
        <v>1.9472728818516229E-4</v>
      </c>
    </row>
    <row r="314" spans="2:21">
      <c r="B314" s="76" t="s">
        <v>762</v>
      </c>
      <c r="C314" s="73" t="s">
        <v>763</v>
      </c>
      <c r="D314" s="86" t="s">
        <v>27</v>
      </c>
      <c r="E314" s="86" t="s">
        <v>681</v>
      </c>
      <c r="F314" s="73"/>
      <c r="G314" s="86" t="s">
        <v>724</v>
      </c>
      <c r="H314" s="73" t="s">
        <v>693</v>
      </c>
      <c r="I314" s="73" t="s">
        <v>683</v>
      </c>
      <c r="J314" s="73"/>
      <c r="K314" s="83">
        <v>4.5399999999999556</v>
      </c>
      <c r="L314" s="86" t="s">
        <v>135</v>
      </c>
      <c r="M314" s="87">
        <v>7.2499999999999995E-2</v>
      </c>
      <c r="N314" s="87">
        <v>7.709999999999928E-2</v>
      </c>
      <c r="O314" s="83">
        <v>5659509.4331999989</v>
      </c>
      <c r="P314" s="85">
        <v>97.38861</v>
      </c>
      <c r="Q314" s="73"/>
      <c r="R314" s="83">
        <v>21673.175534673999</v>
      </c>
      <c r="S314" s="84">
        <v>4.527607546559999E-3</v>
      </c>
      <c r="T314" s="84">
        <f t="shared" si="4"/>
        <v>6.0117627355414406E-3</v>
      </c>
      <c r="U314" s="84">
        <f>R314/'סכום נכסי הקרן'!$C$42</f>
        <v>3.5812170148250564E-4</v>
      </c>
    </row>
    <row r="315" spans="2:21">
      <c r="B315" s="76" t="s">
        <v>764</v>
      </c>
      <c r="C315" s="73" t="s">
        <v>765</v>
      </c>
      <c r="D315" s="86" t="s">
        <v>27</v>
      </c>
      <c r="E315" s="86" t="s">
        <v>681</v>
      </c>
      <c r="F315" s="73"/>
      <c r="G315" s="86" t="s">
        <v>766</v>
      </c>
      <c r="H315" s="73" t="s">
        <v>693</v>
      </c>
      <c r="I315" s="73" t="s">
        <v>683</v>
      </c>
      <c r="J315" s="73"/>
      <c r="K315" s="83">
        <v>3.5000000000000413</v>
      </c>
      <c r="L315" s="86" t="s">
        <v>133</v>
      </c>
      <c r="M315" s="87">
        <v>2.6249999999999999E-2</v>
      </c>
      <c r="N315" s="87">
        <v>7.6100000000000168E-2</v>
      </c>
      <c r="O315" s="83">
        <v>4019519.9349799994</v>
      </c>
      <c r="P315" s="85">
        <v>84.22963</v>
      </c>
      <c r="Q315" s="73"/>
      <c r="R315" s="83">
        <v>12239.040045221</v>
      </c>
      <c r="S315" s="84">
        <v>3.2371807512767046E-3</v>
      </c>
      <c r="T315" s="84">
        <f t="shared" si="4"/>
        <v>3.3948972888142013E-3</v>
      </c>
      <c r="U315" s="84">
        <f>R315/'סכום נכסי הקרן'!$C$42</f>
        <v>2.022345935645095E-4</v>
      </c>
    </row>
    <row r="316" spans="2:21">
      <c r="B316" s="76" t="s">
        <v>767</v>
      </c>
      <c r="C316" s="73" t="s">
        <v>768</v>
      </c>
      <c r="D316" s="86" t="s">
        <v>27</v>
      </c>
      <c r="E316" s="86" t="s">
        <v>681</v>
      </c>
      <c r="F316" s="73"/>
      <c r="G316" s="86" t="s">
        <v>766</v>
      </c>
      <c r="H316" s="73" t="s">
        <v>693</v>
      </c>
      <c r="I316" s="73" t="s">
        <v>683</v>
      </c>
      <c r="J316" s="73"/>
      <c r="K316" s="83">
        <v>2.3200000000000562</v>
      </c>
      <c r="L316" s="86" t="s">
        <v>133</v>
      </c>
      <c r="M316" s="87">
        <v>7.0499999999999993E-2</v>
      </c>
      <c r="N316" s="87">
        <v>7.2000000000003866E-2</v>
      </c>
      <c r="O316" s="83">
        <v>1585296.76</v>
      </c>
      <c r="P316" s="85">
        <v>99.263580000000005</v>
      </c>
      <c r="Q316" s="73"/>
      <c r="R316" s="83">
        <v>5688.6448667740005</v>
      </c>
      <c r="S316" s="84">
        <v>1.98162095E-3</v>
      </c>
      <c r="T316" s="84">
        <f t="shared" si="4"/>
        <v>1.5779313544103332E-3</v>
      </c>
      <c r="U316" s="84">
        <f>R316/'סכום נכסי הקרן'!$C$42</f>
        <v>9.3997632029489767E-5</v>
      </c>
    </row>
    <row r="317" spans="2:21">
      <c r="B317" s="76" t="s">
        <v>769</v>
      </c>
      <c r="C317" s="73" t="s">
        <v>770</v>
      </c>
      <c r="D317" s="86" t="s">
        <v>27</v>
      </c>
      <c r="E317" s="86" t="s">
        <v>681</v>
      </c>
      <c r="F317" s="73"/>
      <c r="G317" s="86" t="s">
        <v>771</v>
      </c>
      <c r="H317" s="73" t="s">
        <v>693</v>
      </c>
      <c r="I317" s="73" t="s">
        <v>683</v>
      </c>
      <c r="J317" s="73"/>
      <c r="K317" s="83">
        <v>5.4900000000001139</v>
      </c>
      <c r="L317" s="86" t="s">
        <v>133</v>
      </c>
      <c r="M317" s="87">
        <v>0.04</v>
      </c>
      <c r="N317" s="87">
        <v>5.6800000000001231E-2</v>
      </c>
      <c r="O317" s="83">
        <v>5905230.4309999999</v>
      </c>
      <c r="P317" s="85">
        <v>91.793890000000005</v>
      </c>
      <c r="Q317" s="73"/>
      <c r="R317" s="83">
        <v>19595.615986919998</v>
      </c>
      <c r="S317" s="84">
        <v>1.1810460861999999E-2</v>
      </c>
      <c r="T317" s="84">
        <f t="shared" si="4"/>
        <v>5.4354837749399391E-3</v>
      </c>
      <c r="U317" s="84">
        <f>R317/'סכום נכסי הקרן'!$C$42</f>
        <v>3.2379266838892124E-4</v>
      </c>
    </row>
    <row r="318" spans="2:21">
      <c r="B318" s="76" t="s">
        <v>772</v>
      </c>
      <c r="C318" s="73" t="s">
        <v>773</v>
      </c>
      <c r="D318" s="86" t="s">
        <v>27</v>
      </c>
      <c r="E318" s="86" t="s">
        <v>681</v>
      </c>
      <c r="F318" s="73"/>
      <c r="G318" s="86" t="s">
        <v>774</v>
      </c>
      <c r="H318" s="73" t="s">
        <v>693</v>
      </c>
      <c r="I318" s="73" t="s">
        <v>294</v>
      </c>
      <c r="J318" s="73"/>
      <c r="K318" s="83">
        <v>3.7900000000003016</v>
      </c>
      <c r="L318" s="86" t="s">
        <v>133</v>
      </c>
      <c r="M318" s="87">
        <v>5.5E-2</v>
      </c>
      <c r="N318" s="87">
        <v>8.7900000000008638E-2</v>
      </c>
      <c r="O318" s="83">
        <v>1109707.7320000001</v>
      </c>
      <c r="P318" s="85">
        <v>88.544110000000003</v>
      </c>
      <c r="Q318" s="73"/>
      <c r="R318" s="83">
        <v>3552.0297632670004</v>
      </c>
      <c r="S318" s="84">
        <v>1.109707732E-3</v>
      </c>
      <c r="T318" s="84">
        <f t="shared" si="4"/>
        <v>9.8527140760611381E-4</v>
      </c>
      <c r="U318" s="84">
        <f>R318/'סכום נכסי הקרן'!$C$42</f>
        <v>5.8692780875721994E-5</v>
      </c>
    </row>
    <row r="319" spans="2:21">
      <c r="B319" s="76" t="s">
        <v>775</v>
      </c>
      <c r="C319" s="73" t="s">
        <v>776</v>
      </c>
      <c r="D319" s="86" t="s">
        <v>27</v>
      </c>
      <c r="E319" s="86" t="s">
        <v>681</v>
      </c>
      <c r="F319" s="73"/>
      <c r="G319" s="86" t="s">
        <v>774</v>
      </c>
      <c r="H319" s="73" t="s">
        <v>693</v>
      </c>
      <c r="I319" s="73" t="s">
        <v>294</v>
      </c>
      <c r="J319" s="73"/>
      <c r="K319" s="83">
        <v>3.3800000000000834</v>
      </c>
      <c r="L319" s="86" t="s">
        <v>133</v>
      </c>
      <c r="M319" s="87">
        <v>0.06</v>
      </c>
      <c r="N319" s="87">
        <v>8.3000000000002266E-2</v>
      </c>
      <c r="O319" s="83">
        <v>3409973.3307599998</v>
      </c>
      <c r="P319" s="85">
        <v>93.00967</v>
      </c>
      <c r="Q319" s="73"/>
      <c r="R319" s="83">
        <v>11465.351454608</v>
      </c>
      <c r="S319" s="84">
        <v>4.5466311076800001E-3</v>
      </c>
      <c r="T319" s="84">
        <f t="shared" si="4"/>
        <v>3.1802895018510267E-3</v>
      </c>
      <c r="U319" s="84">
        <f>R319/'סכום נכסי הקרן'!$C$42</f>
        <v>1.894503721639746E-4</v>
      </c>
    </row>
    <row r="320" spans="2:21">
      <c r="B320" s="76" t="s">
        <v>777</v>
      </c>
      <c r="C320" s="73" t="s">
        <v>778</v>
      </c>
      <c r="D320" s="86" t="s">
        <v>27</v>
      </c>
      <c r="E320" s="86" t="s">
        <v>681</v>
      </c>
      <c r="F320" s="73"/>
      <c r="G320" s="86" t="s">
        <v>779</v>
      </c>
      <c r="H320" s="73" t="s">
        <v>693</v>
      </c>
      <c r="I320" s="73" t="s">
        <v>294</v>
      </c>
      <c r="J320" s="73"/>
      <c r="K320" s="83">
        <v>6.3899999999999055</v>
      </c>
      <c r="L320" s="86" t="s">
        <v>135</v>
      </c>
      <c r="M320" s="87">
        <v>6.6250000000000003E-2</v>
      </c>
      <c r="N320" s="87">
        <v>6.4599999999998867E-2</v>
      </c>
      <c r="O320" s="83">
        <v>6341187.04</v>
      </c>
      <c r="P320" s="85">
        <v>102.01015</v>
      </c>
      <c r="Q320" s="73"/>
      <c r="R320" s="83">
        <v>25436.043043777998</v>
      </c>
      <c r="S320" s="84">
        <v>8.4549160533333341E-3</v>
      </c>
      <c r="T320" s="84">
        <f t="shared" si="4"/>
        <v>7.0555168745608902E-3</v>
      </c>
      <c r="U320" s="84">
        <f>R320/'סכום נכסי הקרן'!$C$42</f>
        <v>4.2029830835110457E-4</v>
      </c>
    </row>
    <row r="321" spans="2:21">
      <c r="B321" s="76" t="s">
        <v>780</v>
      </c>
      <c r="C321" s="73" t="s">
        <v>781</v>
      </c>
      <c r="D321" s="86" t="s">
        <v>27</v>
      </c>
      <c r="E321" s="86" t="s">
        <v>681</v>
      </c>
      <c r="F321" s="73"/>
      <c r="G321" s="86" t="s">
        <v>782</v>
      </c>
      <c r="H321" s="73" t="s">
        <v>693</v>
      </c>
      <c r="I321" s="73" t="s">
        <v>294</v>
      </c>
      <c r="J321" s="73"/>
      <c r="K321" s="83">
        <v>6.120000000000057</v>
      </c>
      <c r="L321" s="86" t="s">
        <v>133</v>
      </c>
      <c r="M321" s="87">
        <v>3.2500000000000001E-2</v>
      </c>
      <c r="N321" s="87">
        <v>5.5800000000000044E-2</v>
      </c>
      <c r="O321" s="83">
        <v>3170593.52</v>
      </c>
      <c r="P321" s="85">
        <v>86.956249999999997</v>
      </c>
      <c r="Q321" s="73"/>
      <c r="R321" s="83">
        <v>9966.6606582619988</v>
      </c>
      <c r="S321" s="84">
        <v>2.5373273579922854E-3</v>
      </c>
      <c r="T321" s="84">
        <f t="shared" si="4"/>
        <v>2.7645786860936651E-3</v>
      </c>
      <c r="U321" s="84">
        <f>R321/'סכום נכסי הקרן'!$C$42</f>
        <v>1.6468641004292151E-4</v>
      </c>
    </row>
    <row r="322" spans="2:21">
      <c r="B322" s="76" t="s">
        <v>783</v>
      </c>
      <c r="C322" s="73" t="s">
        <v>784</v>
      </c>
      <c r="D322" s="86" t="s">
        <v>27</v>
      </c>
      <c r="E322" s="86" t="s">
        <v>681</v>
      </c>
      <c r="F322" s="73"/>
      <c r="G322" s="86" t="s">
        <v>766</v>
      </c>
      <c r="H322" s="73" t="s">
        <v>693</v>
      </c>
      <c r="I322" s="73" t="s">
        <v>294</v>
      </c>
      <c r="J322" s="73"/>
      <c r="K322" s="83">
        <v>1.7999999999999827</v>
      </c>
      <c r="L322" s="86" t="s">
        <v>133</v>
      </c>
      <c r="M322" s="87">
        <v>4.2500000000000003E-2</v>
      </c>
      <c r="N322" s="87">
        <v>7.669999999999956E-2</v>
      </c>
      <c r="O322" s="83">
        <v>3487652.872</v>
      </c>
      <c r="P322" s="85">
        <v>94.699060000000003</v>
      </c>
      <c r="Q322" s="73"/>
      <c r="R322" s="83">
        <v>11939.529205459001</v>
      </c>
      <c r="S322" s="84">
        <v>7.342427098947368E-3</v>
      </c>
      <c r="T322" s="84">
        <f t="shared" si="4"/>
        <v>3.3118181801486887E-3</v>
      </c>
      <c r="U322" s="84">
        <f>R322/'סכום נכסי הקרן'!$C$42</f>
        <v>1.9728555730646701E-4</v>
      </c>
    </row>
    <row r="323" spans="2:21">
      <c r="B323" s="76" t="s">
        <v>785</v>
      </c>
      <c r="C323" s="73" t="s">
        <v>786</v>
      </c>
      <c r="D323" s="86" t="s">
        <v>27</v>
      </c>
      <c r="E323" s="86" t="s">
        <v>681</v>
      </c>
      <c r="F323" s="73"/>
      <c r="G323" s="86" t="s">
        <v>766</v>
      </c>
      <c r="H323" s="73" t="s">
        <v>693</v>
      </c>
      <c r="I323" s="73" t="s">
        <v>294</v>
      </c>
      <c r="J323" s="73"/>
      <c r="K323" s="83">
        <v>4.9700000000002174</v>
      </c>
      <c r="L323" s="86" t="s">
        <v>133</v>
      </c>
      <c r="M323" s="87">
        <v>3.125E-2</v>
      </c>
      <c r="N323" s="87">
        <v>7.0800000000002875E-2</v>
      </c>
      <c r="O323" s="83">
        <v>3170593.52</v>
      </c>
      <c r="P323" s="85">
        <v>83.658330000000007</v>
      </c>
      <c r="Q323" s="73"/>
      <c r="R323" s="83">
        <v>9588.6634912030004</v>
      </c>
      <c r="S323" s="84">
        <v>4.227458026666667E-3</v>
      </c>
      <c r="T323" s="84">
        <f t="shared" si="4"/>
        <v>2.6597288324379346E-3</v>
      </c>
      <c r="U323" s="84">
        <f>R323/'סכום נכסי הקרן'!$C$42</f>
        <v>1.584404869013789E-4</v>
      </c>
    </row>
    <row r="324" spans="2:21">
      <c r="B324" s="76" t="s">
        <v>787</v>
      </c>
      <c r="C324" s="73" t="s">
        <v>788</v>
      </c>
      <c r="D324" s="86" t="s">
        <v>27</v>
      </c>
      <c r="E324" s="86" t="s">
        <v>681</v>
      </c>
      <c r="F324" s="73"/>
      <c r="G324" s="86" t="s">
        <v>779</v>
      </c>
      <c r="H324" s="73" t="s">
        <v>693</v>
      </c>
      <c r="I324" s="73" t="s">
        <v>683</v>
      </c>
      <c r="J324" s="73"/>
      <c r="K324" s="83">
        <v>4.7500000000001208</v>
      </c>
      <c r="L324" s="86" t="s">
        <v>135</v>
      </c>
      <c r="M324" s="87">
        <v>4.8750000000000002E-2</v>
      </c>
      <c r="N324" s="87">
        <v>5.5800000000001126E-2</v>
      </c>
      <c r="O324" s="83">
        <v>4343713.1223999998</v>
      </c>
      <c r="P324" s="85">
        <v>97.309150000000002</v>
      </c>
      <c r="Q324" s="73"/>
      <c r="R324" s="83">
        <v>16620.742293364001</v>
      </c>
      <c r="S324" s="84">
        <v>4.3437131223999998E-3</v>
      </c>
      <c r="T324" s="84">
        <f t="shared" si="4"/>
        <v>4.610305444000375E-3</v>
      </c>
      <c r="U324" s="84">
        <f>R324/'סכום נכסי הקרן'!$C$42</f>
        <v>2.7463665859573776E-4</v>
      </c>
    </row>
    <row r="325" spans="2:21">
      <c r="B325" s="76" t="s">
        <v>789</v>
      </c>
      <c r="C325" s="73" t="s">
        <v>790</v>
      </c>
      <c r="D325" s="86" t="s">
        <v>27</v>
      </c>
      <c r="E325" s="86" t="s">
        <v>681</v>
      </c>
      <c r="F325" s="73"/>
      <c r="G325" s="86" t="s">
        <v>771</v>
      </c>
      <c r="H325" s="73" t="s">
        <v>693</v>
      </c>
      <c r="I325" s="73" t="s">
        <v>683</v>
      </c>
      <c r="J325" s="73"/>
      <c r="K325" s="83">
        <v>7.5900000000001535</v>
      </c>
      <c r="L325" s="86" t="s">
        <v>133</v>
      </c>
      <c r="M325" s="87">
        <v>5.9000000000000004E-2</v>
      </c>
      <c r="N325" s="87">
        <v>5.8600000000000908E-2</v>
      </c>
      <c r="O325" s="83">
        <v>4438830.9280000003</v>
      </c>
      <c r="P325" s="85">
        <v>100.63411000000001</v>
      </c>
      <c r="Q325" s="73"/>
      <c r="R325" s="83">
        <v>16148.125642889001</v>
      </c>
      <c r="S325" s="84">
        <v>8.8776618560000003E-3</v>
      </c>
      <c r="T325" s="84">
        <f t="shared" si="4"/>
        <v>4.4792097878526916E-3</v>
      </c>
      <c r="U325" s="84">
        <f>R325/'סכום נכסי הקרן'!$C$42</f>
        <v>2.6682726865441206E-4</v>
      </c>
    </row>
    <row r="326" spans="2:21">
      <c r="B326" s="76" t="s">
        <v>791</v>
      </c>
      <c r="C326" s="73" t="s">
        <v>792</v>
      </c>
      <c r="D326" s="86" t="s">
        <v>27</v>
      </c>
      <c r="E326" s="86" t="s">
        <v>681</v>
      </c>
      <c r="F326" s="73"/>
      <c r="G326" s="86" t="s">
        <v>793</v>
      </c>
      <c r="H326" s="73" t="s">
        <v>693</v>
      </c>
      <c r="I326" s="73" t="s">
        <v>683</v>
      </c>
      <c r="J326" s="73"/>
      <c r="K326" s="83">
        <v>7.2400000000001388</v>
      </c>
      <c r="L326" s="86" t="s">
        <v>133</v>
      </c>
      <c r="M326" s="87">
        <v>3.15E-2</v>
      </c>
      <c r="N326" s="87">
        <v>6.7100000000001631E-2</v>
      </c>
      <c r="O326" s="83">
        <v>3170593.52</v>
      </c>
      <c r="P326" s="85">
        <v>78.185749999999999</v>
      </c>
      <c r="Q326" s="73"/>
      <c r="R326" s="83">
        <v>8961.412647874</v>
      </c>
      <c r="S326" s="84">
        <v>4.8901216749155955E-3</v>
      </c>
      <c r="T326" s="84">
        <f t="shared" si="4"/>
        <v>2.4857403350103499E-3</v>
      </c>
      <c r="U326" s="84">
        <f>R326/'סכום נכסי הקרן'!$C$42</f>
        <v>1.4807596330353607E-4</v>
      </c>
    </row>
    <row r="327" spans="2:21">
      <c r="B327" s="76" t="s">
        <v>794</v>
      </c>
      <c r="C327" s="73" t="s">
        <v>795</v>
      </c>
      <c r="D327" s="86" t="s">
        <v>27</v>
      </c>
      <c r="E327" s="86" t="s">
        <v>681</v>
      </c>
      <c r="F327" s="73"/>
      <c r="G327" s="86" t="s">
        <v>766</v>
      </c>
      <c r="H327" s="73" t="s">
        <v>796</v>
      </c>
      <c r="I327" s="73" t="s">
        <v>714</v>
      </c>
      <c r="J327" s="73"/>
      <c r="K327" s="83">
        <v>7.2100000000000914</v>
      </c>
      <c r="L327" s="86" t="s">
        <v>133</v>
      </c>
      <c r="M327" s="87">
        <v>6.7979999999999999E-2</v>
      </c>
      <c r="N327" s="87">
        <v>6.7000000000000892E-2</v>
      </c>
      <c r="O327" s="83">
        <v>7609424.4479999999</v>
      </c>
      <c r="P327" s="85">
        <v>101.7236</v>
      </c>
      <c r="Q327" s="73"/>
      <c r="R327" s="83">
        <v>27982.198463344997</v>
      </c>
      <c r="S327" s="84">
        <v>7.609424448E-3</v>
      </c>
      <c r="T327" s="84">
        <f t="shared" si="4"/>
        <v>7.761776197093527E-3</v>
      </c>
      <c r="U327" s="84">
        <f>R327/'סכום נכסי הקרן'!$C$42</f>
        <v>4.6237029312488323E-4</v>
      </c>
    </row>
    <row r="328" spans="2:21">
      <c r="B328" s="76" t="s">
        <v>797</v>
      </c>
      <c r="C328" s="73" t="s">
        <v>798</v>
      </c>
      <c r="D328" s="86" t="s">
        <v>27</v>
      </c>
      <c r="E328" s="86" t="s">
        <v>681</v>
      </c>
      <c r="F328" s="73"/>
      <c r="G328" s="86" t="s">
        <v>752</v>
      </c>
      <c r="H328" s="73" t="s">
        <v>693</v>
      </c>
      <c r="I328" s="73" t="s">
        <v>294</v>
      </c>
      <c r="J328" s="73"/>
      <c r="K328" s="83">
        <v>7.0099999999997937</v>
      </c>
      <c r="L328" s="86" t="s">
        <v>133</v>
      </c>
      <c r="M328" s="87">
        <v>5.5999999999999994E-2</v>
      </c>
      <c r="N328" s="87">
        <v>5.4600000000000322E-2</v>
      </c>
      <c r="O328" s="83">
        <v>1188972.57</v>
      </c>
      <c r="P328" s="85">
        <v>102.45411</v>
      </c>
      <c r="Q328" s="73"/>
      <c r="R328" s="83">
        <v>4403.616868991</v>
      </c>
      <c r="S328" s="84">
        <v>1.98162095E-3</v>
      </c>
      <c r="T328" s="84">
        <f t="shared" si="4"/>
        <v>1.2214868906611277E-3</v>
      </c>
      <c r="U328" s="84">
        <f>R328/'סכום נכסי הקרן'!$C$42</f>
        <v>7.2764176309885741E-5</v>
      </c>
    </row>
    <row r="329" spans="2:21">
      <c r="B329" s="76" t="s">
        <v>799</v>
      </c>
      <c r="C329" s="73" t="s">
        <v>800</v>
      </c>
      <c r="D329" s="86" t="s">
        <v>27</v>
      </c>
      <c r="E329" s="86" t="s">
        <v>681</v>
      </c>
      <c r="F329" s="73"/>
      <c r="G329" s="86" t="s">
        <v>747</v>
      </c>
      <c r="H329" s="73" t="s">
        <v>693</v>
      </c>
      <c r="I329" s="73" t="s">
        <v>294</v>
      </c>
      <c r="J329" s="73"/>
      <c r="K329" s="83">
        <v>4.7700000000000378</v>
      </c>
      <c r="L329" s="86" t="s">
        <v>133</v>
      </c>
      <c r="M329" s="87">
        <v>4.4999999999999998E-2</v>
      </c>
      <c r="N329" s="87">
        <v>6.1800000000000715E-2</v>
      </c>
      <c r="O329" s="83">
        <v>6366076.1991320001</v>
      </c>
      <c r="P329" s="85">
        <v>92.473500000000001</v>
      </c>
      <c r="Q329" s="73"/>
      <c r="R329" s="83">
        <v>21281.264509647001</v>
      </c>
      <c r="S329" s="84">
        <v>1.0610126998553333E-2</v>
      </c>
      <c r="T329" s="84">
        <f t="shared" si="4"/>
        <v>5.9030534191731139E-3</v>
      </c>
      <c r="U329" s="84">
        <f>R329/'סכום נכסי הקרן'!$C$42</f>
        <v>3.516458695081889E-4</v>
      </c>
    </row>
    <row r="330" spans="2:21">
      <c r="B330" s="76" t="s">
        <v>801</v>
      </c>
      <c r="C330" s="73" t="s">
        <v>802</v>
      </c>
      <c r="D330" s="86" t="s">
        <v>27</v>
      </c>
      <c r="E330" s="86" t="s">
        <v>681</v>
      </c>
      <c r="F330" s="73"/>
      <c r="G330" s="86" t="s">
        <v>774</v>
      </c>
      <c r="H330" s="73" t="s">
        <v>693</v>
      </c>
      <c r="I330" s="73" t="s">
        <v>294</v>
      </c>
      <c r="J330" s="73"/>
      <c r="K330" s="83">
        <v>7.3199999999997853</v>
      </c>
      <c r="L330" s="86" t="s">
        <v>133</v>
      </c>
      <c r="M330" s="87">
        <v>0.04</v>
      </c>
      <c r="N330" s="87">
        <v>5.7399999999997398E-2</v>
      </c>
      <c r="O330" s="83">
        <v>2377945.14</v>
      </c>
      <c r="P330" s="85">
        <v>88.599329999999995</v>
      </c>
      <c r="Q330" s="73"/>
      <c r="R330" s="83">
        <v>7616.2394009769996</v>
      </c>
      <c r="S330" s="84">
        <v>2.3779451400000001E-3</v>
      </c>
      <c r="T330" s="84">
        <f t="shared" si="4"/>
        <v>2.1126126230327099E-3</v>
      </c>
      <c r="U330" s="84">
        <f>R330/'סכום נכסי הקרן'!$C$42</f>
        <v>1.2584868372483328E-4</v>
      </c>
    </row>
    <row r="331" spans="2:21">
      <c r="B331" s="76" t="s">
        <v>803</v>
      </c>
      <c r="C331" s="73" t="s">
        <v>804</v>
      </c>
      <c r="D331" s="86" t="s">
        <v>27</v>
      </c>
      <c r="E331" s="86" t="s">
        <v>681</v>
      </c>
      <c r="F331" s="73"/>
      <c r="G331" s="86" t="s">
        <v>774</v>
      </c>
      <c r="H331" s="73" t="s">
        <v>693</v>
      </c>
      <c r="I331" s="73" t="s">
        <v>294</v>
      </c>
      <c r="J331" s="73"/>
      <c r="K331" s="83">
        <v>3.3500000000000703</v>
      </c>
      <c r="L331" s="86" t="s">
        <v>133</v>
      </c>
      <c r="M331" s="87">
        <v>6.8750000000000006E-2</v>
      </c>
      <c r="N331" s="87">
        <v>6.1000000000001553E-2</v>
      </c>
      <c r="O331" s="83">
        <v>3963241.9</v>
      </c>
      <c r="P331" s="85">
        <v>103.71629</v>
      </c>
      <c r="Q331" s="73"/>
      <c r="R331" s="83">
        <v>14859.557017957</v>
      </c>
      <c r="S331" s="84">
        <v>5.8340108105880166E-3</v>
      </c>
      <c r="T331" s="84">
        <f t="shared" ref="T331:T388" si="5">IFERROR(R331/$R$11,0)</f>
        <v>4.121783215583175E-3</v>
      </c>
      <c r="U331" s="84">
        <f>R331/'סכום נכסי הקרן'!$C$42</f>
        <v>2.4553530856765207E-4</v>
      </c>
    </row>
    <row r="332" spans="2:21">
      <c r="B332" s="76" t="s">
        <v>805</v>
      </c>
      <c r="C332" s="73" t="s">
        <v>806</v>
      </c>
      <c r="D332" s="86" t="s">
        <v>27</v>
      </c>
      <c r="E332" s="86" t="s">
        <v>681</v>
      </c>
      <c r="F332" s="73"/>
      <c r="G332" s="86" t="s">
        <v>807</v>
      </c>
      <c r="H332" s="73" t="s">
        <v>796</v>
      </c>
      <c r="I332" s="73" t="s">
        <v>714</v>
      </c>
      <c r="J332" s="73"/>
      <c r="K332" s="83">
        <v>3.520000000000016</v>
      </c>
      <c r="L332" s="86" t="s">
        <v>133</v>
      </c>
      <c r="M332" s="87">
        <v>4.7E-2</v>
      </c>
      <c r="N332" s="87">
        <v>7.3899999999999869E-2</v>
      </c>
      <c r="O332" s="83">
        <v>3012063.8439999996</v>
      </c>
      <c r="P332" s="85">
        <v>91.508889999999994</v>
      </c>
      <c r="Q332" s="73"/>
      <c r="R332" s="83">
        <v>9964.0467559669996</v>
      </c>
      <c r="S332" s="84">
        <v>6.0739339463601527E-3</v>
      </c>
      <c r="T332" s="84">
        <f t="shared" si="5"/>
        <v>2.7638536349636963E-3</v>
      </c>
      <c r="U332" s="84">
        <f>R332/'סכום נכסי הקרן'!$C$42</f>
        <v>1.6464321862706753E-4</v>
      </c>
    </row>
    <row r="333" spans="2:21">
      <c r="B333" s="76" t="s">
        <v>808</v>
      </c>
      <c r="C333" s="73" t="s">
        <v>809</v>
      </c>
      <c r="D333" s="86" t="s">
        <v>27</v>
      </c>
      <c r="E333" s="86" t="s">
        <v>681</v>
      </c>
      <c r="F333" s="73"/>
      <c r="G333" s="86" t="s">
        <v>766</v>
      </c>
      <c r="H333" s="73" t="s">
        <v>693</v>
      </c>
      <c r="I333" s="73" t="s">
        <v>294</v>
      </c>
      <c r="J333" s="73"/>
      <c r="K333" s="83">
        <v>3.0999999999996288</v>
      </c>
      <c r="L333" s="86" t="s">
        <v>133</v>
      </c>
      <c r="M333" s="87">
        <v>3.4000000000000002E-2</v>
      </c>
      <c r="N333" s="87">
        <v>7.3699999999992813E-2</v>
      </c>
      <c r="O333" s="83">
        <v>1426767.084</v>
      </c>
      <c r="P333" s="85">
        <v>88.836330000000004</v>
      </c>
      <c r="Q333" s="73"/>
      <c r="R333" s="83">
        <v>4581.9675389170006</v>
      </c>
      <c r="S333" s="84">
        <v>1.4267670840000001E-3</v>
      </c>
      <c r="T333" s="84">
        <f t="shared" si="5"/>
        <v>1.2709582710596582E-3</v>
      </c>
      <c r="U333" s="84">
        <f>R333/'סכום נכסי הקרן'!$C$42</f>
        <v>7.5711194630863178E-5</v>
      </c>
    </row>
    <row r="334" spans="2:21">
      <c r="B334" s="76" t="s">
        <v>810</v>
      </c>
      <c r="C334" s="73" t="s">
        <v>811</v>
      </c>
      <c r="D334" s="86" t="s">
        <v>27</v>
      </c>
      <c r="E334" s="86" t="s">
        <v>681</v>
      </c>
      <c r="F334" s="73"/>
      <c r="G334" s="86" t="s">
        <v>766</v>
      </c>
      <c r="H334" s="73" t="s">
        <v>693</v>
      </c>
      <c r="I334" s="73" t="s">
        <v>294</v>
      </c>
      <c r="J334" s="73"/>
      <c r="K334" s="83">
        <v>2.2100000000002016</v>
      </c>
      <c r="L334" s="86" t="s">
        <v>133</v>
      </c>
      <c r="M334" s="87">
        <v>3.7499999999999999E-2</v>
      </c>
      <c r="N334" s="87">
        <v>7.65000000000019E-2</v>
      </c>
      <c r="O334" s="83">
        <v>951178.05599999998</v>
      </c>
      <c r="P334" s="85">
        <v>92.273330000000001</v>
      </c>
      <c r="Q334" s="73"/>
      <c r="R334" s="83">
        <v>3172.8265690160001</v>
      </c>
      <c r="S334" s="84">
        <v>1.902356112E-3</v>
      </c>
      <c r="T334" s="84">
        <f t="shared" si="5"/>
        <v>8.8008702293902686E-4</v>
      </c>
      <c r="U334" s="84">
        <f>R334/'סכום נכסי הקרן'!$C$42</f>
        <v>5.2426929666446862E-5</v>
      </c>
    </row>
    <row r="335" spans="2:21">
      <c r="B335" s="76" t="s">
        <v>812</v>
      </c>
      <c r="C335" s="73" t="s">
        <v>813</v>
      </c>
      <c r="D335" s="86" t="s">
        <v>27</v>
      </c>
      <c r="E335" s="86" t="s">
        <v>681</v>
      </c>
      <c r="F335" s="73"/>
      <c r="G335" s="86" t="s">
        <v>724</v>
      </c>
      <c r="H335" s="73" t="s">
        <v>796</v>
      </c>
      <c r="I335" s="73" t="s">
        <v>714</v>
      </c>
      <c r="J335" s="73"/>
      <c r="K335" s="83">
        <v>3.6600000000000548</v>
      </c>
      <c r="L335" s="86" t="s">
        <v>133</v>
      </c>
      <c r="M335" s="87">
        <v>6.8750000000000006E-2</v>
      </c>
      <c r="N335" s="87">
        <v>8.7400000000000144E-2</v>
      </c>
      <c r="O335" s="83">
        <v>3297417.2607999998</v>
      </c>
      <c r="P335" s="85">
        <v>94.403750000000002</v>
      </c>
      <c r="Q335" s="73"/>
      <c r="R335" s="83">
        <v>11253.081253643</v>
      </c>
      <c r="S335" s="84">
        <v>6.5948345215999992E-3</v>
      </c>
      <c r="T335" s="84">
        <f t="shared" si="5"/>
        <v>3.1214094322467513E-3</v>
      </c>
      <c r="U335" s="84">
        <f>R335/'סכום נכסי הקרן'!$C$42</f>
        <v>1.8594287666927884E-4</v>
      </c>
    </row>
    <row r="336" spans="2:21">
      <c r="B336" s="76" t="s">
        <v>814</v>
      </c>
      <c r="C336" s="73" t="s">
        <v>815</v>
      </c>
      <c r="D336" s="86" t="s">
        <v>27</v>
      </c>
      <c r="E336" s="86" t="s">
        <v>681</v>
      </c>
      <c r="F336" s="73"/>
      <c r="G336" s="86" t="s">
        <v>712</v>
      </c>
      <c r="H336" s="73" t="s">
        <v>693</v>
      </c>
      <c r="I336" s="73" t="s">
        <v>294</v>
      </c>
      <c r="J336" s="73"/>
      <c r="K336" s="83">
        <v>2.2000000000001259</v>
      </c>
      <c r="L336" s="86" t="s">
        <v>133</v>
      </c>
      <c r="M336" s="87">
        <v>5.7500000000000002E-2</v>
      </c>
      <c r="N336" s="87">
        <v>8.0400000000003191E-2</v>
      </c>
      <c r="O336" s="83">
        <v>1343539.0041</v>
      </c>
      <c r="P336" s="85">
        <v>98.318719999999999</v>
      </c>
      <c r="Q336" s="73"/>
      <c r="R336" s="83">
        <v>4775.235629412</v>
      </c>
      <c r="S336" s="84">
        <v>1.9193414344285714E-3</v>
      </c>
      <c r="T336" s="84">
        <f t="shared" si="5"/>
        <v>1.3245674850185562E-3</v>
      </c>
      <c r="U336" s="84">
        <f>R336/'סכום נכסי הקרן'!$C$42</f>
        <v>7.890470438210439E-5</v>
      </c>
    </row>
    <row r="337" spans="2:21">
      <c r="B337" s="76" t="s">
        <v>816</v>
      </c>
      <c r="C337" s="73" t="s">
        <v>817</v>
      </c>
      <c r="D337" s="86" t="s">
        <v>27</v>
      </c>
      <c r="E337" s="86" t="s">
        <v>681</v>
      </c>
      <c r="F337" s="73"/>
      <c r="G337" s="86" t="s">
        <v>779</v>
      </c>
      <c r="H337" s="73" t="s">
        <v>693</v>
      </c>
      <c r="I337" s="73" t="s">
        <v>294</v>
      </c>
      <c r="J337" s="73"/>
      <c r="K337" s="83">
        <v>4.2600000000001206</v>
      </c>
      <c r="L337" s="86" t="s">
        <v>135</v>
      </c>
      <c r="M337" s="87">
        <v>0.04</v>
      </c>
      <c r="N337" s="87">
        <v>6.3300000000002049E-2</v>
      </c>
      <c r="O337" s="83">
        <v>3804712.2239999999</v>
      </c>
      <c r="P337" s="85">
        <v>93.981669999999994</v>
      </c>
      <c r="Q337" s="73"/>
      <c r="R337" s="83">
        <v>14060.493213055001</v>
      </c>
      <c r="S337" s="84">
        <v>3.804712224E-3</v>
      </c>
      <c r="T337" s="84">
        <f t="shared" si="5"/>
        <v>3.900136784586276E-3</v>
      </c>
      <c r="U337" s="84">
        <f>R337/'סכום נכסי הקרן'!$C$42</f>
        <v>2.3233179397668822E-4</v>
      </c>
    </row>
    <row r="338" spans="2:21">
      <c r="B338" s="76" t="s">
        <v>818</v>
      </c>
      <c r="C338" s="73" t="s">
        <v>819</v>
      </c>
      <c r="D338" s="86" t="s">
        <v>27</v>
      </c>
      <c r="E338" s="86" t="s">
        <v>681</v>
      </c>
      <c r="F338" s="73"/>
      <c r="G338" s="86" t="s">
        <v>820</v>
      </c>
      <c r="H338" s="73" t="s">
        <v>693</v>
      </c>
      <c r="I338" s="73" t="s">
        <v>683</v>
      </c>
      <c r="J338" s="73"/>
      <c r="K338" s="83">
        <v>4.2499999999999796</v>
      </c>
      <c r="L338" s="86" t="s">
        <v>135</v>
      </c>
      <c r="M338" s="87">
        <v>4.6249999999999999E-2</v>
      </c>
      <c r="N338" s="87">
        <v>5.3399999999999066E-2</v>
      </c>
      <c r="O338" s="83">
        <v>3249858.358</v>
      </c>
      <c r="P338" s="85">
        <v>98.969210000000004</v>
      </c>
      <c r="Q338" s="73"/>
      <c r="R338" s="83">
        <v>12647.366841977</v>
      </c>
      <c r="S338" s="84">
        <v>5.4164305966666665E-3</v>
      </c>
      <c r="T338" s="84">
        <f t="shared" si="5"/>
        <v>3.5081600553494262E-3</v>
      </c>
      <c r="U338" s="84">
        <f>R338/'סכום נכסי הקרן'!$C$42</f>
        <v>2.0898167531915187E-4</v>
      </c>
    </row>
    <row r="339" spans="2:21">
      <c r="B339" s="76" t="s">
        <v>821</v>
      </c>
      <c r="C339" s="73" t="s">
        <v>822</v>
      </c>
      <c r="D339" s="86" t="s">
        <v>27</v>
      </c>
      <c r="E339" s="86" t="s">
        <v>681</v>
      </c>
      <c r="F339" s="73"/>
      <c r="G339" s="86" t="s">
        <v>774</v>
      </c>
      <c r="H339" s="73" t="s">
        <v>693</v>
      </c>
      <c r="I339" s="73" t="s">
        <v>294</v>
      </c>
      <c r="J339" s="73"/>
      <c r="K339" s="83">
        <v>3.5699999999998613</v>
      </c>
      <c r="L339" s="86" t="s">
        <v>133</v>
      </c>
      <c r="M339" s="87">
        <v>5.2999999999999999E-2</v>
      </c>
      <c r="N339" s="87">
        <v>9.9799999999996933E-2</v>
      </c>
      <c r="O339" s="83">
        <v>4589434.1201999998</v>
      </c>
      <c r="P339" s="85">
        <v>84.544830000000005</v>
      </c>
      <c r="Q339" s="73"/>
      <c r="R339" s="83">
        <v>14026.667881935</v>
      </c>
      <c r="S339" s="84">
        <v>3.0596227468E-3</v>
      </c>
      <c r="T339" s="84">
        <f t="shared" si="5"/>
        <v>3.8907542248031355E-3</v>
      </c>
      <c r="U339" s="84">
        <f>R339/'סכום נכסי הקרן'!$C$42</f>
        <v>2.3177287333700053E-4</v>
      </c>
    </row>
    <row r="340" spans="2:21">
      <c r="B340" s="76" t="s">
        <v>823</v>
      </c>
      <c r="C340" s="73" t="s">
        <v>824</v>
      </c>
      <c r="D340" s="86" t="s">
        <v>27</v>
      </c>
      <c r="E340" s="86" t="s">
        <v>681</v>
      </c>
      <c r="F340" s="73"/>
      <c r="G340" s="86" t="s">
        <v>759</v>
      </c>
      <c r="H340" s="73" t="s">
        <v>693</v>
      </c>
      <c r="I340" s="73" t="s">
        <v>683</v>
      </c>
      <c r="J340" s="73"/>
      <c r="K340" s="83">
        <v>4.5699999999999434</v>
      </c>
      <c r="L340" s="86" t="s">
        <v>135</v>
      </c>
      <c r="M340" s="87">
        <v>4.6249999999999999E-2</v>
      </c>
      <c r="N340" s="87">
        <v>6.6099999999999368E-2</v>
      </c>
      <c r="O340" s="83">
        <v>3027916.8116000001</v>
      </c>
      <c r="P340" s="85">
        <v>94.531930000000003</v>
      </c>
      <c r="Q340" s="73"/>
      <c r="R340" s="83">
        <v>11255.325775452</v>
      </c>
      <c r="S340" s="84">
        <v>2.0186112077333336E-3</v>
      </c>
      <c r="T340" s="84">
        <f t="shared" si="5"/>
        <v>3.1220320236408396E-3</v>
      </c>
      <c r="U340" s="84">
        <f>R340/'סכום נכסי הקרן'!$C$42</f>
        <v>1.8597996454170287E-4</v>
      </c>
    </row>
    <row r="341" spans="2:21">
      <c r="B341" s="76" t="s">
        <v>825</v>
      </c>
      <c r="C341" s="73" t="s">
        <v>826</v>
      </c>
      <c r="D341" s="86" t="s">
        <v>27</v>
      </c>
      <c r="E341" s="86" t="s">
        <v>681</v>
      </c>
      <c r="F341" s="73"/>
      <c r="G341" s="86" t="s">
        <v>827</v>
      </c>
      <c r="H341" s="73" t="s">
        <v>693</v>
      </c>
      <c r="I341" s="73" t="s">
        <v>294</v>
      </c>
      <c r="J341" s="73"/>
      <c r="K341" s="83">
        <v>7.4100000000000499</v>
      </c>
      <c r="L341" s="86" t="s">
        <v>133</v>
      </c>
      <c r="M341" s="87">
        <v>4.2790000000000002E-2</v>
      </c>
      <c r="N341" s="87">
        <v>5.8200000000000023E-2</v>
      </c>
      <c r="O341" s="83">
        <v>6341187.04</v>
      </c>
      <c r="P341" s="85">
        <v>89.266289999999998</v>
      </c>
      <c r="Q341" s="73"/>
      <c r="R341" s="83">
        <v>20462.861205077999</v>
      </c>
      <c r="S341" s="84">
        <v>1.2682374080000001E-3</v>
      </c>
      <c r="T341" s="84">
        <f t="shared" si="5"/>
        <v>5.6760425466232875E-3</v>
      </c>
      <c r="U341" s="84">
        <f>R341/'סכום נכסי הקרן'!$C$42</f>
        <v>3.3812279424576334E-4</v>
      </c>
    </row>
    <row r="342" spans="2:21">
      <c r="B342" s="76" t="s">
        <v>828</v>
      </c>
      <c r="C342" s="73" t="s">
        <v>829</v>
      </c>
      <c r="D342" s="86" t="s">
        <v>27</v>
      </c>
      <c r="E342" s="86" t="s">
        <v>681</v>
      </c>
      <c r="F342" s="73"/>
      <c r="G342" s="86" t="s">
        <v>747</v>
      </c>
      <c r="H342" s="73" t="s">
        <v>830</v>
      </c>
      <c r="I342" s="73" t="s">
        <v>294</v>
      </c>
      <c r="J342" s="73"/>
      <c r="K342" s="83">
        <v>2.039999999999905</v>
      </c>
      <c r="L342" s="86" t="s">
        <v>133</v>
      </c>
      <c r="M342" s="87">
        <v>6.5000000000000002E-2</v>
      </c>
      <c r="N342" s="87">
        <v>9.3999999999999653E-2</v>
      </c>
      <c r="O342" s="83">
        <v>1585296.76</v>
      </c>
      <c r="P342" s="85">
        <v>95.410830000000004</v>
      </c>
      <c r="Q342" s="73"/>
      <c r="R342" s="83">
        <v>5467.8496294380002</v>
      </c>
      <c r="S342" s="84">
        <v>3.1705935199999999E-3</v>
      </c>
      <c r="T342" s="84">
        <f t="shared" si="5"/>
        <v>1.516686587676543E-3</v>
      </c>
      <c r="U342" s="84">
        <f>R342/'סכום נכסי הקרן'!$C$42</f>
        <v>9.0349271135282139E-5</v>
      </c>
    </row>
    <row r="343" spans="2:21">
      <c r="B343" s="76" t="s">
        <v>831</v>
      </c>
      <c r="C343" s="73" t="s">
        <v>832</v>
      </c>
      <c r="D343" s="86" t="s">
        <v>27</v>
      </c>
      <c r="E343" s="86" t="s">
        <v>681</v>
      </c>
      <c r="F343" s="73"/>
      <c r="G343" s="86" t="s">
        <v>779</v>
      </c>
      <c r="H343" s="73" t="s">
        <v>830</v>
      </c>
      <c r="I343" s="73" t="s">
        <v>294</v>
      </c>
      <c r="J343" s="73"/>
      <c r="K343" s="83">
        <v>4.6400000000000423</v>
      </c>
      <c r="L343" s="86" t="s">
        <v>133</v>
      </c>
      <c r="M343" s="87">
        <v>4.1250000000000002E-2</v>
      </c>
      <c r="N343" s="87">
        <v>5.9800000000000325E-2</v>
      </c>
      <c r="O343" s="83">
        <v>5675362.4008000009</v>
      </c>
      <c r="P343" s="85">
        <v>92.195130000000006</v>
      </c>
      <c r="Q343" s="73"/>
      <c r="R343" s="83">
        <v>18915.152966329999</v>
      </c>
      <c r="S343" s="84">
        <v>1.4188406002000001E-2</v>
      </c>
      <c r="T343" s="84">
        <f t="shared" si="5"/>
        <v>5.2467351430861408E-3</v>
      </c>
      <c r="U343" s="84">
        <f>R343/'סכום נכסי הקרן'!$C$42</f>
        <v>3.1254888113957472E-4</v>
      </c>
    </row>
    <row r="344" spans="2:21">
      <c r="B344" s="76" t="s">
        <v>833</v>
      </c>
      <c r="C344" s="73" t="s">
        <v>834</v>
      </c>
      <c r="D344" s="86" t="s">
        <v>27</v>
      </c>
      <c r="E344" s="86" t="s">
        <v>681</v>
      </c>
      <c r="F344" s="73"/>
      <c r="G344" s="86" t="s">
        <v>835</v>
      </c>
      <c r="H344" s="73" t="s">
        <v>830</v>
      </c>
      <c r="I344" s="73" t="s">
        <v>683</v>
      </c>
      <c r="J344" s="73"/>
      <c r="K344" s="83">
        <v>4.2899999999998961</v>
      </c>
      <c r="L344" s="86" t="s">
        <v>135</v>
      </c>
      <c r="M344" s="87">
        <v>3.125E-2</v>
      </c>
      <c r="N344" s="87">
        <v>6.499999999999817E-2</v>
      </c>
      <c r="O344" s="83">
        <v>4755890.28</v>
      </c>
      <c r="P344" s="85">
        <v>87.472070000000002</v>
      </c>
      <c r="Q344" s="73"/>
      <c r="R344" s="83">
        <v>16358.249288629999</v>
      </c>
      <c r="S344" s="84">
        <v>6.3411870400000006E-3</v>
      </c>
      <c r="T344" s="84">
        <f t="shared" si="5"/>
        <v>4.5374944402932571E-3</v>
      </c>
      <c r="U344" s="84">
        <f>R344/'סכום נכסי הקרן'!$C$42</f>
        <v>2.7029929505008646E-4</v>
      </c>
    </row>
    <row r="345" spans="2:21">
      <c r="B345" s="76" t="s">
        <v>836</v>
      </c>
      <c r="C345" s="73" t="s">
        <v>837</v>
      </c>
      <c r="D345" s="86" t="s">
        <v>27</v>
      </c>
      <c r="E345" s="86" t="s">
        <v>681</v>
      </c>
      <c r="F345" s="73"/>
      <c r="G345" s="86" t="s">
        <v>724</v>
      </c>
      <c r="H345" s="73" t="s">
        <v>838</v>
      </c>
      <c r="I345" s="73" t="s">
        <v>714</v>
      </c>
      <c r="J345" s="73"/>
      <c r="K345" s="83">
        <v>5.1999999999997737</v>
      </c>
      <c r="L345" s="86" t="s">
        <v>135</v>
      </c>
      <c r="M345" s="87">
        <v>6.8750000000000006E-2</v>
      </c>
      <c r="N345" s="87">
        <v>8.139999999999617E-2</v>
      </c>
      <c r="O345" s="83">
        <v>2790122.2975999997</v>
      </c>
      <c r="P345" s="85">
        <v>96.660404999999997</v>
      </c>
      <c r="Q345" s="73"/>
      <c r="R345" s="83">
        <v>10604.921238572</v>
      </c>
      <c r="S345" s="84">
        <v>2.7901222975999997E-3</v>
      </c>
      <c r="T345" s="84">
        <f t="shared" si="5"/>
        <v>2.9416210934757282E-3</v>
      </c>
      <c r="U345" s="84">
        <f>R345/'סכום נכסי הקרן'!$C$42</f>
        <v>1.752328555623675E-4</v>
      </c>
    </row>
    <row r="346" spans="2:21">
      <c r="B346" s="76" t="s">
        <v>839</v>
      </c>
      <c r="C346" s="73" t="s">
        <v>840</v>
      </c>
      <c r="D346" s="86" t="s">
        <v>27</v>
      </c>
      <c r="E346" s="86" t="s">
        <v>681</v>
      </c>
      <c r="F346" s="73"/>
      <c r="G346" s="86" t="s">
        <v>724</v>
      </c>
      <c r="H346" s="73" t="s">
        <v>838</v>
      </c>
      <c r="I346" s="73" t="s">
        <v>714</v>
      </c>
      <c r="J346" s="73"/>
      <c r="K346" s="83">
        <v>5.0600000000000662</v>
      </c>
      <c r="L346" s="86" t="s">
        <v>133</v>
      </c>
      <c r="M346" s="87">
        <v>7.7499999999999999E-2</v>
      </c>
      <c r="N346" s="87">
        <v>8.6900000000001101E-2</v>
      </c>
      <c r="O346" s="83">
        <v>3273162.2203719998</v>
      </c>
      <c r="P346" s="85">
        <v>95.760220000000004</v>
      </c>
      <c r="Q346" s="73"/>
      <c r="R346" s="83">
        <v>11330.810508204</v>
      </c>
      <c r="S346" s="84">
        <v>1.6365811101859999E-3</v>
      </c>
      <c r="T346" s="84">
        <f t="shared" si="5"/>
        <v>3.1429701783996923E-3</v>
      </c>
      <c r="U346" s="84">
        <f>R346/'סכום נכסי הקרן'!$C$42</f>
        <v>1.8722725388727431E-4</v>
      </c>
    </row>
    <row r="347" spans="2:21">
      <c r="B347" s="76" t="s">
        <v>841</v>
      </c>
      <c r="C347" s="73" t="s">
        <v>842</v>
      </c>
      <c r="D347" s="86" t="s">
        <v>27</v>
      </c>
      <c r="E347" s="86" t="s">
        <v>681</v>
      </c>
      <c r="F347" s="73"/>
      <c r="G347" s="86" t="s">
        <v>752</v>
      </c>
      <c r="H347" s="73" t="s">
        <v>838</v>
      </c>
      <c r="I347" s="73" t="s">
        <v>714</v>
      </c>
      <c r="J347" s="73"/>
      <c r="K347" s="83">
        <v>5.3199999999997578</v>
      </c>
      <c r="L347" s="86" t="s">
        <v>133</v>
      </c>
      <c r="M347" s="87">
        <v>3.2500000000000001E-2</v>
      </c>
      <c r="N347" s="87">
        <v>5.6599999999998117E-2</v>
      </c>
      <c r="O347" s="83">
        <v>2330069.1778480001</v>
      </c>
      <c r="P347" s="85">
        <v>87.801249999999996</v>
      </c>
      <c r="Q347" s="73"/>
      <c r="R347" s="83">
        <v>7395.6749622399993</v>
      </c>
      <c r="S347" s="84">
        <v>3.3286702540685715E-3</v>
      </c>
      <c r="T347" s="84">
        <f t="shared" si="5"/>
        <v>2.0514318758245616E-3</v>
      </c>
      <c r="U347" s="84">
        <f>R347/'סכום נכסי הקרן'!$C$42</f>
        <v>1.2220413648436743E-4</v>
      </c>
    </row>
    <row r="348" spans="2:21">
      <c r="B348" s="76" t="s">
        <v>843</v>
      </c>
      <c r="C348" s="73" t="s">
        <v>844</v>
      </c>
      <c r="D348" s="86" t="s">
        <v>27</v>
      </c>
      <c r="E348" s="86" t="s">
        <v>681</v>
      </c>
      <c r="F348" s="73"/>
      <c r="G348" s="86" t="s">
        <v>774</v>
      </c>
      <c r="H348" s="73" t="s">
        <v>838</v>
      </c>
      <c r="I348" s="73" t="s">
        <v>714</v>
      </c>
      <c r="J348" s="73"/>
      <c r="K348" s="83">
        <v>7.5499999999995788</v>
      </c>
      <c r="L348" s="86" t="s">
        <v>133</v>
      </c>
      <c r="M348" s="87">
        <v>3.2500000000000001E-2</v>
      </c>
      <c r="N348" s="87">
        <v>5.7699999999997476E-2</v>
      </c>
      <c r="O348" s="83">
        <v>792648.38</v>
      </c>
      <c r="P348" s="85">
        <v>82.917670000000001</v>
      </c>
      <c r="Q348" s="73"/>
      <c r="R348" s="83">
        <v>2375.9426311799998</v>
      </c>
      <c r="S348" s="84">
        <v>6.6324358698662629E-4</v>
      </c>
      <c r="T348" s="84">
        <f t="shared" si="5"/>
        <v>6.5904524923265028E-4</v>
      </c>
      <c r="U348" s="84">
        <f>R348/'סכום נכסי הקרן'!$C$42</f>
        <v>3.9259434610388373E-5</v>
      </c>
    </row>
    <row r="349" spans="2:21">
      <c r="B349" s="76" t="s">
        <v>845</v>
      </c>
      <c r="C349" s="73" t="s">
        <v>846</v>
      </c>
      <c r="D349" s="86" t="s">
        <v>27</v>
      </c>
      <c r="E349" s="86" t="s">
        <v>681</v>
      </c>
      <c r="F349" s="73"/>
      <c r="G349" s="86" t="s">
        <v>774</v>
      </c>
      <c r="H349" s="73" t="s">
        <v>838</v>
      </c>
      <c r="I349" s="73" t="s">
        <v>714</v>
      </c>
      <c r="J349" s="73"/>
      <c r="K349" s="83">
        <v>5.6699999999998916</v>
      </c>
      <c r="L349" s="86" t="s">
        <v>133</v>
      </c>
      <c r="M349" s="87">
        <v>4.4999999999999998E-2</v>
      </c>
      <c r="N349" s="87">
        <v>5.7499999999998816E-2</v>
      </c>
      <c r="O349" s="83">
        <v>4296154.2196000004</v>
      </c>
      <c r="P349" s="85">
        <v>95.171499999999995</v>
      </c>
      <c r="Q349" s="73"/>
      <c r="R349" s="83">
        <v>14780.702603777001</v>
      </c>
      <c r="S349" s="84">
        <v>2.8642937659843991E-3</v>
      </c>
      <c r="T349" s="84">
        <f t="shared" si="5"/>
        <v>4.0999103696800973E-3</v>
      </c>
      <c r="U349" s="84">
        <f>R349/'סכום נכסי הקרן'!$C$42</f>
        <v>2.442323395158688E-4</v>
      </c>
    </row>
    <row r="350" spans="2:21">
      <c r="B350" s="76" t="s">
        <v>847</v>
      </c>
      <c r="C350" s="73" t="s">
        <v>848</v>
      </c>
      <c r="D350" s="86" t="s">
        <v>27</v>
      </c>
      <c r="E350" s="86" t="s">
        <v>681</v>
      </c>
      <c r="F350" s="73"/>
      <c r="G350" s="86" t="s">
        <v>766</v>
      </c>
      <c r="H350" s="73" t="s">
        <v>830</v>
      </c>
      <c r="I350" s="73" t="s">
        <v>294</v>
      </c>
      <c r="J350" s="73"/>
      <c r="K350" s="83">
        <v>0.34999999998256387</v>
      </c>
      <c r="L350" s="86" t="s">
        <v>133</v>
      </c>
      <c r="M350" s="87">
        <v>6.5000000000000002E-2</v>
      </c>
      <c r="N350" s="87">
        <v>0.19309999999822927</v>
      </c>
      <c r="O350" s="83">
        <v>7450.8947719999996</v>
      </c>
      <c r="P350" s="85">
        <v>95.817939999999993</v>
      </c>
      <c r="Q350" s="73"/>
      <c r="R350" s="83">
        <v>25.808545646999999</v>
      </c>
      <c r="S350" s="84">
        <v>2.9803579087999998E-6</v>
      </c>
      <c r="T350" s="84">
        <f t="shared" si="5"/>
        <v>7.1588426315714162E-6</v>
      </c>
      <c r="U350" s="84">
        <f>R350/'סכום נכסי הקרן'!$C$42</f>
        <v>4.2645344080315817E-7</v>
      </c>
    </row>
    <row r="351" spans="2:21">
      <c r="B351" s="76" t="s">
        <v>849</v>
      </c>
      <c r="C351" s="73" t="s">
        <v>850</v>
      </c>
      <c r="D351" s="86" t="s">
        <v>27</v>
      </c>
      <c r="E351" s="86" t="s">
        <v>681</v>
      </c>
      <c r="F351" s="73"/>
      <c r="G351" s="86" t="s">
        <v>724</v>
      </c>
      <c r="H351" s="73" t="s">
        <v>838</v>
      </c>
      <c r="I351" s="73" t="s">
        <v>714</v>
      </c>
      <c r="J351" s="73"/>
      <c r="K351" s="83">
        <v>4.5800000000000143</v>
      </c>
      <c r="L351" s="86" t="s">
        <v>133</v>
      </c>
      <c r="M351" s="87">
        <v>7.4999999999999997E-2</v>
      </c>
      <c r="N351" s="87">
        <v>9.6700000000000064E-2</v>
      </c>
      <c r="O351" s="83">
        <v>3804712.2239999999</v>
      </c>
      <c r="P351" s="85">
        <v>90.979330000000004</v>
      </c>
      <c r="Q351" s="73"/>
      <c r="R351" s="83">
        <v>12513.329067179</v>
      </c>
      <c r="S351" s="84">
        <v>3.804712224E-3</v>
      </c>
      <c r="T351" s="84">
        <f t="shared" si="5"/>
        <v>3.4709803029685927E-3</v>
      </c>
      <c r="U351" s="84">
        <f>R351/'סכום נכסי הקרן'!$C$42</f>
        <v>2.0676687131422917E-4</v>
      </c>
    </row>
    <row r="352" spans="2:21">
      <c r="B352" s="76" t="s">
        <v>851</v>
      </c>
      <c r="C352" s="73" t="s">
        <v>852</v>
      </c>
      <c r="D352" s="86" t="s">
        <v>27</v>
      </c>
      <c r="E352" s="86" t="s">
        <v>681</v>
      </c>
      <c r="F352" s="73"/>
      <c r="G352" s="86" t="s">
        <v>853</v>
      </c>
      <c r="H352" s="73" t="s">
        <v>830</v>
      </c>
      <c r="I352" s="73" t="s">
        <v>294</v>
      </c>
      <c r="J352" s="73"/>
      <c r="K352" s="83">
        <v>5.3799999999998924</v>
      </c>
      <c r="L352" s="86" t="s">
        <v>133</v>
      </c>
      <c r="M352" s="87">
        <v>3.7499999999999999E-2</v>
      </c>
      <c r="N352" s="87">
        <v>5.8399999999999209E-2</v>
      </c>
      <c r="O352" s="83">
        <v>4755890.28</v>
      </c>
      <c r="P352" s="85">
        <v>90.728579999999994</v>
      </c>
      <c r="Q352" s="73"/>
      <c r="R352" s="83">
        <v>15598.551032285999</v>
      </c>
      <c r="S352" s="84">
        <v>7.9264838000000001E-3</v>
      </c>
      <c r="T352" s="84">
        <f t="shared" si="5"/>
        <v>4.3267673292412606E-3</v>
      </c>
      <c r="U352" s="84">
        <f>R352/'סכום נכסי הקרן'!$C$42</f>
        <v>2.5774624615607729E-4</v>
      </c>
    </row>
    <row r="353" spans="2:21">
      <c r="B353" s="76" t="s">
        <v>854</v>
      </c>
      <c r="C353" s="73" t="s">
        <v>855</v>
      </c>
      <c r="D353" s="86" t="s">
        <v>27</v>
      </c>
      <c r="E353" s="86" t="s">
        <v>681</v>
      </c>
      <c r="F353" s="73"/>
      <c r="G353" s="86" t="s">
        <v>766</v>
      </c>
      <c r="H353" s="73" t="s">
        <v>838</v>
      </c>
      <c r="I353" s="73" t="s">
        <v>714</v>
      </c>
      <c r="J353" s="73"/>
      <c r="K353" s="83">
        <v>6.4700000000000015</v>
      </c>
      <c r="L353" s="86" t="s">
        <v>133</v>
      </c>
      <c r="M353" s="87">
        <v>3.6249999999999998E-2</v>
      </c>
      <c r="N353" s="87">
        <v>5.7499999999999864E-2</v>
      </c>
      <c r="O353" s="83">
        <v>6341187.04</v>
      </c>
      <c r="P353" s="85">
        <v>86.761009999999999</v>
      </c>
      <c r="Q353" s="73"/>
      <c r="R353" s="83">
        <v>19888.566581751002</v>
      </c>
      <c r="S353" s="84">
        <v>7.0457633777777778E-3</v>
      </c>
      <c r="T353" s="84">
        <f t="shared" si="5"/>
        <v>5.5167431855206424E-3</v>
      </c>
      <c r="U353" s="84">
        <f>R353/'סכום נכסי הקרן'!$C$42</f>
        <v>3.286333049307767E-4</v>
      </c>
    </row>
    <row r="354" spans="2:21">
      <c r="B354" s="76" t="s">
        <v>856</v>
      </c>
      <c r="C354" s="73" t="s">
        <v>857</v>
      </c>
      <c r="D354" s="86" t="s">
        <v>27</v>
      </c>
      <c r="E354" s="86" t="s">
        <v>681</v>
      </c>
      <c r="F354" s="73"/>
      <c r="G354" s="86" t="s">
        <v>724</v>
      </c>
      <c r="H354" s="73" t="s">
        <v>830</v>
      </c>
      <c r="I354" s="73" t="s">
        <v>683</v>
      </c>
      <c r="J354" s="73"/>
      <c r="K354" s="83">
        <v>4.1199999999999246</v>
      </c>
      <c r="L354" s="86" t="s">
        <v>136</v>
      </c>
      <c r="M354" s="87">
        <v>7.4160000000000004E-2</v>
      </c>
      <c r="N354" s="87">
        <v>7.1399999999998839E-2</v>
      </c>
      <c r="O354" s="83">
        <v>5390008.9840000002</v>
      </c>
      <c r="P354" s="85">
        <v>103.18897</v>
      </c>
      <c r="Q354" s="73"/>
      <c r="R354" s="83">
        <v>24846.095528399001</v>
      </c>
      <c r="S354" s="84">
        <v>8.2923215138461549E-3</v>
      </c>
      <c r="T354" s="84">
        <f t="shared" si="5"/>
        <v>6.8918756728732732E-3</v>
      </c>
      <c r="U354" s="84">
        <f>R354/'סכום נכסי הקרן'!$C$42</f>
        <v>4.105501748736224E-4</v>
      </c>
    </row>
    <row r="355" spans="2:21">
      <c r="B355" s="76" t="s">
        <v>858</v>
      </c>
      <c r="C355" s="73" t="s">
        <v>859</v>
      </c>
      <c r="D355" s="86" t="s">
        <v>27</v>
      </c>
      <c r="E355" s="86" t="s">
        <v>681</v>
      </c>
      <c r="F355" s="73"/>
      <c r="G355" s="86" t="s">
        <v>827</v>
      </c>
      <c r="H355" s="73" t="s">
        <v>830</v>
      </c>
      <c r="I355" s="73" t="s">
        <v>683</v>
      </c>
      <c r="J355" s="73"/>
      <c r="K355" s="83">
        <v>7.1200000000002577</v>
      </c>
      <c r="L355" s="86" t="s">
        <v>133</v>
      </c>
      <c r="M355" s="87">
        <v>5.1249999999999997E-2</v>
      </c>
      <c r="N355" s="87">
        <v>6.0700000000002231E-2</v>
      </c>
      <c r="O355" s="83">
        <v>3408388.034</v>
      </c>
      <c r="P355" s="85">
        <v>93.002629999999996</v>
      </c>
      <c r="Q355" s="73"/>
      <c r="R355" s="83">
        <v>11459.153589492</v>
      </c>
      <c r="S355" s="84">
        <v>6.8167760679999998E-3</v>
      </c>
      <c r="T355" s="84">
        <f t="shared" si="5"/>
        <v>3.1785703216374635E-3</v>
      </c>
      <c r="U355" s="84">
        <f>R355/'סכום נכסי הקרן'!$C$42</f>
        <v>1.8934796031401979E-4</v>
      </c>
    </row>
    <row r="356" spans="2:21">
      <c r="B356" s="76" t="s">
        <v>860</v>
      </c>
      <c r="C356" s="73" t="s">
        <v>861</v>
      </c>
      <c r="D356" s="86" t="s">
        <v>27</v>
      </c>
      <c r="E356" s="86" t="s">
        <v>681</v>
      </c>
      <c r="F356" s="73"/>
      <c r="G356" s="86" t="s">
        <v>747</v>
      </c>
      <c r="H356" s="73" t="s">
        <v>830</v>
      </c>
      <c r="I356" s="73" t="s">
        <v>683</v>
      </c>
      <c r="J356" s="73"/>
      <c r="K356" s="83">
        <v>7.3300000000000578</v>
      </c>
      <c r="L356" s="86" t="s">
        <v>133</v>
      </c>
      <c r="M356" s="87">
        <v>6.4000000000000001E-2</v>
      </c>
      <c r="N356" s="87">
        <v>6.3400000000000595E-2</v>
      </c>
      <c r="O356" s="83">
        <v>3170593.52</v>
      </c>
      <c r="P356" s="85">
        <v>101.29833000000001</v>
      </c>
      <c r="Q356" s="73"/>
      <c r="R356" s="83">
        <v>11610.506590597999</v>
      </c>
      <c r="S356" s="84">
        <v>2.5364748160000001E-3</v>
      </c>
      <c r="T356" s="84">
        <f t="shared" si="5"/>
        <v>3.2205530172745521E-3</v>
      </c>
      <c r="U356" s="84">
        <f>R356/'סכום נכסי הקרן'!$C$42</f>
        <v>1.9184887644390795E-4</v>
      </c>
    </row>
    <row r="357" spans="2:21">
      <c r="B357" s="76" t="s">
        <v>862</v>
      </c>
      <c r="C357" s="73" t="s">
        <v>863</v>
      </c>
      <c r="D357" s="86" t="s">
        <v>27</v>
      </c>
      <c r="E357" s="86" t="s">
        <v>681</v>
      </c>
      <c r="F357" s="73"/>
      <c r="G357" s="86" t="s">
        <v>724</v>
      </c>
      <c r="H357" s="73" t="s">
        <v>838</v>
      </c>
      <c r="I357" s="73" t="s">
        <v>714</v>
      </c>
      <c r="J357" s="73"/>
      <c r="K357" s="83">
        <v>4.4999999999999689</v>
      </c>
      <c r="L357" s="86" t="s">
        <v>133</v>
      </c>
      <c r="M357" s="87">
        <v>7.6249999999999998E-2</v>
      </c>
      <c r="N357" s="87">
        <v>8.7199999999999236E-2</v>
      </c>
      <c r="O357" s="83">
        <v>4755890.28</v>
      </c>
      <c r="P357" s="85">
        <v>95.331680000000006</v>
      </c>
      <c r="Q357" s="73"/>
      <c r="R357" s="83">
        <v>16389.940518617001</v>
      </c>
      <c r="S357" s="84">
        <v>9.5117805600000004E-3</v>
      </c>
      <c r="T357" s="84">
        <f t="shared" si="5"/>
        <v>4.5462850374613792E-3</v>
      </c>
      <c r="U357" s="84">
        <f>R357/'סכום נכסי הקרן'!$C$42</f>
        <v>2.708229523787904E-4</v>
      </c>
    </row>
    <row r="358" spans="2:21">
      <c r="B358" s="76" t="s">
        <v>864</v>
      </c>
      <c r="C358" s="73" t="s">
        <v>865</v>
      </c>
      <c r="D358" s="86" t="s">
        <v>27</v>
      </c>
      <c r="E358" s="86" t="s">
        <v>681</v>
      </c>
      <c r="F358" s="73"/>
      <c r="G358" s="86" t="s">
        <v>820</v>
      </c>
      <c r="H358" s="73" t="s">
        <v>830</v>
      </c>
      <c r="I358" s="73" t="s">
        <v>294</v>
      </c>
      <c r="J358" s="73"/>
      <c r="K358" s="83">
        <v>6.5500000000001695</v>
      </c>
      <c r="L358" s="86" t="s">
        <v>133</v>
      </c>
      <c r="M358" s="87">
        <v>4.1250000000000002E-2</v>
      </c>
      <c r="N358" s="87">
        <v>7.7800000000001673E-2</v>
      </c>
      <c r="O358" s="83">
        <v>2377945.14</v>
      </c>
      <c r="P358" s="85">
        <v>79.042169999999999</v>
      </c>
      <c r="Q358" s="73"/>
      <c r="R358" s="83">
        <v>6794.6793900869998</v>
      </c>
      <c r="S358" s="84">
        <v>2.3779451400000001E-3</v>
      </c>
      <c r="T358" s="84">
        <f t="shared" si="5"/>
        <v>1.8847261349369628E-3</v>
      </c>
      <c r="U358" s="84">
        <f>R358/'סכום נכסי הקרן'!$C$42</f>
        <v>1.1227344789936761E-4</v>
      </c>
    </row>
    <row r="359" spans="2:21">
      <c r="B359" s="76" t="s">
        <v>866</v>
      </c>
      <c r="C359" s="73" t="s">
        <v>867</v>
      </c>
      <c r="D359" s="86" t="s">
        <v>27</v>
      </c>
      <c r="E359" s="86" t="s">
        <v>681</v>
      </c>
      <c r="F359" s="73"/>
      <c r="G359" s="86" t="s">
        <v>820</v>
      </c>
      <c r="H359" s="73" t="s">
        <v>830</v>
      </c>
      <c r="I359" s="73" t="s">
        <v>294</v>
      </c>
      <c r="J359" s="73"/>
      <c r="K359" s="83">
        <v>1.2000000000000091</v>
      </c>
      <c r="L359" s="86" t="s">
        <v>133</v>
      </c>
      <c r="M359" s="87">
        <v>6.25E-2</v>
      </c>
      <c r="N359" s="87">
        <v>8.4899999999999198E-2</v>
      </c>
      <c r="O359" s="83">
        <v>6024127.6879999992</v>
      </c>
      <c r="P359" s="85">
        <v>99.794920000000005</v>
      </c>
      <c r="Q359" s="73"/>
      <c r="R359" s="83">
        <v>21732.560139379002</v>
      </c>
      <c r="S359" s="84">
        <v>4.633944375384615E-3</v>
      </c>
      <c r="T359" s="84">
        <f t="shared" si="5"/>
        <v>6.0282349942124983E-3</v>
      </c>
      <c r="U359" s="84">
        <f>R359/'סכום נכסי הקרן'!$C$42</f>
        <v>3.591029566587394E-4</v>
      </c>
    </row>
    <row r="360" spans="2:21">
      <c r="B360" s="76" t="s">
        <v>868</v>
      </c>
      <c r="C360" s="73" t="s">
        <v>869</v>
      </c>
      <c r="D360" s="86" t="s">
        <v>27</v>
      </c>
      <c r="E360" s="86" t="s">
        <v>681</v>
      </c>
      <c r="F360" s="73"/>
      <c r="G360" s="86" t="s">
        <v>747</v>
      </c>
      <c r="H360" s="73" t="s">
        <v>830</v>
      </c>
      <c r="I360" s="73" t="s">
        <v>683</v>
      </c>
      <c r="J360" s="73"/>
      <c r="K360" s="83">
        <v>3.0199999999999982</v>
      </c>
      <c r="L360" s="86" t="s">
        <v>135</v>
      </c>
      <c r="M360" s="87">
        <v>5.7500000000000002E-2</v>
      </c>
      <c r="N360" s="87">
        <v>5.5799999999999912E-2</v>
      </c>
      <c r="O360" s="83">
        <v>4771743.2476000004</v>
      </c>
      <c r="P360" s="85">
        <v>101.06919000000001</v>
      </c>
      <c r="Q360" s="73"/>
      <c r="R360" s="83">
        <v>18964.066053401999</v>
      </c>
      <c r="S360" s="84">
        <v>7.3411434578461547E-3</v>
      </c>
      <c r="T360" s="84">
        <f t="shared" si="5"/>
        <v>5.2603027845085663E-3</v>
      </c>
      <c r="U360" s="84">
        <f>R360/'סכום נכסי הקרן'!$C$42</f>
        <v>3.1335710778540994E-4</v>
      </c>
    </row>
    <row r="361" spans="2:21">
      <c r="B361" s="76" t="s">
        <v>870</v>
      </c>
      <c r="C361" s="73" t="s">
        <v>871</v>
      </c>
      <c r="D361" s="86" t="s">
        <v>27</v>
      </c>
      <c r="E361" s="86" t="s">
        <v>681</v>
      </c>
      <c r="F361" s="73"/>
      <c r="G361" s="86" t="s">
        <v>747</v>
      </c>
      <c r="H361" s="73" t="s">
        <v>872</v>
      </c>
      <c r="I361" s="73" t="s">
        <v>714</v>
      </c>
      <c r="J361" s="73"/>
      <c r="K361" s="83">
        <v>6.700000000000129</v>
      </c>
      <c r="L361" s="86" t="s">
        <v>133</v>
      </c>
      <c r="M361" s="87">
        <v>3.7499999999999999E-2</v>
      </c>
      <c r="N361" s="87">
        <v>6.1100000000001667E-2</v>
      </c>
      <c r="O361" s="83">
        <v>5072949.6320000002</v>
      </c>
      <c r="P361" s="85">
        <v>85.134</v>
      </c>
      <c r="Q361" s="73"/>
      <c r="R361" s="83">
        <v>15612.47985704</v>
      </c>
      <c r="S361" s="84">
        <v>5.0729496320000003E-3</v>
      </c>
      <c r="T361" s="84">
        <f t="shared" si="5"/>
        <v>4.3306309434805309E-3</v>
      </c>
      <c r="U361" s="84">
        <f>R361/'סכום נכסי הקרן'!$C$42</f>
        <v>2.5797640229598275E-4</v>
      </c>
    </row>
    <row r="362" spans="2:21">
      <c r="B362" s="76" t="s">
        <v>873</v>
      </c>
      <c r="C362" s="73" t="s">
        <v>874</v>
      </c>
      <c r="D362" s="86" t="s">
        <v>27</v>
      </c>
      <c r="E362" s="86" t="s">
        <v>681</v>
      </c>
      <c r="F362" s="73"/>
      <c r="G362" s="86" t="s">
        <v>747</v>
      </c>
      <c r="H362" s="73" t="s">
        <v>872</v>
      </c>
      <c r="I362" s="73" t="s">
        <v>714</v>
      </c>
      <c r="J362" s="73"/>
      <c r="K362" s="83">
        <v>5.1400000000000698</v>
      </c>
      <c r="L362" s="86" t="s">
        <v>133</v>
      </c>
      <c r="M362" s="87">
        <v>5.8749999999999997E-2</v>
      </c>
      <c r="N362" s="87">
        <v>6.3199999999997411E-2</v>
      </c>
      <c r="O362" s="83">
        <v>475589.02799999999</v>
      </c>
      <c r="P362" s="85">
        <v>98.967010000000002</v>
      </c>
      <c r="Q362" s="73"/>
      <c r="R362" s="83">
        <v>1701.494679892</v>
      </c>
      <c r="S362" s="84">
        <v>9.51178056E-4</v>
      </c>
      <c r="T362" s="84">
        <f t="shared" si="5"/>
        <v>4.7196509320619957E-4</v>
      </c>
      <c r="U362" s="84">
        <f>R362/'סכום נכסי הקרן'!$C$42</f>
        <v>2.8115038742315055E-5</v>
      </c>
    </row>
    <row r="363" spans="2:21">
      <c r="B363" s="76" t="s">
        <v>875</v>
      </c>
      <c r="C363" s="73" t="s">
        <v>876</v>
      </c>
      <c r="D363" s="86" t="s">
        <v>27</v>
      </c>
      <c r="E363" s="86" t="s">
        <v>681</v>
      </c>
      <c r="F363" s="73"/>
      <c r="G363" s="86" t="s">
        <v>835</v>
      </c>
      <c r="H363" s="73" t="s">
        <v>877</v>
      </c>
      <c r="I363" s="73" t="s">
        <v>683</v>
      </c>
      <c r="J363" s="73"/>
      <c r="K363" s="83">
        <v>6.7900000000000675</v>
      </c>
      <c r="L363" s="86" t="s">
        <v>133</v>
      </c>
      <c r="M363" s="87">
        <v>0.04</v>
      </c>
      <c r="N363" s="87">
        <v>5.8000000000000516E-2</v>
      </c>
      <c r="O363" s="83">
        <v>6063760.1069999989</v>
      </c>
      <c r="P363" s="85">
        <v>87.642669999999995</v>
      </c>
      <c r="Q363" s="73"/>
      <c r="R363" s="83">
        <v>19211.704424830001</v>
      </c>
      <c r="S363" s="84">
        <v>1.2127520213999998E-2</v>
      </c>
      <c r="T363" s="84">
        <f t="shared" si="5"/>
        <v>5.3289933707523426E-3</v>
      </c>
      <c r="U363" s="84">
        <f>R363/'סכום נכסי הקרן'!$C$42</f>
        <v>3.1744901738058067E-4</v>
      </c>
    </row>
    <row r="364" spans="2:21">
      <c r="B364" s="76" t="s">
        <v>878</v>
      </c>
      <c r="C364" s="73" t="s">
        <v>879</v>
      </c>
      <c r="D364" s="86" t="s">
        <v>27</v>
      </c>
      <c r="E364" s="86" t="s">
        <v>681</v>
      </c>
      <c r="F364" s="73"/>
      <c r="G364" s="86" t="s">
        <v>880</v>
      </c>
      <c r="H364" s="73" t="s">
        <v>872</v>
      </c>
      <c r="I364" s="73" t="s">
        <v>714</v>
      </c>
      <c r="J364" s="73"/>
      <c r="K364" s="83">
        <v>7.1799999999997635</v>
      </c>
      <c r="L364" s="86" t="s">
        <v>133</v>
      </c>
      <c r="M364" s="87">
        <v>6.0999999999999999E-2</v>
      </c>
      <c r="N364" s="87">
        <v>6.5699999999998024E-2</v>
      </c>
      <c r="O364" s="83">
        <v>3963241.9</v>
      </c>
      <c r="P364" s="85">
        <v>96.951719999999995</v>
      </c>
      <c r="Q364" s="73"/>
      <c r="R364" s="83">
        <v>13890.389071396001</v>
      </c>
      <c r="S364" s="84">
        <v>2.2647096571428572E-3</v>
      </c>
      <c r="T364" s="84">
        <f t="shared" si="5"/>
        <v>3.8529528480029736E-3</v>
      </c>
      <c r="U364" s="84">
        <f>R364/'סכום נכסי הקרן'!$C$42</f>
        <v>2.2952103906250033E-4</v>
      </c>
    </row>
    <row r="365" spans="2:21">
      <c r="B365" s="76" t="s">
        <v>881</v>
      </c>
      <c r="C365" s="73" t="s">
        <v>882</v>
      </c>
      <c r="D365" s="86" t="s">
        <v>27</v>
      </c>
      <c r="E365" s="86" t="s">
        <v>681</v>
      </c>
      <c r="F365" s="73"/>
      <c r="G365" s="86" t="s">
        <v>880</v>
      </c>
      <c r="H365" s="73" t="s">
        <v>872</v>
      </c>
      <c r="I365" s="73" t="s">
        <v>714</v>
      </c>
      <c r="J365" s="73"/>
      <c r="K365" s="83">
        <v>3.8099999999997682</v>
      </c>
      <c r="L365" s="86" t="s">
        <v>133</v>
      </c>
      <c r="M365" s="87">
        <v>7.3499999999999996E-2</v>
      </c>
      <c r="N365" s="87">
        <v>6.5499999999997158E-2</v>
      </c>
      <c r="O365" s="83">
        <v>2536474.8160000001</v>
      </c>
      <c r="P365" s="85">
        <v>105.62582999999999</v>
      </c>
      <c r="Q365" s="73"/>
      <c r="R365" s="83">
        <v>9685.2091704249997</v>
      </c>
      <c r="S365" s="84">
        <v>1.6909832106666667E-3</v>
      </c>
      <c r="T365" s="84">
        <f t="shared" si="5"/>
        <v>2.6865089282155832E-3</v>
      </c>
      <c r="U365" s="84">
        <f>R365/'סכום נכסי הקרן'!$C$42</f>
        <v>1.6003578164065009E-4</v>
      </c>
    </row>
    <row r="366" spans="2:21">
      <c r="B366" s="76" t="s">
        <v>883</v>
      </c>
      <c r="C366" s="73" t="s">
        <v>884</v>
      </c>
      <c r="D366" s="86" t="s">
        <v>27</v>
      </c>
      <c r="E366" s="86" t="s">
        <v>681</v>
      </c>
      <c r="F366" s="73"/>
      <c r="G366" s="86" t="s">
        <v>880</v>
      </c>
      <c r="H366" s="73" t="s">
        <v>877</v>
      </c>
      <c r="I366" s="73" t="s">
        <v>683</v>
      </c>
      <c r="J366" s="73"/>
      <c r="K366" s="83">
        <v>5.9800000000002056</v>
      </c>
      <c r="L366" s="86" t="s">
        <v>133</v>
      </c>
      <c r="M366" s="87">
        <v>3.7499999999999999E-2</v>
      </c>
      <c r="N366" s="87">
        <v>5.9600000000001631E-2</v>
      </c>
      <c r="O366" s="83">
        <v>3804712.2239999999</v>
      </c>
      <c r="P366" s="85">
        <v>87.350579999999994</v>
      </c>
      <c r="Q366" s="73"/>
      <c r="R366" s="83">
        <v>12014.229533374</v>
      </c>
      <c r="S366" s="84">
        <v>9.5117805600000004E-3</v>
      </c>
      <c r="T366" s="84">
        <f t="shared" si="5"/>
        <v>3.3325387546198201E-3</v>
      </c>
      <c r="U366" s="84">
        <f>R366/'סכום נכסי הקרן'!$C$42</f>
        <v>1.9851988535827565E-4</v>
      </c>
    </row>
    <row r="367" spans="2:21">
      <c r="B367" s="76" t="s">
        <v>885</v>
      </c>
      <c r="C367" s="73" t="s">
        <v>886</v>
      </c>
      <c r="D367" s="86" t="s">
        <v>27</v>
      </c>
      <c r="E367" s="86" t="s">
        <v>681</v>
      </c>
      <c r="F367" s="73"/>
      <c r="G367" s="86" t="s">
        <v>774</v>
      </c>
      <c r="H367" s="73" t="s">
        <v>872</v>
      </c>
      <c r="I367" s="73" t="s">
        <v>714</v>
      </c>
      <c r="J367" s="73"/>
      <c r="K367" s="83">
        <v>4.5400000000000258</v>
      </c>
      <c r="L367" s="86" t="s">
        <v>133</v>
      </c>
      <c r="M367" s="87">
        <v>5.1249999999999997E-2</v>
      </c>
      <c r="N367" s="87">
        <v>6.1600000000000002E-2</v>
      </c>
      <c r="O367" s="83">
        <v>5654277.953892</v>
      </c>
      <c r="P367" s="85">
        <v>96.047790000000006</v>
      </c>
      <c r="Q367" s="73"/>
      <c r="R367" s="83">
        <v>19632.374933474999</v>
      </c>
      <c r="S367" s="84">
        <v>1.0280505370712727E-2</v>
      </c>
      <c r="T367" s="84">
        <f t="shared" si="5"/>
        <v>5.4456800687291704E-3</v>
      </c>
      <c r="U367" s="84">
        <f>R367/'סכום נכסי הקרן'!$C$42</f>
        <v>3.2440006329807612E-4</v>
      </c>
    </row>
    <row r="368" spans="2:21">
      <c r="B368" s="76" t="s">
        <v>887</v>
      </c>
      <c r="C368" s="73" t="s">
        <v>888</v>
      </c>
      <c r="D368" s="86" t="s">
        <v>27</v>
      </c>
      <c r="E368" s="86" t="s">
        <v>681</v>
      </c>
      <c r="F368" s="73"/>
      <c r="G368" s="86" t="s">
        <v>782</v>
      </c>
      <c r="H368" s="73" t="s">
        <v>872</v>
      </c>
      <c r="I368" s="73" t="s">
        <v>714</v>
      </c>
      <c r="J368" s="73"/>
      <c r="K368" s="83">
        <v>6.76000000000007</v>
      </c>
      <c r="L368" s="86" t="s">
        <v>133</v>
      </c>
      <c r="M368" s="87">
        <v>0.04</v>
      </c>
      <c r="N368" s="87">
        <v>5.9100000000000881E-2</v>
      </c>
      <c r="O368" s="83">
        <v>4993684.7939999998</v>
      </c>
      <c r="P368" s="85">
        <v>89.044560000000004</v>
      </c>
      <c r="Q368" s="73"/>
      <c r="R368" s="83">
        <v>16074.475017638</v>
      </c>
      <c r="S368" s="84">
        <v>4.5397134490909085E-3</v>
      </c>
      <c r="T368" s="84">
        <f t="shared" si="5"/>
        <v>4.458780382682004E-3</v>
      </c>
      <c r="U368" s="84">
        <f>R368/'סכום נכסי הקרן'!$C$42</f>
        <v>2.6561028560603773E-4</v>
      </c>
    </row>
    <row r="369" spans="2:21">
      <c r="B369" s="76" t="s">
        <v>889</v>
      </c>
      <c r="C369" s="73" t="s">
        <v>890</v>
      </c>
      <c r="D369" s="86" t="s">
        <v>27</v>
      </c>
      <c r="E369" s="86" t="s">
        <v>681</v>
      </c>
      <c r="F369" s="73"/>
      <c r="G369" s="86" t="s">
        <v>752</v>
      </c>
      <c r="H369" s="73" t="s">
        <v>872</v>
      </c>
      <c r="I369" s="73" t="s">
        <v>714</v>
      </c>
      <c r="J369" s="73"/>
      <c r="K369" s="83">
        <v>5.3799999999998551</v>
      </c>
      <c r="L369" s="86" t="s">
        <v>133</v>
      </c>
      <c r="M369" s="87">
        <v>4.0910000000000002E-2</v>
      </c>
      <c r="N369" s="87">
        <v>6.2399999999998554E-2</v>
      </c>
      <c r="O369" s="83">
        <v>2154418.29684</v>
      </c>
      <c r="P369" s="85">
        <v>89.327299999999994</v>
      </c>
      <c r="Q369" s="73"/>
      <c r="R369" s="83">
        <v>6957.0087767000014</v>
      </c>
      <c r="S369" s="84">
        <v>4.30883659368E-3</v>
      </c>
      <c r="T369" s="84">
        <f t="shared" si="5"/>
        <v>1.9297534894084875E-3</v>
      </c>
      <c r="U369" s="84">
        <f>R369/'סכום נכסי הקרן'!$C$42</f>
        <v>1.1495573486010643E-4</v>
      </c>
    </row>
    <row r="370" spans="2:21">
      <c r="B370" s="76" t="s">
        <v>891</v>
      </c>
      <c r="C370" s="73" t="s">
        <v>892</v>
      </c>
      <c r="D370" s="86" t="s">
        <v>27</v>
      </c>
      <c r="E370" s="86" t="s">
        <v>681</v>
      </c>
      <c r="F370" s="73"/>
      <c r="G370" s="86" t="s">
        <v>724</v>
      </c>
      <c r="H370" s="73" t="s">
        <v>877</v>
      </c>
      <c r="I370" s="73" t="s">
        <v>683</v>
      </c>
      <c r="J370" s="73"/>
      <c r="K370" s="83">
        <v>4.9299999999999455</v>
      </c>
      <c r="L370" s="86" t="s">
        <v>135</v>
      </c>
      <c r="M370" s="87">
        <v>7.8750000000000001E-2</v>
      </c>
      <c r="N370" s="87">
        <v>9.6599999999998451E-2</v>
      </c>
      <c r="O370" s="83">
        <v>4724184.3448000001</v>
      </c>
      <c r="P370" s="85">
        <v>92.595299999999995</v>
      </c>
      <c r="Q370" s="73"/>
      <c r="R370" s="83">
        <v>17200.907895201002</v>
      </c>
      <c r="S370" s="84">
        <v>4.7241843448000004E-3</v>
      </c>
      <c r="T370" s="84">
        <f t="shared" si="5"/>
        <v>4.771233312645496E-3</v>
      </c>
      <c r="U370" s="84">
        <f>R370/'סכום נכסי הקרן'!$C$42</f>
        <v>2.8422315837465048E-4</v>
      </c>
    </row>
    <row r="371" spans="2:21">
      <c r="B371" s="76" t="s">
        <v>893</v>
      </c>
      <c r="C371" s="73" t="s">
        <v>894</v>
      </c>
      <c r="D371" s="86" t="s">
        <v>27</v>
      </c>
      <c r="E371" s="86" t="s">
        <v>681</v>
      </c>
      <c r="F371" s="73"/>
      <c r="G371" s="86" t="s">
        <v>820</v>
      </c>
      <c r="H371" s="73" t="s">
        <v>877</v>
      </c>
      <c r="I371" s="73" t="s">
        <v>683</v>
      </c>
      <c r="J371" s="73"/>
      <c r="K371" s="83">
        <v>5.8899999999999251</v>
      </c>
      <c r="L371" s="86" t="s">
        <v>135</v>
      </c>
      <c r="M371" s="87">
        <v>6.1349999999999995E-2</v>
      </c>
      <c r="N371" s="87">
        <v>6.6699999999997775E-2</v>
      </c>
      <c r="O371" s="83">
        <v>1585296.76</v>
      </c>
      <c r="P371" s="85">
        <v>97.506069999999994</v>
      </c>
      <c r="Q371" s="73"/>
      <c r="R371" s="83">
        <v>6078.2396147050003</v>
      </c>
      <c r="S371" s="84">
        <v>1.5852967599999999E-3</v>
      </c>
      <c r="T371" s="84">
        <f t="shared" si="5"/>
        <v>1.6859981757133369E-3</v>
      </c>
      <c r="U371" s="84">
        <f>R371/'סכום נכסי הקרן'!$C$42</f>
        <v>1.0043519046639172E-4</v>
      </c>
    </row>
    <row r="372" spans="2:21">
      <c r="B372" s="76" t="s">
        <v>895</v>
      </c>
      <c r="C372" s="73" t="s">
        <v>896</v>
      </c>
      <c r="D372" s="86" t="s">
        <v>27</v>
      </c>
      <c r="E372" s="86" t="s">
        <v>681</v>
      </c>
      <c r="F372" s="73"/>
      <c r="G372" s="86" t="s">
        <v>820</v>
      </c>
      <c r="H372" s="73" t="s">
        <v>877</v>
      </c>
      <c r="I372" s="73" t="s">
        <v>683</v>
      </c>
      <c r="J372" s="73"/>
      <c r="K372" s="83">
        <v>4.5599999999999348</v>
      </c>
      <c r="L372" s="86" t="s">
        <v>135</v>
      </c>
      <c r="M372" s="87">
        <v>7.1249999999999994E-2</v>
      </c>
      <c r="N372" s="87">
        <v>6.6399999999999335E-2</v>
      </c>
      <c r="O372" s="83">
        <v>4755890.28</v>
      </c>
      <c r="P372" s="85">
        <v>104.10363</v>
      </c>
      <c r="Q372" s="73"/>
      <c r="R372" s="83">
        <v>19468.536215937998</v>
      </c>
      <c r="S372" s="84">
        <v>6.3411870400000006E-3</v>
      </c>
      <c r="T372" s="84">
        <f t="shared" si="5"/>
        <v>5.4002340520551461E-3</v>
      </c>
      <c r="U372" s="84">
        <f>R372/'סכום נכסי הקרן'!$C$42</f>
        <v>3.2169283656061938E-4</v>
      </c>
    </row>
    <row r="373" spans="2:21">
      <c r="B373" s="76" t="s">
        <v>897</v>
      </c>
      <c r="C373" s="73" t="s">
        <v>898</v>
      </c>
      <c r="D373" s="86" t="s">
        <v>27</v>
      </c>
      <c r="E373" s="86" t="s">
        <v>681</v>
      </c>
      <c r="F373" s="73"/>
      <c r="G373" s="86" t="s">
        <v>771</v>
      </c>
      <c r="H373" s="73" t="s">
        <v>701</v>
      </c>
      <c r="I373" s="73" t="s">
        <v>683</v>
      </c>
      <c r="J373" s="73"/>
      <c r="K373" s="83">
        <v>4.5100000000000131</v>
      </c>
      <c r="L373" s="86" t="s">
        <v>133</v>
      </c>
      <c r="M373" s="87">
        <v>4.6249999999999999E-2</v>
      </c>
      <c r="N373" s="87">
        <v>6.1100000000000279E-2</v>
      </c>
      <c r="O373" s="83">
        <v>3963717.4890279998</v>
      </c>
      <c r="P373" s="85">
        <v>94.046379999999999</v>
      </c>
      <c r="Q373" s="73"/>
      <c r="R373" s="83">
        <v>13475.753397532999</v>
      </c>
      <c r="S373" s="84">
        <v>7.2067590709599992E-3</v>
      </c>
      <c r="T373" s="84">
        <f t="shared" si="5"/>
        <v>3.7379401084545968E-3</v>
      </c>
      <c r="U373" s="84">
        <f>R373/'סכום נכסי הקרן'!$C$42</f>
        <v>2.2266971112573349E-4</v>
      </c>
    </row>
    <row r="374" spans="2:21">
      <c r="B374" s="76" t="s">
        <v>899</v>
      </c>
      <c r="C374" s="73" t="s">
        <v>900</v>
      </c>
      <c r="D374" s="86" t="s">
        <v>27</v>
      </c>
      <c r="E374" s="86" t="s">
        <v>681</v>
      </c>
      <c r="F374" s="73"/>
      <c r="G374" s="86" t="s">
        <v>771</v>
      </c>
      <c r="H374" s="73" t="s">
        <v>901</v>
      </c>
      <c r="I374" s="73" t="s">
        <v>714</v>
      </c>
      <c r="J374" s="73"/>
      <c r="K374" s="83">
        <v>4.1899999999998947</v>
      </c>
      <c r="L374" s="86" t="s">
        <v>133</v>
      </c>
      <c r="M374" s="87">
        <v>6.3750000000000001E-2</v>
      </c>
      <c r="N374" s="87">
        <v>5.769999999999853E-2</v>
      </c>
      <c r="O374" s="83">
        <v>4438830.9280000003</v>
      </c>
      <c r="P374" s="85">
        <v>103.01075</v>
      </c>
      <c r="Q374" s="73"/>
      <c r="R374" s="83">
        <v>16529.490004046002</v>
      </c>
      <c r="S374" s="84">
        <v>8.8776618560000003E-3</v>
      </c>
      <c r="T374" s="84">
        <f t="shared" si="5"/>
        <v>4.584993642710475E-3</v>
      </c>
      <c r="U374" s="84">
        <f>R374/'סכום נכסי הקרן'!$C$42</f>
        <v>2.7312883040219712E-4</v>
      </c>
    </row>
    <row r="375" spans="2:21">
      <c r="B375" s="76" t="s">
        <v>902</v>
      </c>
      <c r="C375" s="73" t="s">
        <v>903</v>
      </c>
      <c r="D375" s="86" t="s">
        <v>27</v>
      </c>
      <c r="E375" s="86" t="s">
        <v>681</v>
      </c>
      <c r="F375" s="73"/>
      <c r="G375" s="86" t="s">
        <v>724</v>
      </c>
      <c r="H375" s="73" t="s">
        <v>701</v>
      </c>
      <c r="I375" s="73" t="s">
        <v>683</v>
      </c>
      <c r="J375" s="73"/>
      <c r="K375" s="83">
        <v>4.0700000000002969</v>
      </c>
      <c r="L375" s="86" t="s">
        <v>136</v>
      </c>
      <c r="M375" s="87">
        <v>8.5000000000000006E-2</v>
      </c>
      <c r="N375" s="87">
        <v>0.10240000000000625</v>
      </c>
      <c r="O375" s="83">
        <v>1585296.76</v>
      </c>
      <c r="P375" s="85">
        <v>92.497389999999996</v>
      </c>
      <c r="Q375" s="73"/>
      <c r="R375" s="83">
        <v>6550.5151156579996</v>
      </c>
      <c r="S375" s="84">
        <v>2.1137290133333335E-3</v>
      </c>
      <c r="T375" s="84">
        <f t="shared" si="5"/>
        <v>1.8169992029045796E-3</v>
      </c>
      <c r="U375" s="84">
        <f>R375/'סכום נכסי הקרן'!$C$42</f>
        <v>1.0823894334511516E-4</v>
      </c>
    </row>
    <row r="376" spans="2:21">
      <c r="B376" s="76" t="s">
        <v>904</v>
      </c>
      <c r="C376" s="73" t="s">
        <v>905</v>
      </c>
      <c r="D376" s="86" t="s">
        <v>27</v>
      </c>
      <c r="E376" s="86" t="s">
        <v>681</v>
      </c>
      <c r="F376" s="73"/>
      <c r="G376" s="86" t="s">
        <v>724</v>
      </c>
      <c r="H376" s="73" t="s">
        <v>701</v>
      </c>
      <c r="I376" s="73" t="s">
        <v>683</v>
      </c>
      <c r="J376" s="73"/>
      <c r="K376" s="83">
        <v>4.3799999999999839</v>
      </c>
      <c r="L376" s="86" t="s">
        <v>136</v>
      </c>
      <c r="M376" s="87">
        <v>8.5000000000000006E-2</v>
      </c>
      <c r="N376" s="87">
        <v>0.10100000000000074</v>
      </c>
      <c r="O376" s="83">
        <v>1585296.76</v>
      </c>
      <c r="P376" s="85">
        <v>92.463390000000004</v>
      </c>
      <c r="Q376" s="73"/>
      <c r="R376" s="83">
        <v>6548.1072908450014</v>
      </c>
      <c r="S376" s="84">
        <v>2.1137290133333335E-3</v>
      </c>
      <c r="T376" s="84">
        <f t="shared" si="5"/>
        <v>1.8163313140914549E-3</v>
      </c>
      <c r="U376" s="84">
        <f>R376/'סכום נכסי הקרן'!$C$42</f>
        <v>1.0819915709793957E-4</v>
      </c>
    </row>
    <row r="377" spans="2:21">
      <c r="B377" s="76" t="s">
        <v>906</v>
      </c>
      <c r="C377" s="73" t="s">
        <v>907</v>
      </c>
      <c r="D377" s="86" t="s">
        <v>27</v>
      </c>
      <c r="E377" s="86" t="s">
        <v>681</v>
      </c>
      <c r="F377" s="73"/>
      <c r="G377" s="86" t="s">
        <v>827</v>
      </c>
      <c r="H377" s="73" t="s">
        <v>901</v>
      </c>
      <c r="I377" s="73" t="s">
        <v>714</v>
      </c>
      <c r="J377" s="73"/>
      <c r="K377" s="83">
        <v>6.2599999999999856</v>
      </c>
      <c r="L377" s="86" t="s">
        <v>133</v>
      </c>
      <c r="M377" s="87">
        <v>4.1250000000000002E-2</v>
      </c>
      <c r="N377" s="87">
        <v>6.3700000000000062E-2</v>
      </c>
      <c r="O377" s="83">
        <v>5077071.4035759997</v>
      </c>
      <c r="P377" s="85">
        <v>86.028040000000004</v>
      </c>
      <c r="Q377" s="73"/>
      <c r="R377" s="83">
        <v>15789.253942997002</v>
      </c>
      <c r="S377" s="84">
        <v>1.0154142807151999E-2</v>
      </c>
      <c r="T377" s="84">
        <f t="shared" si="5"/>
        <v>4.3796650068491181E-3</v>
      </c>
      <c r="U377" s="84">
        <f>R377/'סכום נכסי הקרן'!$C$42</f>
        <v>2.6089736956908286E-4</v>
      </c>
    </row>
    <row r="378" spans="2:21">
      <c r="B378" s="76" t="s">
        <v>908</v>
      </c>
      <c r="C378" s="73" t="s">
        <v>909</v>
      </c>
      <c r="D378" s="86" t="s">
        <v>27</v>
      </c>
      <c r="E378" s="86" t="s">
        <v>681</v>
      </c>
      <c r="F378" s="73"/>
      <c r="G378" s="86" t="s">
        <v>827</v>
      </c>
      <c r="H378" s="73" t="s">
        <v>901</v>
      </c>
      <c r="I378" s="73" t="s">
        <v>714</v>
      </c>
      <c r="J378" s="73"/>
      <c r="K378" s="83">
        <v>4.72000000000022</v>
      </c>
      <c r="L378" s="86" t="s">
        <v>133</v>
      </c>
      <c r="M378" s="87">
        <v>0.04</v>
      </c>
      <c r="N378" s="87">
        <v>7.1700000000002401E-2</v>
      </c>
      <c r="O378" s="83">
        <v>2377945.14</v>
      </c>
      <c r="P378" s="85">
        <v>86.543329999999997</v>
      </c>
      <c r="Q378" s="73"/>
      <c r="R378" s="83">
        <v>7439.5000552129995</v>
      </c>
      <c r="S378" s="84">
        <v>1.1889725700000001E-3</v>
      </c>
      <c r="T378" s="84">
        <f t="shared" si="5"/>
        <v>2.0635881959907144E-3</v>
      </c>
      <c r="U378" s="84">
        <f>R378/'סכום נכסי הקרן'!$C$42</f>
        <v>1.2292829048930363E-4</v>
      </c>
    </row>
    <row r="379" spans="2:21">
      <c r="B379" s="76" t="s">
        <v>910</v>
      </c>
      <c r="C379" s="73" t="s">
        <v>911</v>
      </c>
      <c r="D379" s="86" t="s">
        <v>27</v>
      </c>
      <c r="E379" s="86" t="s">
        <v>681</v>
      </c>
      <c r="F379" s="73"/>
      <c r="G379" s="86" t="s">
        <v>730</v>
      </c>
      <c r="H379" s="73" t="s">
        <v>701</v>
      </c>
      <c r="I379" s="73" t="s">
        <v>683</v>
      </c>
      <c r="J379" s="73"/>
      <c r="K379" s="83">
        <v>2.8100000000001426</v>
      </c>
      <c r="L379" s="86" t="s">
        <v>133</v>
      </c>
      <c r="M379" s="87">
        <v>4.3749999999999997E-2</v>
      </c>
      <c r="N379" s="87">
        <v>6.0800000000003511E-2</v>
      </c>
      <c r="O379" s="83">
        <v>2377945.14</v>
      </c>
      <c r="P379" s="85">
        <v>96.794210000000007</v>
      </c>
      <c r="Q379" s="73"/>
      <c r="R379" s="83">
        <v>8320.6931201009993</v>
      </c>
      <c r="S379" s="84">
        <v>1.1889725700000001E-3</v>
      </c>
      <c r="T379" s="84">
        <f t="shared" si="5"/>
        <v>2.3080158582793318E-3</v>
      </c>
      <c r="U379" s="84">
        <f>R379/'סכום נכסי הקרן'!$C$42</f>
        <v>1.3748888680004733E-4</v>
      </c>
    </row>
    <row r="380" spans="2:21">
      <c r="B380" s="76" t="s">
        <v>912</v>
      </c>
      <c r="C380" s="73" t="s">
        <v>913</v>
      </c>
      <c r="D380" s="86" t="s">
        <v>27</v>
      </c>
      <c r="E380" s="86" t="s">
        <v>681</v>
      </c>
      <c r="F380" s="73"/>
      <c r="G380" s="86" t="s">
        <v>742</v>
      </c>
      <c r="H380" s="73" t="s">
        <v>914</v>
      </c>
      <c r="I380" s="73" t="s">
        <v>714</v>
      </c>
      <c r="J380" s="73"/>
      <c r="K380" s="83">
        <v>4.1199999999999566</v>
      </c>
      <c r="L380" s="86" t="s">
        <v>135</v>
      </c>
      <c r="M380" s="87">
        <v>2.6249999999999999E-2</v>
      </c>
      <c r="N380" s="87">
        <v>0.10459999999999894</v>
      </c>
      <c r="O380" s="83">
        <v>2861460.6518000001</v>
      </c>
      <c r="P380" s="85">
        <v>74.511700000000005</v>
      </c>
      <c r="Q380" s="73"/>
      <c r="R380" s="83">
        <v>8383.9338133279998</v>
      </c>
      <c r="S380" s="84">
        <v>9.5382021726666665E-3</v>
      </c>
      <c r="T380" s="84">
        <f t="shared" si="5"/>
        <v>2.32555772898045E-3</v>
      </c>
      <c r="U380" s="84">
        <f>R380/'סכום נכסי הקרן'!$C$42</f>
        <v>1.3853385894200008E-4</v>
      </c>
    </row>
    <row r="381" spans="2:21">
      <c r="B381" s="76" t="s">
        <v>915</v>
      </c>
      <c r="C381" s="73" t="s">
        <v>916</v>
      </c>
      <c r="D381" s="86" t="s">
        <v>27</v>
      </c>
      <c r="E381" s="86" t="s">
        <v>681</v>
      </c>
      <c r="F381" s="73"/>
      <c r="G381" s="86" t="s">
        <v>724</v>
      </c>
      <c r="H381" s="73" t="s">
        <v>917</v>
      </c>
      <c r="I381" s="73" t="s">
        <v>683</v>
      </c>
      <c r="J381" s="73"/>
      <c r="K381" s="83">
        <v>3.9799999999999969</v>
      </c>
      <c r="L381" s="86" t="s">
        <v>136</v>
      </c>
      <c r="M381" s="87">
        <v>8.8749999999999996E-2</v>
      </c>
      <c r="N381" s="87">
        <v>0.11230000000000036</v>
      </c>
      <c r="O381" s="83">
        <v>3218152.4227999998</v>
      </c>
      <c r="P381" s="85">
        <v>90.816869999999994</v>
      </c>
      <c r="Q381" s="73"/>
      <c r="R381" s="83">
        <v>13055.951686998</v>
      </c>
      <c r="S381" s="84">
        <v>2.5745219382399998E-3</v>
      </c>
      <c r="T381" s="84">
        <f t="shared" si="5"/>
        <v>3.6214943999946978E-3</v>
      </c>
      <c r="U381" s="84">
        <f>R381/'סכום נכסי הקרן'!$C$42</f>
        <v>2.1573302099366044E-4</v>
      </c>
    </row>
    <row r="382" spans="2:21">
      <c r="B382" s="76" t="s">
        <v>918</v>
      </c>
      <c r="C382" s="73" t="s">
        <v>919</v>
      </c>
      <c r="D382" s="86" t="s">
        <v>27</v>
      </c>
      <c r="E382" s="86" t="s">
        <v>681</v>
      </c>
      <c r="F382" s="73"/>
      <c r="G382" s="86" t="s">
        <v>827</v>
      </c>
      <c r="H382" s="73" t="s">
        <v>914</v>
      </c>
      <c r="I382" s="73" t="s">
        <v>714</v>
      </c>
      <c r="J382" s="73"/>
      <c r="K382" s="83">
        <v>6.2000000000006503</v>
      </c>
      <c r="L382" s="86" t="s">
        <v>133</v>
      </c>
      <c r="M382" s="87">
        <v>4.4999999999999998E-2</v>
      </c>
      <c r="N382" s="87">
        <v>7.2400000000007805E-2</v>
      </c>
      <c r="O382" s="83">
        <v>1109707.7320000001</v>
      </c>
      <c r="P382" s="85">
        <v>84.280500000000004</v>
      </c>
      <c r="Q382" s="73"/>
      <c r="R382" s="83">
        <v>3380.9910194140007</v>
      </c>
      <c r="S382" s="84">
        <v>4.0353008436363639E-4</v>
      </c>
      <c r="T382" s="84">
        <f t="shared" si="5"/>
        <v>9.378282285950714E-4</v>
      </c>
      <c r="U382" s="84">
        <f>R382/'סכום נכסי הקרן'!$C$42</f>
        <v>5.5866582847192619E-5</v>
      </c>
    </row>
    <row r="383" spans="2:21">
      <c r="B383" s="76" t="s">
        <v>920</v>
      </c>
      <c r="C383" s="73" t="s">
        <v>921</v>
      </c>
      <c r="D383" s="86" t="s">
        <v>27</v>
      </c>
      <c r="E383" s="86" t="s">
        <v>681</v>
      </c>
      <c r="F383" s="73"/>
      <c r="G383" s="86" t="s">
        <v>827</v>
      </c>
      <c r="H383" s="73" t="s">
        <v>914</v>
      </c>
      <c r="I383" s="73" t="s">
        <v>714</v>
      </c>
      <c r="J383" s="73"/>
      <c r="K383" s="83">
        <v>5.8600000000000962</v>
      </c>
      <c r="L383" s="86" t="s">
        <v>133</v>
      </c>
      <c r="M383" s="87">
        <v>4.7500000000000001E-2</v>
      </c>
      <c r="N383" s="87">
        <v>7.2200000000001291E-2</v>
      </c>
      <c r="O383" s="83">
        <v>5072949.6320000002</v>
      </c>
      <c r="P383" s="85">
        <v>86.378640000000004</v>
      </c>
      <c r="Q383" s="73"/>
      <c r="R383" s="83">
        <v>15840.730607117999</v>
      </c>
      <c r="S383" s="84">
        <v>1.6632621744262295E-3</v>
      </c>
      <c r="T383" s="84">
        <f t="shared" si="5"/>
        <v>4.3939437400517117E-3</v>
      </c>
      <c r="U383" s="84">
        <f>R383/'סכום נכסי הקרן'!$C$42</f>
        <v>2.6174795606999325E-4</v>
      </c>
    </row>
    <row r="384" spans="2:21">
      <c r="B384" s="76" t="s">
        <v>922</v>
      </c>
      <c r="C384" s="73" t="s">
        <v>923</v>
      </c>
      <c r="D384" s="86" t="s">
        <v>27</v>
      </c>
      <c r="E384" s="86" t="s">
        <v>681</v>
      </c>
      <c r="F384" s="73"/>
      <c r="G384" s="86" t="s">
        <v>779</v>
      </c>
      <c r="H384" s="73" t="s">
        <v>917</v>
      </c>
      <c r="I384" s="73" t="s">
        <v>683</v>
      </c>
      <c r="J384" s="73"/>
      <c r="K384" s="83">
        <v>2.5999999999999468</v>
      </c>
      <c r="L384" s="86" t="s">
        <v>136</v>
      </c>
      <c r="M384" s="87">
        <v>0.06</v>
      </c>
      <c r="N384" s="87">
        <v>0.10379999999999877</v>
      </c>
      <c r="O384" s="83">
        <v>3757153.3212000001</v>
      </c>
      <c r="P384" s="85">
        <v>89.691329999999994</v>
      </c>
      <c r="Q384" s="73"/>
      <c r="R384" s="83">
        <v>15053.753309218</v>
      </c>
      <c r="S384" s="84">
        <v>3.00572265696E-3</v>
      </c>
      <c r="T384" s="84">
        <f t="shared" si="5"/>
        <v>4.1756498963247879E-3</v>
      </c>
      <c r="U384" s="84">
        <f>R384/'סכום נכסי הקרן'!$C$42</f>
        <v>2.4874415565776669E-4</v>
      </c>
    </row>
    <row r="385" spans="2:21">
      <c r="B385" s="76" t="s">
        <v>924</v>
      </c>
      <c r="C385" s="73" t="s">
        <v>925</v>
      </c>
      <c r="D385" s="86" t="s">
        <v>27</v>
      </c>
      <c r="E385" s="86" t="s">
        <v>681</v>
      </c>
      <c r="F385" s="73"/>
      <c r="G385" s="86" t="s">
        <v>779</v>
      </c>
      <c r="H385" s="73" t="s">
        <v>917</v>
      </c>
      <c r="I385" s="73" t="s">
        <v>683</v>
      </c>
      <c r="J385" s="73"/>
      <c r="K385" s="83">
        <v>2.6599999999999078</v>
      </c>
      <c r="L385" s="86" t="s">
        <v>135</v>
      </c>
      <c r="M385" s="87">
        <v>0.05</v>
      </c>
      <c r="N385" s="87">
        <v>8.0299999999996458E-2</v>
      </c>
      <c r="O385" s="83">
        <v>1585296.76</v>
      </c>
      <c r="P385" s="85">
        <v>93.025509999999997</v>
      </c>
      <c r="Q385" s="73"/>
      <c r="R385" s="83">
        <v>5798.9346630689988</v>
      </c>
      <c r="S385" s="84">
        <v>1.5852967599999999E-3</v>
      </c>
      <c r="T385" s="84">
        <f t="shared" si="5"/>
        <v>1.6085238297223134E-3</v>
      </c>
      <c r="U385" s="84">
        <f>R385/'סכום נכסי הקרן'!$C$42</f>
        <v>9.5820030848810635E-5</v>
      </c>
    </row>
    <row r="386" spans="2:21">
      <c r="B386" s="76" t="s">
        <v>926</v>
      </c>
      <c r="C386" s="73" t="s">
        <v>927</v>
      </c>
      <c r="D386" s="86" t="s">
        <v>27</v>
      </c>
      <c r="E386" s="86" t="s">
        <v>681</v>
      </c>
      <c r="F386" s="73"/>
      <c r="G386" s="86" t="s">
        <v>771</v>
      </c>
      <c r="H386" s="73" t="s">
        <v>914</v>
      </c>
      <c r="I386" s="73" t="s">
        <v>714</v>
      </c>
      <c r="J386" s="73"/>
      <c r="K386" s="83">
        <v>6.4499999999999451</v>
      </c>
      <c r="L386" s="86" t="s">
        <v>133</v>
      </c>
      <c r="M386" s="87">
        <v>5.1249999999999997E-2</v>
      </c>
      <c r="N386" s="87">
        <v>6.9999999999999354E-2</v>
      </c>
      <c r="O386" s="83">
        <v>4755890.28</v>
      </c>
      <c r="P386" s="85">
        <v>89.98742</v>
      </c>
      <c r="Q386" s="73"/>
      <c r="R386" s="83">
        <v>15471.125631733001</v>
      </c>
      <c r="S386" s="84">
        <v>2.3779451400000001E-3</v>
      </c>
      <c r="T386" s="84">
        <f t="shared" si="5"/>
        <v>4.2914217347121896E-3</v>
      </c>
      <c r="U386" s="84">
        <f>R386/'סכום נכסי הקרן'!$C$42</f>
        <v>2.5564070323805303E-4</v>
      </c>
    </row>
    <row r="387" spans="2:21">
      <c r="B387" s="76" t="s">
        <v>928</v>
      </c>
      <c r="C387" s="73" t="s">
        <v>929</v>
      </c>
      <c r="D387" s="86" t="s">
        <v>27</v>
      </c>
      <c r="E387" s="86" t="s">
        <v>681</v>
      </c>
      <c r="F387" s="73"/>
      <c r="G387" s="86" t="s">
        <v>742</v>
      </c>
      <c r="H387" s="73" t="s">
        <v>930</v>
      </c>
      <c r="I387" s="73" t="s">
        <v>714</v>
      </c>
      <c r="J387" s="73"/>
      <c r="K387" s="83">
        <v>3.199999999999914</v>
      </c>
      <c r="L387" s="86" t="s">
        <v>135</v>
      </c>
      <c r="M387" s="87">
        <v>3.6249999999999998E-2</v>
      </c>
      <c r="N387" s="87">
        <v>0.39609999999998474</v>
      </c>
      <c r="O387" s="83">
        <v>4914419.9560000002</v>
      </c>
      <c r="P387" s="85">
        <v>36.058929999999997</v>
      </c>
      <c r="Q387" s="73"/>
      <c r="R387" s="83">
        <v>6968.2017850829998</v>
      </c>
      <c r="S387" s="84">
        <v>1.4041199874285716E-2</v>
      </c>
      <c r="T387" s="84">
        <f t="shared" si="5"/>
        <v>1.932858235669037E-3</v>
      </c>
      <c r="U387" s="84">
        <f>R387/'סכום נכסי הקרן'!$C$42</f>
        <v>1.151406851088789E-4</v>
      </c>
    </row>
    <row r="388" spans="2:21">
      <c r="B388" s="76" t="s">
        <v>931</v>
      </c>
      <c r="C388" s="73" t="s">
        <v>932</v>
      </c>
      <c r="D388" s="86" t="s">
        <v>27</v>
      </c>
      <c r="E388" s="86" t="s">
        <v>681</v>
      </c>
      <c r="F388" s="73"/>
      <c r="G388" s="86" t="s">
        <v>544</v>
      </c>
      <c r="H388" s="73" t="s">
        <v>532</v>
      </c>
      <c r="I388" s="73"/>
      <c r="J388" s="73"/>
      <c r="K388" s="83">
        <v>4.0800000000000027</v>
      </c>
      <c r="L388" s="86" t="s">
        <v>133</v>
      </c>
      <c r="M388" s="87">
        <v>2.5000000000000001E-2</v>
      </c>
      <c r="N388" s="87">
        <v>-3.8000000000001483E-3</v>
      </c>
      <c r="O388" s="83">
        <v>6298556.4427500013</v>
      </c>
      <c r="P388" s="85">
        <v>112.27983</v>
      </c>
      <c r="Q388" s="73"/>
      <c r="R388" s="83">
        <v>25565.311364599002</v>
      </c>
      <c r="S388" s="84">
        <v>1.4605348273043481E-2</v>
      </c>
      <c r="T388" s="84">
        <f t="shared" si="5"/>
        <v>7.0913736631867397E-3</v>
      </c>
      <c r="U388" s="84">
        <f>R388/'סכום נכסי הקרן'!$C$42</f>
        <v>4.2243430318610883E-4</v>
      </c>
    </row>
    <row r="389" spans="2:2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</row>
    <row r="390" spans="2:2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</row>
    <row r="391" spans="2:2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</row>
    <row r="392" spans="2:21">
      <c r="B392" s="136" t="s">
        <v>224</v>
      </c>
      <c r="C392" s="138"/>
      <c r="D392" s="138"/>
      <c r="E392" s="138"/>
      <c r="F392" s="138"/>
      <c r="G392" s="138"/>
      <c r="H392" s="138"/>
      <c r="I392" s="138"/>
      <c r="J392" s="138"/>
      <c r="K392" s="138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</row>
    <row r="393" spans="2:21">
      <c r="B393" s="136" t="s">
        <v>113</v>
      </c>
      <c r="C393" s="138"/>
      <c r="D393" s="138"/>
      <c r="E393" s="138"/>
      <c r="F393" s="138"/>
      <c r="G393" s="138"/>
      <c r="H393" s="138"/>
      <c r="I393" s="138"/>
      <c r="J393" s="138"/>
      <c r="K393" s="138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</row>
    <row r="394" spans="2:21">
      <c r="B394" s="136" t="s">
        <v>207</v>
      </c>
      <c r="C394" s="138"/>
      <c r="D394" s="138"/>
      <c r="E394" s="138"/>
      <c r="F394" s="138"/>
      <c r="G394" s="138"/>
      <c r="H394" s="138"/>
      <c r="I394" s="138"/>
      <c r="J394" s="138"/>
      <c r="K394" s="138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</row>
    <row r="395" spans="2:21">
      <c r="B395" s="136" t="s">
        <v>215</v>
      </c>
      <c r="C395" s="138"/>
      <c r="D395" s="138"/>
      <c r="E395" s="138"/>
      <c r="F395" s="138"/>
      <c r="G395" s="138"/>
      <c r="H395" s="138"/>
      <c r="I395" s="138"/>
      <c r="J395" s="138"/>
      <c r="K395" s="138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</row>
    <row r="396" spans="2:21">
      <c r="B396" s="183" t="s">
        <v>220</v>
      </c>
      <c r="C396" s="183"/>
      <c r="D396" s="183"/>
      <c r="E396" s="183"/>
      <c r="F396" s="183"/>
      <c r="G396" s="183"/>
      <c r="H396" s="183"/>
      <c r="I396" s="183"/>
      <c r="J396" s="183"/>
      <c r="K396" s="183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</row>
    <row r="397" spans="2:2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</row>
    <row r="398" spans="2:2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</row>
    <row r="399" spans="2:2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</row>
    <row r="400" spans="2:2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</row>
    <row r="401" spans="2:2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</row>
    <row r="402" spans="2:2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</row>
    <row r="403" spans="2:2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</row>
    <row r="404" spans="2:2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</row>
    <row r="405" spans="2:2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</row>
    <row r="406" spans="2:2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</row>
    <row r="407" spans="2:2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</row>
    <row r="408" spans="2:2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</row>
    <row r="409" spans="2:2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</row>
    <row r="410" spans="2:2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</row>
    <row r="411" spans="2:2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</row>
    <row r="412" spans="2:2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</row>
    <row r="413" spans="2:2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</row>
    <row r="414" spans="2:2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</row>
    <row r="415" spans="2:2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</row>
    <row r="416" spans="2:2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</row>
    <row r="417" spans="2:2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</row>
    <row r="418" spans="2:2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</row>
    <row r="419" spans="2:2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</row>
    <row r="420" spans="2:2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</row>
    <row r="421" spans="2:2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</row>
    <row r="422" spans="2:2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</row>
    <row r="423" spans="2:2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</row>
    <row r="424" spans="2:2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</row>
    <row r="425" spans="2:2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</row>
    <row r="426" spans="2:2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</row>
    <row r="427" spans="2:2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</row>
    <row r="428" spans="2:2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</row>
    <row r="429" spans="2:2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</row>
    <row r="430" spans="2:2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</row>
    <row r="431" spans="2:2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</row>
    <row r="432" spans="2:2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</row>
    <row r="433" spans="2:2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</row>
    <row r="434" spans="2:2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</row>
    <row r="435" spans="2:2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</row>
    <row r="436" spans="2:2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</row>
    <row r="437" spans="2:2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</row>
    <row r="438" spans="2:2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</row>
    <row r="439" spans="2:2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</row>
    <row r="440" spans="2:2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</row>
    <row r="441" spans="2:2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</row>
    <row r="442" spans="2:2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</row>
    <row r="443" spans="2:2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</row>
    <row r="444" spans="2:2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</row>
    <row r="445" spans="2:2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</row>
    <row r="446" spans="2:2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</row>
    <row r="447" spans="2:2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</row>
    <row r="448" spans="2:2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</row>
    <row r="449" spans="2:2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</row>
    <row r="450" spans="2:2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</row>
    <row r="451" spans="2:2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</row>
    <row r="452" spans="2:2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</row>
    <row r="453" spans="2:2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</row>
    <row r="454" spans="2:2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</row>
    <row r="455" spans="2:2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</row>
    <row r="456" spans="2:2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</row>
    <row r="457" spans="2:2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</row>
    <row r="458" spans="2:2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</row>
    <row r="459" spans="2:2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</row>
    <row r="460" spans="2:21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</row>
    <row r="461" spans="2:21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</row>
    <row r="462" spans="2:21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</row>
    <row r="463" spans="2:21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</row>
    <row r="464" spans="2:21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</row>
    <row r="465" spans="2:21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</row>
    <row r="466" spans="2:21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</row>
    <row r="467" spans="2:21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</row>
    <row r="468" spans="2:21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</row>
    <row r="469" spans="2:21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</row>
    <row r="470" spans="2:21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</row>
    <row r="471" spans="2:21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</row>
    <row r="472" spans="2:21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</row>
    <row r="473" spans="2:21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</row>
    <row r="474" spans="2:21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</row>
    <row r="475" spans="2:21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</row>
    <row r="476" spans="2:21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</row>
    <row r="477" spans="2:21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</row>
    <row r="478" spans="2:21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</row>
    <row r="479" spans="2:21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</row>
    <row r="480" spans="2:21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</row>
    <row r="481" spans="2:21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</row>
    <row r="482" spans="2:21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</row>
    <row r="483" spans="2:21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</row>
    <row r="484" spans="2:21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</row>
    <row r="485" spans="2:21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</row>
    <row r="486" spans="2:21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</row>
    <row r="487" spans="2:21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</row>
    <row r="488" spans="2:21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</row>
    <row r="489" spans="2:21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</row>
    <row r="490" spans="2:21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</row>
    <row r="491" spans="2:21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</row>
    <row r="492" spans="2:21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</row>
    <row r="493" spans="2:21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</row>
    <row r="494" spans="2:21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</row>
    <row r="495" spans="2:21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</row>
    <row r="496" spans="2:21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</row>
    <row r="497" spans="2:21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</row>
    <row r="498" spans="2:21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</row>
    <row r="499" spans="2:21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</row>
    <row r="500" spans="2:21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</row>
    <row r="501" spans="2:21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</row>
    <row r="502" spans="2:21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</row>
    <row r="503" spans="2:21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</row>
    <row r="504" spans="2:21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</row>
    <row r="505" spans="2:21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</row>
    <row r="506" spans="2:21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</row>
    <row r="507" spans="2:21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</row>
    <row r="508" spans="2:21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</row>
    <row r="509" spans="2:21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</row>
    <row r="510" spans="2:21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</row>
    <row r="511" spans="2:21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</row>
    <row r="512" spans="2:21">
      <c r="B512" s="134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</row>
    <row r="513" spans="2:21">
      <c r="B513" s="134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</row>
    <row r="514" spans="2:21">
      <c r="B514" s="134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</row>
    <row r="515" spans="2:21">
      <c r="B515" s="134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</row>
    <row r="516" spans="2:21">
      <c r="B516" s="134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</row>
    <row r="517" spans="2:21">
      <c r="B517" s="134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</row>
    <row r="518" spans="2:21"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</row>
    <row r="519" spans="2:21">
      <c r="B519" s="134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</row>
    <row r="520" spans="2:21">
      <c r="B520" s="134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</row>
    <row r="521" spans="2:21">
      <c r="B521" s="134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</row>
    <row r="522" spans="2:21"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</row>
    <row r="523" spans="2:21">
      <c r="B523" s="134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</row>
    <row r="524" spans="2:21">
      <c r="B524" s="134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</row>
    <row r="525" spans="2:21">
      <c r="B525" s="134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</row>
    <row r="526" spans="2:21">
      <c r="B526" s="134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</row>
    <row r="527" spans="2:21">
      <c r="B527" s="134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</row>
    <row r="528" spans="2:21">
      <c r="B528" s="134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</row>
    <row r="529" spans="2:21">
      <c r="B529" s="134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</row>
    <row r="530" spans="2:21"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</row>
    <row r="531" spans="2:21">
      <c r="B531" s="134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</row>
    <row r="532" spans="2:21">
      <c r="B532" s="134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</row>
    <row r="533" spans="2:21"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</row>
    <row r="534" spans="2:21"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</row>
    <row r="535" spans="2:21">
      <c r="B535" s="134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</row>
    <row r="536" spans="2:21">
      <c r="B536" s="134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</row>
    <row r="537" spans="2:21">
      <c r="B537" s="134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</row>
    <row r="538" spans="2:21">
      <c r="B538" s="134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</row>
    <row r="539" spans="2:21">
      <c r="B539" s="134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</row>
    <row r="540" spans="2:21">
      <c r="B540" s="134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</row>
    <row r="541" spans="2:21">
      <c r="B541" s="134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</row>
    <row r="542" spans="2:21">
      <c r="B542" s="134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</row>
    <row r="543" spans="2:21">
      <c r="B543" s="134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</row>
    <row r="544" spans="2:21">
      <c r="B544" s="134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</row>
    <row r="545" spans="2:21">
      <c r="B545" s="134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</row>
    <row r="546" spans="2:21">
      <c r="B546" s="134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</row>
    <row r="547" spans="2:21">
      <c r="B547" s="134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</row>
    <row r="548" spans="2:21">
      <c r="B548" s="134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</row>
    <row r="549" spans="2:21">
      <c r="B549" s="134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</row>
    <row r="550" spans="2:21">
      <c r="B550" s="134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</row>
    <row r="551" spans="2:21">
      <c r="B551" s="134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</row>
    <row r="552" spans="2:21">
      <c r="B552" s="134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</row>
    <row r="553" spans="2:21">
      <c r="B553" s="134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</row>
    <row r="554" spans="2:21">
      <c r="B554" s="134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</row>
    <row r="555" spans="2:21">
      <c r="B555" s="134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</row>
    <row r="556" spans="2:21">
      <c r="B556" s="134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</row>
    <row r="557" spans="2:21">
      <c r="B557" s="134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</row>
    <row r="558" spans="2:21">
      <c r="B558" s="134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</row>
    <row r="559" spans="2:21">
      <c r="B559" s="134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</row>
    <row r="560" spans="2:21">
      <c r="B560" s="134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</row>
    <row r="561" spans="2:21">
      <c r="B561" s="134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</row>
    <row r="562" spans="2:21">
      <c r="B562" s="134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</row>
    <row r="563" spans="2:21">
      <c r="B563" s="134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</row>
    <row r="564" spans="2:21">
      <c r="B564" s="134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</row>
    <row r="565" spans="2:21">
      <c r="B565" s="134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</row>
    <row r="566" spans="2:21">
      <c r="B566" s="134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</row>
    <row r="567" spans="2:21">
      <c r="B567" s="134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</row>
    <row r="568" spans="2:21">
      <c r="B568" s="134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</row>
    <row r="569" spans="2:21">
      <c r="B569" s="134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</row>
    <row r="570" spans="2:21">
      <c r="B570" s="134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</row>
    <row r="571" spans="2:21">
      <c r="B571" s="134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</row>
    <row r="572" spans="2:21">
      <c r="B572" s="134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</row>
    <row r="573" spans="2:21">
      <c r="B573" s="134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</row>
    <row r="574" spans="2:21">
      <c r="B574" s="134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</row>
    <row r="575" spans="2:21">
      <c r="B575" s="134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</row>
    <row r="576" spans="2:21">
      <c r="B576" s="134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</row>
    <row r="577" spans="2:21">
      <c r="B577" s="134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</row>
    <row r="578" spans="2:21">
      <c r="B578" s="134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</row>
    <row r="579" spans="2:21">
      <c r="B579" s="134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</row>
    <row r="580" spans="2:21">
      <c r="B580" s="134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</row>
    <row r="581" spans="2:21">
      <c r="B581" s="134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</row>
    <row r="582" spans="2:21">
      <c r="B582" s="134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</row>
    <row r="583" spans="2:21">
      <c r="B583" s="134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</row>
    <row r="584" spans="2:21">
      <c r="B584" s="134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</row>
    <row r="585" spans="2:21">
      <c r="B585" s="134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</row>
    <row r="586" spans="2:21">
      <c r="B586" s="134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</row>
    <row r="587" spans="2:21">
      <c r="B587" s="134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</row>
    <row r="588" spans="2:21">
      <c r="B588" s="134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</row>
    <row r="589" spans="2:21">
      <c r="B589" s="134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</row>
    <row r="590" spans="2:21">
      <c r="B590" s="134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</row>
    <row r="591" spans="2:21">
      <c r="B591" s="134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</row>
    <row r="592" spans="2:21">
      <c r="B592" s="134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</row>
    <row r="593" spans="2:21">
      <c r="B593" s="134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</row>
    <row r="594" spans="2:21">
      <c r="B594" s="134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</row>
    <row r="595" spans="2:21">
      <c r="B595" s="134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</row>
    <row r="596" spans="2:21">
      <c r="B596" s="134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</row>
    <row r="597" spans="2:21">
      <c r="B597" s="134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</row>
    <row r="598" spans="2:21">
      <c r="B598" s="134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</row>
    <row r="599" spans="2:21">
      <c r="B599" s="134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</row>
    <row r="600" spans="2:21">
      <c r="B600" s="134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</row>
    <row r="601" spans="2:21">
      <c r="B601" s="134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</row>
    <row r="602" spans="2:21">
      <c r="B602" s="134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</row>
    <row r="603" spans="2:21">
      <c r="B603" s="134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</row>
    <row r="604" spans="2:21">
      <c r="B604" s="134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</row>
    <row r="605" spans="2:21">
      <c r="B605" s="134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</row>
    <row r="606" spans="2:21">
      <c r="B606" s="134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</row>
    <row r="607" spans="2:21">
      <c r="B607" s="134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</row>
    <row r="608" spans="2:21">
      <c r="B608" s="134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</row>
    <row r="609" spans="2:21">
      <c r="B609" s="134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</row>
    <row r="610" spans="2:21">
      <c r="B610" s="134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</row>
    <row r="611" spans="2:21">
      <c r="B611" s="134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</row>
    <row r="612" spans="2:21">
      <c r="B612" s="134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</row>
    <row r="613" spans="2:21">
      <c r="B613" s="134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</row>
    <row r="614" spans="2:21">
      <c r="B614" s="134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</row>
    <row r="615" spans="2:21">
      <c r="B615" s="134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</row>
    <row r="616" spans="2:21">
      <c r="B616" s="134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</row>
    <row r="617" spans="2:21">
      <c r="B617" s="134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</row>
    <row r="618" spans="2:21">
      <c r="B618" s="134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</row>
    <row r="619" spans="2:21">
      <c r="B619" s="134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</row>
    <row r="620" spans="2:21">
      <c r="B620" s="134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</row>
    <row r="621" spans="2:21">
      <c r="B621" s="134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</row>
    <row r="622" spans="2:21">
      <c r="B622" s="134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</row>
    <row r="623" spans="2:21">
      <c r="B623" s="134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</row>
    <row r="624" spans="2:21">
      <c r="B624" s="134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</row>
    <row r="625" spans="2:21">
      <c r="B625" s="134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</row>
    <row r="626" spans="2:21">
      <c r="B626" s="134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</row>
    <row r="627" spans="2:21">
      <c r="B627" s="134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</row>
    <row r="628" spans="2:21">
      <c r="B628" s="134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</row>
    <row r="629" spans="2:21">
      <c r="B629" s="134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</row>
    <row r="630" spans="2:21">
      <c r="B630" s="134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</row>
    <row r="631" spans="2:21">
      <c r="B631" s="134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</row>
    <row r="632" spans="2:21">
      <c r="B632" s="134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</row>
    <row r="633" spans="2:21">
      <c r="B633" s="134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</row>
    <row r="634" spans="2:21">
      <c r="B634" s="134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</row>
    <row r="635" spans="2:21">
      <c r="B635" s="134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</row>
    <row r="636" spans="2:21">
      <c r="B636" s="134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</row>
    <row r="637" spans="2:21">
      <c r="B637" s="134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</row>
    <row r="638" spans="2:21">
      <c r="B638" s="134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</row>
    <row r="639" spans="2:21">
      <c r="B639" s="134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</row>
    <row r="640" spans="2:21">
      <c r="B640" s="134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</row>
    <row r="641" spans="2:21">
      <c r="B641" s="134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</row>
    <row r="642" spans="2:21">
      <c r="B642" s="134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</row>
    <row r="643" spans="2:21">
      <c r="B643" s="134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</row>
    <row r="644" spans="2:21">
      <c r="B644" s="134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</row>
    <row r="645" spans="2:21">
      <c r="B645" s="134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</row>
    <row r="646" spans="2:21">
      <c r="B646" s="134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</row>
    <row r="647" spans="2:21">
      <c r="B647" s="134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</row>
    <row r="648" spans="2:21">
      <c r="B648" s="134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</row>
    <row r="649" spans="2:21">
      <c r="B649" s="134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</row>
    <row r="650" spans="2:21">
      <c r="B650" s="134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</row>
    <row r="651" spans="2:21">
      <c r="B651" s="134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</row>
    <row r="652" spans="2:21">
      <c r="B652" s="134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</row>
    <row r="653" spans="2:21">
      <c r="B653" s="134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</row>
    <row r="654" spans="2:21">
      <c r="B654" s="134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</row>
    <row r="655" spans="2:21">
      <c r="B655" s="134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</row>
    <row r="656" spans="2:21">
      <c r="B656" s="134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</row>
    <row r="657" spans="2:21">
      <c r="B657" s="134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</row>
    <row r="658" spans="2:21">
      <c r="B658" s="134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</row>
    <row r="659" spans="2:21">
      <c r="B659" s="134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</row>
    <row r="660" spans="2:21">
      <c r="B660" s="134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</row>
    <row r="661" spans="2:21">
      <c r="B661" s="134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</row>
    <row r="662" spans="2:21">
      <c r="B662" s="134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</row>
    <row r="663" spans="2:21">
      <c r="B663" s="134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</row>
    <row r="664" spans="2:21">
      <c r="B664" s="134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</row>
    <row r="665" spans="2:21">
      <c r="B665" s="134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</row>
    <row r="666" spans="2:21">
      <c r="B666" s="134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</row>
    <row r="667" spans="2:21">
      <c r="B667" s="134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</row>
    <row r="668" spans="2:21">
      <c r="B668" s="134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</row>
    <row r="669" spans="2:21">
      <c r="B669" s="134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</row>
    <row r="670" spans="2:21">
      <c r="B670" s="134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</row>
    <row r="671" spans="2:21">
      <c r="B671" s="134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</row>
    <row r="672" spans="2:21">
      <c r="B672" s="134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</row>
    <row r="673" spans="2:21">
      <c r="B673" s="134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</row>
    <row r="674" spans="2:21">
      <c r="B674" s="134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</row>
    <row r="675" spans="2:21">
      <c r="B675" s="134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</row>
    <row r="676" spans="2:21">
      <c r="B676" s="134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</row>
    <row r="677" spans="2:21">
      <c r="B677" s="134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</row>
    <row r="678" spans="2:21">
      <c r="B678" s="134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</row>
    <row r="679" spans="2:21">
      <c r="B679" s="134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</row>
    <row r="680" spans="2:21">
      <c r="B680" s="134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</row>
    <row r="681" spans="2:21">
      <c r="B681" s="134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</row>
    <row r="682" spans="2:21">
      <c r="B682" s="134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</row>
    <row r="683" spans="2:21">
      <c r="B683" s="134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</row>
    <row r="684" spans="2:21">
      <c r="B684" s="134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</row>
    <row r="685" spans="2:21">
      <c r="B685" s="134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</row>
    <row r="686" spans="2:21">
      <c r="B686" s="134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</row>
    <row r="687" spans="2:21">
      <c r="B687" s="134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</row>
    <row r="688" spans="2:21">
      <c r="B688" s="134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</row>
    <row r="689" spans="2:21">
      <c r="B689" s="134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</row>
    <row r="690" spans="2:21">
      <c r="B690" s="134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</row>
    <row r="691" spans="2:21">
      <c r="B691" s="134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</row>
    <row r="692" spans="2:21">
      <c r="B692" s="134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</row>
    <row r="693" spans="2:21">
      <c r="B693" s="134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</row>
    <row r="694" spans="2:21">
      <c r="B694" s="134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</row>
    <row r="695" spans="2:21">
      <c r="B695" s="134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</row>
    <row r="696" spans="2:21">
      <c r="B696" s="134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</row>
    <row r="697" spans="2:21">
      <c r="B697" s="134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</row>
    <row r="698" spans="2:21">
      <c r="B698" s="134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</row>
    <row r="699" spans="2:21">
      <c r="B699" s="134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</row>
    <row r="700" spans="2:21">
      <c r="B700" s="134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</row>
    <row r="701" spans="2:21">
      <c r="B701" s="134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</row>
    <row r="702" spans="2:21">
      <c r="B702" s="134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</row>
    <row r="703" spans="2:21">
      <c r="B703" s="134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</row>
    <row r="704" spans="2:21">
      <c r="B704" s="134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</row>
    <row r="705" spans="2:21">
      <c r="B705" s="134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</row>
    <row r="706" spans="2:21">
      <c r="B706" s="134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</row>
    <row r="707" spans="2:21">
      <c r="B707" s="134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</row>
    <row r="708" spans="2:21">
      <c r="B708" s="134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</row>
    <row r="709" spans="2:21">
      <c r="B709" s="134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</row>
    <row r="710" spans="2:21">
      <c r="B710" s="134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</row>
    <row r="711" spans="2:21">
      <c r="B711" s="134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</row>
    <row r="712" spans="2:21">
      <c r="B712" s="134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</row>
    <row r="713" spans="2:21">
      <c r="B713" s="134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</row>
    <row r="714" spans="2:21">
      <c r="B714" s="134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</row>
    <row r="715" spans="2:21">
      <c r="B715" s="134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</row>
    <row r="716" spans="2:21">
      <c r="B716" s="134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</row>
    <row r="717" spans="2:21">
      <c r="B717" s="134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</row>
    <row r="718" spans="2:21">
      <c r="B718" s="134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</row>
    <row r="719" spans="2:21">
      <c r="B719" s="134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</row>
    <row r="720" spans="2:21">
      <c r="B720" s="134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</row>
    <row r="721" spans="2:21">
      <c r="B721" s="134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</row>
    <row r="722" spans="2:21">
      <c r="B722" s="134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</row>
    <row r="723" spans="2:21">
      <c r="B723" s="134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</row>
    <row r="724" spans="2:21">
      <c r="B724" s="134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</row>
    <row r="725" spans="2:21">
      <c r="B725" s="134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</row>
    <row r="726" spans="2:21">
      <c r="B726" s="134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</row>
    <row r="727" spans="2:21">
      <c r="B727" s="134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</row>
    <row r="728" spans="2:21">
      <c r="B728" s="134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</row>
    <row r="729" spans="2:21">
      <c r="B729" s="134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</row>
    <row r="730" spans="2:21">
      <c r="B730" s="134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</row>
    <row r="731" spans="2:21">
      <c r="B731" s="134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</row>
    <row r="732" spans="2:21">
      <c r="B732" s="134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</row>
    <row r="733" spans="2:21">
      <c r="B733" s="134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autoFilter ref="B13:U179" xr:uid="{00000000-0009-0000-0000-000004000000}"/>
  <mergeCells count="3">
    <mergeCell ref="B6:U6"/>
    <mergeCell ref="B7:U7"/>
    <mergeCell ref="B396:K396"/>
  </mergeCells>
  <phoneticPr fontId="3" type="noConversion"/>
  <conditionalFormatting sqref="B12:B388">
    <cfRule type="cellIs" dxfId="11" priority="2" operator="equal">
      <formula>"NR3"</formula>
    </cfRule>
  </conditionalFormatting>
  <conditionalFormatting sqref="B12:B368">
    <cfRule type="containsText" dxfId="1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95 I397:I827 L12:L827 G12:G35 G37:G395 G397:G554 E12:E35 E37:E395 E39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39.28515625" style="2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2102</v>
      </c>
    </row>
    <row r="6" spans="2:15" ht="26.25" customHeight="1">
      <c r="B6" s="174" t="s">
        <v>175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2:15" ht="26.25" customHeight="1">
      <c r="B7" s="174" t="s">
        <v>93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</row>
    <row r="8" spans="2:15" s="3" customFormat="1" ht="63">
      <c r="B8" s="21" t="s">
        <v>116</v>
      </c>
      <c r="C8" s="29" t="s">
        <v>47</v>
      </c>
      <c r="D8" s="29" t="s">
        <v>120</v>
      </c>
      <c r="E8" s="29" t="s">
        <v>192</v>
      </c>
      <c r="F8" s="29" t="s">
        <v>118</v>
      </c>
      <c r="G8" s="29" t="s">
        <v>66</v>
      </c>
      <c r="H8" s="29" t="s">
        <v>104</v>
      </c>
      <c r="I8" s="12" t="s">
        <v>209</v>
      </c>
      <c r="J8" s="12" t="s">
        <v>208</v>
      </c>
      <c r="K8" s="29" t="s">
        <v>223</v>
      </c>
      <c r="L8" s="12" t="s">
        <v>62</v>
      </c>
      <c r="M8" s="12" t="s">
        <v>60</v>
      </c>
      <c r="N8" s="12" t="s">
        <v>150</v>
      </c>
      <c r="O8" s="13" t="s">
        <v>152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77"/>
      <c r="J11" s="79"/>
      <c r="K11" s="77">
        <v>25875.774097667003</v>
      </c>
      <c r="L11" s="77">
        <f>L12+L183</f>
        <v>9492234.6308878083</v>
      </c>
      <c r="M11" s="69"/>
      <c r="N11" s="78">
        <f>IFERROR(L11/$L$11,0)</f>
        <v>1</v>
      </c>
      <c r="O11" s="78">
        <f>L11/'סכום נכסי הקרן'!$C$42</f>
        <v>0.15684712244618648</v>
      </c>
    </row>
    <row r="12" spans="2:15">
      <c r="B12" s="70" t="s">
        <v>202</v>
      </c>
      <c r="C12" s="71"/>
      <c r="D12" s="71"/>
      <c r="E12" s="71"/>
      <c r="F12" s="71"/>
      <c r="G12" s="71"/>
      <c r="H12" s="71"/>
      <c r="I12" s="80"/>
      <c r="J12" s="82"/>
      <c r="K12" s="80">
        <v>25578.535223296003</v>
      </c>
      <c r="L12" s="80">
        <f>L13+L48+L111</f>
        <v>7374608.3382716561</v>
      </c>
      <c r="M12" s="71"/>
      <c r="N12" s="81">
        <f t="shared" ref="N12:N75" si="0">IFERROR(L12/$L$11,0)</f>
        <v>0.77690961349339394</v>
      </c>
      <c r="O12" s="81">
        <f>L12/'סכום נכסי הקרן'!$C$42</f>
        <v>0.12185603727721776</v>
      </c>
    </row>
    <row r="13" spans="2:15">
      <c r="B13" s="90" t="s">
        <v>934</v>
      </c>
      <c r="C13" s="71"/>
      <c r="D13" s="71"/>
      <c r="E13" s="71"/>
      <c r="F13" s="71"/>
      <c r="G13" s="71"/>
      <c r="H13" s="71"/>
      <c r="I13" s="80"/>
      <c r="J13" s="82"/>
      <c r="K13" s="80">
        <v>19017.185224739002</v>
      </c>
      <c r="L13" s="80">
        <v>4708824.8194697704</v>
      </c>
      <c r="M13" s="71"/>
      <c r="N13" s="81">
        <f t="shared" si="0"/>
        <v>0.49607126272955965</v>
      </c>
      <c r="O13" s="81">
        <f>L13/'סכום נכסי הקרן'!$C$42</f>
        <v>7.7807350087377575E-2</v>
      </c>
    </row>
    <row r="14" spans="2:15">
      <c r="B14" s="76" t="s">
        <v>935</v>
      </c>
      <c r="C14" s="73" t="s">
        <v>936</v>
      </c>
      <c r="D14" s="86" t="s">
        <v>121</v>
      </c>
      <c r="E14" s="86" t="s">
        <v>296</v>
      </c>
      <c r="F14" s="73" t="s">
        <v>513</v>
      </c>
      <c r="G14" s="86" t="s">
        <v>330</v>
      </c>
      <c r="H14" s="86" t="s">
        <v>134</v>
      </c>
      <c r="I14" s="83">
        <v>4827182.3583519999</v>
      </c>
      <c r="J14" s="85">
        <v>2674</v>
      </c>
      <c r="K14" s="73"/>
      <c r="L14" s="83">
        <v>129078.85626298399</v>
      </c>
      <c r="M14" s="84">
        <v>2.1509350574456198E-2</v>
      </c>
      <c r="N14" s="84">
        <f t="shared" si="0"/>
        <v>1.3598363428876941E-2</v>
      </c>
      <c r="O14" s="84">
        <f>L14/'סכום נכסי הקרן'!$C$42</f>
        <v>2.1328641737968059E-3</v>
      </c>
    </row>
    <row r="15" spans="2:15">
      <c r="B15" s="76" t="s">
        <v>937</v>
      </c>
      <c r="C15" s="73" t="s">
        <v>938</v>
      </c>
      <c r="D15" s="86" t="s">
        <v>121</v>
      </c>
      <c r="E15" s="86" t="s">
        <v>296</v>
      </c>
      <c r="F15" s="73" t="s">
        <v>933</v>
      </c>
      <c r="G15" s="86" t="s">
        <v>544</v>
      </c>
      <c r="H15" s="86" t="s">
        <v>134</v>
      </c>
      <c r="I15" s="83">
        <v>548631.17563299998</v>
      </c>
      <c r="J15" s="85">
        <v>30480</v>
      </c>
      <c r="K15" s="73"/>
      <c r="L15" s="83">
        <v>167222.782518066</v>
      </c>
      <c r="M15" s="84">
        <v>9.7802334856700261E-3</v>
      </c>
      <c r="N15" s="84">
        <f t="shared" si="0"/>
        <v>1.7616798258854843E-2</v>
      </c>
      <c r="O15" s="84">
        <f>L15/'סכום נכסי הקרן'!$C$42</f>
        <v>2.7631441136163706E-3</v>
      </c>
    </row>
    <row r="16" spans="2:15">
      <c r="B16" s="76" t="s">
        <v>939</v>
      </c>
      <c r="C16" s="73" t="s">
        <v>940</v>
      </c>
      <c r="D16" s="86" t="s">
        <v>121</v>
      </c>
      <c r="E16" s="86" t="s">
        <v>296</v>
      </c>
      <c r="F16" s="73" t="s">
        <v>559</v>
      </c>
      <c r="G16" s="86" t="s">
        <v>413</v>
      </c>
      <c r="H16" s="86" t="s">
        <v>134</v>
      </c>
      <c r="I16" s="83">
        <v>16926757.889371</v>
      </c>
      <c r="J16" s="85">
        <v>2413</v>
      </c>
      <c r="K16" s="73"/>
      <c r="L16" s="83">
        <v>408442.66787052498</v>
      </c>
      <c r="M16" s="84">
        <v>1.312974653243996E-2</v>
      </c>
      <c r="N16" s="84">
        <f t="shared" si="0"/>
        <v>4.3029137368923567E-2</v>
      </c>
      <c r="O16" s="84">
        <f>L16/'סכום נכסי הקרן'!$C$42</f>
        <v>6.7489963776573327E-3</v>
      </c>
    </row>
    <row r="17" spans="2:15">
      <c r="B17" s="76" t="s">
        <v>941</v>
      </c>
      <c r="C17" s="73" t="s">
        <v>942</v>
      </c>
      <c r="D17" s="86" t="s">
        <v>121</v>
      </c>
      <c r="E17" s="86" t="s">
        <v>296</v>
      </c>
      <c r="F17" s="73" t="s">
        <v>670</v>
      </c>
      <c r="G17" s="86" t="s">
        <v>557</v>
      </c>
      <c r="H17" s="86" t="s">
        <v>134</v>
      </c>
      <c r="I17" s="83">
        <v>446351.16213499999</v>
      </c>
      <c r="J17" s="85">
        <v>60900</v>
      </c>
      <c r="K17" s="73"/>
      <c r="L17" s="83">
        <v>271827.85774034</v>
      </c>
      <c r="M17" s="84">
        <v>1.0065462479566949E-2</v>
      </c>
      <c r="N17" s="84">
        <f t="shared" si="0"/>
        <v>2.8636866692676344E-2</v>
      </c>
      <c r="O17" s="84">
        <f>L17/'סכום נכסי הקרן'!$C$42</f>
        <v>4.4916101366213254E-3</v>
      </c>
    </row>
    <row r="18" spans="2:15">
      <c r="B18" s="76" t="s">
        <v>943</v>
      </c>
      <c r="C18" s="73" t="s">
        <v>944</v>
      </c>
      <c r="D18" s="86" t="s">
        <v>121</v>
      </c>
      <c r="E18" s="86" t="s">
        <v>296</v>
      </c>
      <c r="F18" s="73" t="s">
        <v>945</v>
      </c>
      <c r="G18" s="86" t="s">
        <v>320</v>
      </c>
      <c r="H18" s="86" t="s">
        <v>134</v>
      </c>
      <c r="I18" s="83">
        <v>345906.28586399998</v>
      </c>
      <c r="J18" s="85">
        <v>2805</v>
      </c>
      <c r="K18" s="73"/>
      <c r="L18" s="83">
        <v>9702.6713184719993</v>
      </c>
      <c r="M18" s="84">
        <v>1.9246691178274431E-3</v>
      </c>
      <c r="N18" s="84">
        <f t="shared" si="0"/>
        <v>1.0221693516613494E-3</v>
      </c>
      <c r="O18" s="84">
        <f>L18/'סכום נכסי הקרן'!$C$42</f>
        <v>1.6032432146076672E-4</v>
      </c>
    </row>
    <row r="19" spans="2:15">
      <c r="B19" s="76" t="s">
        <v>946</v>
      </c>
      <c r="C19" s="73" t="s">
        <v>947</v>
      </c>
      <c r="D19" s="86" t="s">
        <v>121</v>
      </c>
      <c r="E19" s="86" t="s">
        <v>296</v>
      </c>
      <c r="F19" s="73" t="s">
        <v>603</v>
      </c>
      <c r="G19" s="86" t="s">
        <v>474</v>
      </c>
      <c r="H19" s="86" t="s">
        <v>134</v>
      </c>
      <c r="I19" s="83">
        <v>103485.91857200001</v>
      </c>
      <c r="J19" s="85">
        <v>152370</v>
      </c>
      <c r="K19" s="73"/>
      <c r="L19" s="83">
        <v>157681.494128469</v>
      </c>
      <c r="M19" s="84">
        <v>2.6966354067678867E-2</v>
      </c>
      <c r="N19" s="84">
        <f t="shared" si="0"/>
        <v>1.6611630481127397E-2</v>
      </c>
      <c r="O19" s="84">
        <f>L19/'סכום נכסי הקרן'!$C$42</f>
        <v>2.6054864401041928E-3</v>
      </c>
    </row>
    <row r="20" spans="2:15">
      <c r="B20" s="76" t="s">
        <v>948</v>
      </c>
      <c r="C20" s="73" t="s">
        <v>949</v>
      </c>
      <c r="D20" s="86" t="s">
        <v>121</v>
      </c>
      <c r="E20" s="86" t="s">
        <v>296</v>
      </c>
      <c r="F20" s="73" t="s">
        <v>348</v>
      </c>
      <c r="G20" s="86" t="s">
        <v>320</v>
      </c>
      <c r="H20" s="86" t="s">
        <v>134</v>
      </c>
      <c r="I20" s="83">
        <v>4548320.704078</v>
      </c>
      <c r="J20" s="85">
        <v>1823</v>
      </c>
      <c r="K20" s="73"/>
      <c r="L20" s="83">
        <v>82915.886435346009</v>
      </c>
      <c r="M20" s="84">
        <v>9.6769214683430776E-3</v>
      </c>
      <c r="N20" s="84">
        <f t="shared" si="0"/>
        <v>8.7351282031669381E-3</v>
      </c>
      <c r="O20" s="84">
        <f>L20/'סכום נכסי הקרן'!$C$42</f>
        <v>1.3700797228652617E-3</v>
      </c>
    </row>
    <row r="21" spans="2:15">
      <c r="B21" s="76" t="s">
        <v>950</v>
      </c>
      <c r="C21" s="73" t="s">
        <v>951</v>
      </c>
      <c r="D21" s="86" t="s">
        <v>121</v>
      </c>
      <c r="E21" s="86" t="s">
        <v>296</v>
      </c>
      <c r="F21" s="73" t="s">
        <v>632</v>
      </c>
      <c r="G21" s="86" t="s">
        <v>544</v>
      </c>
      <c r="H21" s="86" t="s">
        <v>134</v>
      </c>
      <c r="I21" s="83">
        <v>2163406.6373450002</v>
      </c>
      <c r="J21" s="85">
        <v>6001</v>
      </c>
      <c r="K21" s="73"/>
      <c r="L21" s="83">
        <v>129826.03230603499</v>
      </c>
      <c r="M21" s="84">
        <v>1.8392274116995233E-2</v>
      </c>
      <c r="N21" s="84">
        <f t="shared" si="0"/>
        <v>1.3677077880437134E-2</v>
      </c>
      <c r="O21" s="84">
        <f>L21/'סכום נכסי הקרן'!$C$42</f>
        <v>2.1452103090189517E-3</v>
      </c>
    </row>
    <row r="22" spans="2:15">
      <c r="B22" s="76" t="s">
        <v>952</v>
      </c>
      <c r="C22" s="73" t="s">
        <v>953</v>
      </c>
      <c r="D22" s="86" t="s">
        <v>121</v>
      </c>
      <c r="E22" s="86" t="s">
        <v>296</v>
      </c>
      <c r="F22" s="73" t="s">
        <v>954</v>
      </c>
      <c r="G22" s="86" t="s">
        <v>128</v>
      </c>
      <c r="H22" s="86" t="s">
        <v>134</v>
      </c>
      <c r="I22" s="83">
        <v>630097.15255999996</v>
      </c>
      <c r="J22" s="85">
        <v>5940</v>
      </c>
      <c r="K22" s="73"/>
      <c r="L22" s="83">
        <v>37427.770862088997</v>
      </c>
      <c r="M22" s="84">
        <v>3.5580736690708644E-3</v>
      </c>
      <c r="N22" s="84">
        <f t="shared" si="0"/>
        <v>3.9429883812920853E-3</v>
      </c>
      <c r="O22" s="84">
        <f>L22/'סכום נכסי הקרן'!$C$42</f>
        <v>6.1844638144441038E-4</v>
      </c>
    </row>
    <row r="23" spans="2:15">
      <c r="B23" s="76" t="s">
        <v>955</v>
      </c>
      <c r="C23" s="73" t="s">
        <v>956</v>
      </c>
      <c r="D23" s="86" t="s">
        <v>121</v>
      </c>
      <c r="E23" s="86" t="s">
        <v>296</v>
      </c>
      <c r="F23" s="73" t="s">
        <v>635</v>
      </c>
      <c r="G23" s="86" t="s">
        <v>544</v>
      </c>
      <c r="H23" s="86" t="s">
        <v>134</v>
      </c>
      <c r="I23" s="83">
        <v>9510633.692032</v>
      </c>
      <c r="J23" s="85">
        <v>1006</v>
      </c>
      <c r="K23" s="73"/>
      <c r="L23" s="83">
        <v>95676.974941687018</v>
      </c>
      <c r="M23" s="84">
        <v>1.7361223574951731E-2</v>
      </c>
      <c r="N23" s="84">
        <f t="shared" si="0"/>
        <v>1.0079499576459412E-2</v>
      </c>
      <c r="O23" s="84">
        <f>L23/'סכום נכסי הקרן'!$C$42</f>
        <v>1.5809405042652139E-3</v>
      </c>
    </row>
    <row r="24" spans="2:15">
      <c r="B24" s="76" t="s">
        <v>957</v>
      </c>
      <c r="C24" s="73" t="s">
        <v>958</v>
      </c>
      <c r="D24" s="86" t="s">
        <v>121</v>
      </c>
      <c r="E24" s="86" t="s">
        <v>296</v>
      </c>
      <c r="F24" s="73" t="s">
        <v>353</v>
      </c>
      <c r="G24" s="86" t="s">
        <v>320</v>
      </c>
      <c r="H24" s="86" t="s">
        <v>134</v>
      </c>
      <c r="I24" s="83">
        <v>1202771.086231</v>
      </c>
      <c r="J24" s="85">
        <v>4751</v>
      </c>
      <c r="K24" s="73"/>
      <c r="L24" s="83">
        <v>57143.654306625001</v>
      </c>
      <c r="M24" s="84">
        <v>9.6815140473951612E-3</v>
      </c>
      <c r="N24" s="84">
        <f t="shared" si="0"/>
        <v>6.0200423323586091E-3</v>
      </c>
      <c r="O24" s="84">
        <f>L24/'סכום נכסי הקרן'!$C$42</f>
        <v>9.4422631683467682E-4</v>
      </c>
    </row>
    <row r="25" spans="2:15">
      <c r="B25" s="76" t="s">
        <v>959</v>
      </c>
      <c r="C25" s="73" t="s">
        <v>960</v>
      </c>
      <c r="D25" s="86" t="s">
        <v>121</v>
      </c>
      <c r="E25" s="86" t="s">
        <v>296</v>
      </c>
      <c r="F25" s="73" t="s">
        <v>501</v>
      </c>
      <c r="G25" s="86" t="s">
        <v>502</v>
      </c>
      <c r="H25" s="86" t="s">
        <v>134</v>
      </c>
      <c r="I25" s="83">
        <v>267170.51302200003</v>
      </c>
      <c r="J25" s="85">
        <v>5400</v>
      </c>
      <c r="K25" s="83">
        <v>527.86481213700006</v>
      </c>
      <c r="L25" s="83">
        <v>14955.072515337</v>
      </c>
      <c r="M25" s="84">
        <v>2.6393242116242981E-3</v>
      </c>
      <c r="N25" s="84">
        <f t="shared" si="0"/>
        <v>1.5755059895667847E-3</v>
      </c>
      <c r="O25" s="84">
        <f>L25/'סכום נכסי הקרן'!$C$42</f>
        <v>2.4711358086028167E-4</v>
      </c>
    </row>
    <row r="26" spans="2:15">
      <c r="B26" s="76" t="s">
        <v>961</v>
      </c>
      <c r="C26" s="73" t="s">
        <v>962</v>
      </c>
      <c r="D26" s="86" t="s">
        <v>121</v>
      </c>
      <c r="E26" s="86" t="s">
        <v>296</v>
      </c>
      <c r="F26" s="73" t="s">
        <v>416</v>
      </c>
      <c r="G26" s="86" t="s">
        <v>158</v>
      </c>
      <c r="H26" s="86" t="s">
        <v>134</v>
      </c>
      <c r="I26" s="83">
        <v>26397649.593812998</v>
      </c>
      <c r="J26" s="85">
        <v>488.6</v>
      </c>
      <c r="K26" s="73"/>
      <c r="L26" s="83">
        <v>128978.91591508</v>
      </c>
      <c r="M26" s="84">
        <v>9.5419687751193E-3</v>
      </c>
      <c r="N26" s="84">
        <f t="shared" si="0"/>
        <v>1.358783478606624E-2</v>
      </c>
      <c r="O26" s="84">
        <f>L26/'סכום נכסי הקרן'!$C$42</f>
        <v>2.1312127864686835E-3</v>
      </c>
    </row>
    <row r="27" spans="2:15">
      <c r="B27" s="76" t="s">
        <v>963</v>
      </c>
      <c r="C27" s="73" t="s">
        <v>964</v>
      </c>
      <c r="D27" s="86" t="s">
        <v>121</v>
      </c>
      <c r="E27" s="86" t="s">
        <v>296</v>
      </c>
      <c r="F27" s="73" t="s">
        <v>357</v>
      </c>
      <c r="G27" s="86" t="s">
        <v>320</v>
      </c>
      <c r="H27" s="86" t="s">
        <v>134</v>
      </c>
      <c r="I27" s="83">
        <v>196061.46495000002</v>
      </c>
      <c r="J27" s="85">
        <v>29700</v>
      </c>
      <c r="K27" s="73"/>
      <c r="L27" s="83">
        <v>58230.255090127001</v>
      </c>
      <c r="M27" s="84">
        <v>8.1811414935499833E-3</v>
      </c>
      <c r="N27" s="84">
        <f t="shared" si="0"/>
        <v>6.1345149329374224E-3</v>
      </c>
      <c r="O27" s="84">
        <f>L27/'סכום נכסי הקרן'!$C$42</f>
        <v>9.6218101483439532E-4</v>
      </c>
    </row>
    <row r="28" spans="2:15">
      <c r="B28" s="76" t="s">
        <v>965</v>
      </c>
      <c r="C28" s="73" t="s">
        <v>966</v>
      </c>
      <c r="D28" s="86" t="s">
        <v>121</v>
      </c>
      <c r="E28" s="86" t="s">
        <v>296</v>
      </c>
      <c r="F28" s="73" t="s">
        <v>967</v>
      </c>
      <c r="G28" s="86" t="s">
        <v>303</v>
      </c>
      <c r="H28" s="86" t="s">
        <v>134</v>
      </c>
      <c r="I28" s="83">
        <v>605700.74393899995</v>
      </c>
      <c r="J28" s="85">
        <v>12650</v>
      </c>
      <c r="K28" s="83">
        <v>1617.9381361360001</v>
      </c>
      <c r="L28" s="83">
        <v>78239.082244398989</v>
      </c>
      <c r="M28" s="84">
        <v>6.037082651805979E-3</v>
      </c>
      <c r="N28" s="84">
        <f t="shared" si="0"/>
        <v>8.2424302903141879E-3</v>
      </c>
      <c r="O28" s="84">
        <f>L28/'סכום נכסי הקרן'!$C$42</f>
        <v>1.2928014729990658E-3</v>
      </c>
    </row>
    <row r="29" spans="2:15">
      <c r="B29" s="76" t="s">
        <v>968</v>
      </c>
      <c r="C29" s="73" t="s">
        <v>969</v>
      </c>
      <c r="D29" s="86" t="s">
        <v>121</v>
      </c>
      <c r="E29" s="86" t="s">
        <v>296</v>
      </c>
      <c r="F29" s="73" t="s">
        <v>970</v>
      </c>
      <c r="G29" s="86" t="s">
        <v>303</v>
      </c>
      <c r="H29" s="86" t="s">
        <v>134</v>
      </c>
      <c r="I29" s="83">
        <v>12043295.694807</v>
      </c>
      <c r="J29" s="85">
        <v>1755</v>
      </c>
      <c r="K29" s="73"/>
      <c r="L29" s="83">
        <v>211359.83944436401</v>
      </c>
      <c r="M29" s="84">
        <v>9.7358009283808541E-3</v>
      </c>
      <c r="N29" s="84">
        <f t="shared" si="0"/>
        <v>2.2266605036984376E-2</v>
      </c>
      <c r="O29" s="84">
        <f>L29/'סכום נכסי הקרן'!$C$42</f>
        <v>3.4924529266967611E-3</v>
      </c>
    </row>
    <row r="30" spans="2:15">
      <c r="B30" s="76" t="s">
        <v>971</v>
      </c>
      <c r="C30" s="73" t="s">
        <v>972</v>
      </c>
      <c r="D30" s="86" t="s">
        <v>121</v>
      </c>
      <c r="E30" s="86" t="s">
        <v>296</v>
      </c>
      <c r="F30" s="73" t="s">
        <v>435</v>
      </c>
      <c r="G30" s="86" t="s">
        <v>436</v>
      </c>
      <c r="H30" s="86" t="s">
        <v>134</v>
      </c>
      <c r="I30" s="83">
        <v>2555496.0054819998</v>
      </c>
      <c r="J30" s="85">
        <v>3560</v>
      </c>
      <c r="K30" s="83">
        <v>1793.4777640929999</v>
      </c>
      <c r="L30" s="83">
        <v>92769.135558741007</v>
      </c>
      <c r="M30" s="84">
        <v>1.0122793842395693E-2</v>
      </c>
      <c r="N30" s="84">
        <f t="shared" si="0"/>
        <v>9.7731608168291038E-3</v>
      </c>
      <c r="O30" s="84">
        <f>L30/'סכום נכסי הקרן'!$C$42</f>
        <v>1.5328921513234665E-3</v>
      </c>
    </row>
    <row r="31" spans="2:15">
      <c r="B31" s="76" t="s">
        <v>973</v>
      </c>
      <c r="C31" s="73" t="s">
        <v>974</v>
      </c>
      <c r="D31" s="86" t="s">
        <v>121</v>
      </c>
      <c r="E31" s="86" t="s">
        <v>296</v>
      </c>
      <c r="F31" s="73" t="s">
        <v>975</v>
      </c>
      <c r="G31" s="86" t="s">
        <v>436</v>
      </c>
      <c r="H31" s="86" t="s">
        <v>134</v>
      </c>
      <c r="I31" s="83">
        <v>2115954.1020149998</v>
      </c>
      <c r="J31" s="85">
        <v>3020</v>
      </c>
      <c r="K31" s="73"/>
      <c r="L31" s="83">
        <v>63901.813880854992</v>
      </c>
      <c r="M31" s="84">
        <v>1.0023870176084894E-2</v>
      </c>
      <c r="N31" s="84">
        <f t="shared" si="0"/>
        <v>6.7320095178555715E-3</v>
      </c>
      <c r="O31" s="84">
        <f>L31/'סכום נכסי הקרן'!$C$42</f>
        <v>1.0558963211559857E-3</v>
      </c>
    </row>
    <row r="32" spans="2:15">
      <c r="B32" s="76" t="s">
        <v>976</v>
      </c>
      <c r="C32" s="73" t="s">
        <v>977</v>
      </c>
      <c r="D32" s="86" t="s">
        <v>121</v>
      </c>
      <c r="E32" s="86" t="s">
        <v>296</v>
      </c>
      <c r="F32" s="73" t="s">
        <v>978</v>
      </c>
      <c r="G32" s="86" t="s">
        <v>474</v>
      </c>
      <c r="H32" s="86" t="s">
        <v>134</v>
      </c>
      <c r="I32" s="83">
        <v>48994.371048999994</v>
      </c>
      <c r="J32" s="85">
        <v>117790</v>
      </c>
      <c r="K32" s="73"/>
      <c r="L32" s="83">
        <v>57710.469659014998</v>
      </c>
      <c r="M32" s="84">
        <v>6.3609309641552807E-3</v>
      </c>
      <c r="N32" s="84">
        <f t="shared" si="0"/>
        <v>6.0797559166125819E-3</v>
      </c>
      <c r="O32" s="84">
        <f>L32/'סכום נכסי הקרן'!$C$42</f>
        <v>9.5359222069586031E-4</v>
      </c>
    </row>
    <row r="33" spans="2:15">
      <c r="B33" s="76" t="s">
        <v>979</v>
      </c>
      <c r="C33" s="73" t="s">
        <v>980</v>
      </c>
      <c r="D33" s="86" t="s">
        <v>121</v>
      </c>
      <c r="E33" s="86" t="s">
        <v>296</v>
      </c>
      <c r="F33" s="73" t="s">
        <v>981</v>
      </c>
      <c r="G33" s="86" t="s">
        <v>982</v>
      </c>
      <c r="H33" s="86" t="s">
        <v>134</v>
      </c>
      <c r="I33" s="83">
        <v>464340.77584800008</v>
      </c>
      <c r="J33" s="85">
        <v>15300</v>
      </c>
      <c r="K33" s="73"/>
      <c r="L33" s="83">
        <v>71044.138653898</v>
      </c>
      <c r="M33" s="84">
        <v>4.2191760225592252E-3</v>
      </c>
      <c r="N33" s="84">
        <f t="shared" si="0"/>
        <v>7.4844482270507518E-3</v>
      </c>
      <c r="O33" s="84">
        <f>L33/'סכום נכסי הקרן'!$C$42</f>
        <v>1.1739141675103724E-3</v>
      </c>
    </row>
    <row r="34" spans="2:15">
      <c r="B34" s="76" t="s">
        <v>983</v>
      </c>
      <c r="C34" s="73" t="s">
        <v>984</v>
      </c>
      <c r="D34" s="86" t="s">
        <v>121</v>
      </c>
      <c r="E34" s="86" t="s">
        <v>296</v>
      </c>
      <c r="F34" s="73" t="s">
        <v>699</v>
      </c>
      <c r="G34" s="86" t="s">
        <v>700</v>
      </c>
      <c r="H34" s="86" t="s">
        <v>134</v>
      </c>
      <c r="I34" s="83">
        <v>2392941.7105259998</v>
      </c>
      <c r="J34" s="85">
        <v>3197</v>
      </c>
      <c r="K34" s="73"/>
      <c r="L34" s="83">
        <v>76502.346485504007</v>
      </c>
      <c r="M34" s="84">
        <v>2.154265474798708E-3</v>
      </c>
      <c r="N34" s="84">
        <f t="shared" si="0"/>
        <v>8.0594664439250958E-3</v>
      </c>
      <c r="O34" s="84">
        <f>L34/'סכום נכסי הקרן'!$C$42</f>
        <v>1.2641041201812506E-3</v>
      </c>
    </row>
    <row r="35" spans="2:15">
      <c r="B35" s="76" t="s">
        <v>985</v>
      </c>
      <c r="C35" s="73" t="s">
        <v>986</v>
      </c>
      <c r="D35" s="86" t="s">
        <v>121</v>
      </c>
      <c r="E35" s="86" t="s">
        <v>296</v>
      </c>
      <c r="F35" s="73" t="s">
        <v>308</v>
      </c>
      <c r="G35" s="86" t="s">
        <v>303</v>
      </c>
      <c r="H35" s="86" t="s">
        <v>134</v>
      </c>
      <c r="I35" s="83">
        <v>16828477.759509999</v>
      </c>
      <c r="J35" s="85">
        <v>2700</v>
      </c>
      <c r="K35" s="83">
        <v>7606.0848932430008</v>
      </c>
      <c r="L35" s="83">
        <v>461974.98440000607</v>
      </c>
      <c r="M35" s="84">
        <v>1.0900649176642794E-2</v>
      </c>
      <c r="N35" s="84">
        <f t="shared" si="0"/>
        <v>4.8668727898564128E-2</v>
      </c>
      <c r="O35" s="84">
        <f>L35/'סכום נכסי הקרן'!$C$42</f>
        <v>7.6335499240062204E-3</v>
      </c>
    </row>
    <row r="36" spans="2:15">
      <c r="B36" s="76" t="s">
        <v>987</v>
      </c>
      <c r="C36" s="73" t="s">
        <v>988</v>
      </c>
      <c r="D36" s="86" t="s">
        <v>121</v>
      </c>
      <c r="E36" s="86" t="s">
        <v>296</v>
      </c>
      <c r="F36" s="73" t="s">
        <v>374</v>
      </c>
      <c r="G36" s="86" t="s">
        <v>320</v>
      </c>
      <c r="H36" s="86" t="s">
        <v>134</v>
      </c>
      <c r="I36" s="83">
        <v>16082826.654233001</v>
      </c>
      <c r="J36" s="85">
        <v>992</v>
      </c>
      <c r="K36" s="83">
        <v>1917.292944158</v>
      </c>
      <c r="L36" s="83">
        <v>161458.93335414698</v>
      </c>
      <c r="M36" s="84">
        <v>2.1305420194585697E-2</v>
      </c>
      <c r="N36" s="84">
        <f t="shared" si="0"/>
        <v>1.7009580950386363E-2</v>
      </c>
      <c r="O36" s="84">
        <f>L36/'סכום נכסי הקרן'!$C$42</f>
        <v>2.6679038260835706E-3</v>
      </c>
    </row>
    <row r="37" spans="2:15">
      <c r="B37" s="76" t="s">
        <v>989</v>
      </c>
      <c r="C37" s="73" t="s">
        <v>990</v>
      </c>
      <c r="D37" s="86" t="s">
        <v>121</v>
      </c>
      <c r="E37" s="86" t="s">
        <v>296</v>
      </c>
      <c r="F37" s="73" t="s">
        <v>696</v>
      </c>
      <c r="G37" s="86" t="s">
        <v>303</v>
      </c>
      <c r="H37" s="86" t="s">
        <v>134</v>
      </c>
      <c r="I37" s="83">
        <v>2786051.5415119999</v>
      </c>
      <c r="J37" s="85">
        <v>11220</v>
      </c>
      <c r="K37" s="73"/>
      <c r="L37" s="83">
        <v>312594.98295761499</v>
      </c>
      <c r="M37" s="84">
        <v>1.0832623305514627E-2</v>
      </c>
      <c r="N37" s="84">
        <f t="shared" si="0"/>
        <v>3.2931653621416854E-2</v>
      </c>
      <c r="O37" s="84">
        <f>L37/'סכום נכסי הקרן'!$C$42</f>
        <v>5.1652351079137697E-3</v>
      </c>
    </row>
    <row r="38" spans="2:15">
      <c r="B38" s="76" t="s">
        <v>991</v>
      </c>
      <c r="C38" s="73" t="s">
        <v>992</v>
      </c>
      <c r="D38" s="86" t="s">
        <v>121</v>
      </c>
      <c r="E38" s="86" t="s">
        <v>296</v>
      </c>
      <c r="F38" s="73" t="s">
        <v>380</v>
      </c>
      <c r="G38" s="86" t="s">
        <v>320</v>
      </c>
      <c r="H38" s="86" t="s">
        <v>134</v>
      </c>
      <c r="I38" s="83">
        <v>800090.86721399997</v>
      </c>
      <c r="J38" s="85">
        <v>22500</v>
      </c>
      <c r="K38" s="83">
        <v>4380.2558720739999</v>
      </c>
      <c r="L38" s="83">
        <v>184400.70099520701</v>
      </c>
      <c r="M38" s="84">
        <v>1.6847138701901038E-2</v>
      </c>
      <c r="N38" s="84">
        <f t="shared" si="0"/>
        <v>1.9426479450388386E-2</v>
      </c>
      <c r="O38" s="84">
        <f>L38/'סכום נכסי הקרן'!$C$42</f>
        <v>3.0469874010533929E-3</v>
      </c>
    </row>
    <row r="39" spans="2:15">
      <c r="B39" s="76" t="s">
        <v>993</v>
      </c>
      <c r="C39" s="73" t="s">
        <v>994</v>
      </c>
      <c r="D39" s="86" t="s">
        <v>121</v>
      </c>
      <c r="E39" s="86" t="s">
        <v>296</v>
      </c>
      <c r="F39" s="73" t="s">
        <v>995</v>
      </c>
      <c r="G39" s="86" t="s">
        <v>982</v>
      </c>
      <c r="H39" s="86" t="s">
        <v>134</v>
      </c>
      <c r="I39" s="83">
        <v>123256.769137</v>
      </c>
      <c r="J39" s="85">
        <v>37180</v>
      </c>
      <c r="K39" s="73"/>
      <c r="L39" s="83">
        <v>45826.866765169005</v>
      </c>
      <c r="M39" s="84">
        <v>4.2978842089447149E-3</v>
      </c>
      <c r="N39" s="84">
        <f t="shared" si="0"/>
        <v>4.8278270130458012E-3</v>
      </c>
      <c r="O39" s="84">
        <f>L39/'סכום נכסי הקרן'!$C$42</f>
        <v>7.5723077466420151E-4</v>
      </c>
    </row>
    <row r="40" spans="2:15">
      <c r="B40" s="76" t="s">
        <v>996</v>
      </c>
      <c r="C40" s="73" t="s">
        <v>997</v>
      </c>
      <c r="D40" s="86" t="s">
        <v>121</v>
      </c>
      <c r="E40" s="86" t="s">
        <v>296</v>
      </c>
      <c r="F40" s="73" t="s">
        <v>998</v>
      </c>
      <c r="G40" s="86" t="s">
        <v>128</v>
      </c>
      <c r="H40" s="86" t="s">
        <v>134</v>
      </c>
      <c r="I40" s="83">
        <v>10752814.140996002</v>
      </c>
      <c r="J40" s="85">
        <v>1051</v>
      </c>
      <c r="K40" s="73"/>
      <c r="L40" s="83">
        <v>113012.076633138</v>
      </c>
      <c r="M40" s="84">
        <v>9.1605721273052311E-3</v>
      </c>
      <c r="N40" s="84">
        <f t="shared" si="0"/>
        <v>1.1905739905058372E-2</v>
      </c>
      <c r="O40" s="84">
        <f>L40/'סכום נכסי הקרן'!$C$42</f>
        <v>1.8673810447011388E-3</v>
      </c>
    </row>
    <row r="41" spans="2:15">
      <c r="B41" s="76" t="s">
        <v>999</v>
      </c>
      <c r="C41" s="73" t="s">
        <v>1000</v>
      </c>
      <c r="D41" s="86" t="s">
        <v>121</v>
      </c>
      <c r="E41" s="86" t="s">
        <v>296</v>
      </c>
      <c r="F41" s="73" t="s">
        <v>1001</v>
      </c>
      <c r="G41" s="86" t="s">
        <v>159</v>
      </c>
      <c r="H41" s="86" t="s">
        <v>134</v>
      </c>
      <c r="I41" s="83">
        <v>102632.623229</v>
      </c>
      <c r="J41" s="85">
        <v>80520</v>
      </c>
      <c r="K41" s="73"/>
      <c r="L41" s="83">
        <v>82639.788223722993</v>
      </c>
      <c r="M41" s="84">
        <v>1.6154569548468736E-3</v>
      </c>
      <c r="N41" s="84">
        <f t="shared" si="0"/>
        <v>8.7060414578051474E-3</v>
      </c>
      <c r="O41" s="84">
        <f>L41/'סכום נכסי הקרן'!$C$42</f>
        <v>1.3655175505539396E-3</v>
      </c>
    </row>
    <row r="42" spans="2:15">
      <c r="B42" s="76" t="s">
        <v>1002</v>
      </c>
      <c r="C42" s="73" t="s">
        <v>1003</v>
      </c>
      <c r="D42" s="86" t="s">
        <v>121</v>
      </c>
      <c r="E42" s="86" t="s">
        <v>296</v>
      </c>
      <c r="F42" s="73" t="s">
        <v>339</v>
      </c>
      <c r="G42" s="86" t="s">
        <v>320</v>
      </c>
      <c r="H42" s="86" t="s">
        <v>134</v>
      </c>
      <c r="I42" s="83">
        <v>1053148.666709</v>
      </c>
      <c r="J42" s="85">
        <v>20580</v>
      </c>
      <c r="K42" s="73"/>
      <c r="L42" s="83">
        <v>216737.995608717</v>
      </c>
      <c r="M42" s="84">
        <v>8.6841320895887919E-3</v>
      </c>
      <c r="N42" s="84">
        <f t="shared" si="0"/>
        <v>2.2833189869058843E-2</v>
      </c>
      <c r="O42" s="84">
        <f>L42/'סכום נכסי הקרן'!$C$42</f>
        <v>3.5813201272292968E-3</v>
      </c>
    </row>
    <row r="43" spans="2:15">
      <c r="B43" s="76" t="s">
        <v>1004</v>
      </c>
      <c r="C43" s="73" t="s">
        <v>1005</v>
      </c>
      <c r="D43" s="86" t="s">
        <v>121</v>
      </c>
      <c r="E43" s="86" t="s">
        <v>296</v>
      </c>
      <c r="F43" s="73" t="s">
        <v>323</v>
      </c>
      <c r="G43" s="86" t="s">
        <v>303</v>
      </c>
      <c r="H43" s="86" t="s">
        <v>134</v>
      </c>
      <c r="I43" s="83">
        <v>14359239.128094999</v>
      </c>
      <c r="J43" s="85">
        <v>2975</v>
      </c>
      <c r="K43" s="73"/>
      <c r="L43" s="83">
        <v>427187.36406082311</v>
      </c>
      <c r="M43" s="84">
        <v>1.0741022619938666E-2</v>
      </c>
      <c r="N43" s="84">
        <f t="shared" si="0"/>
        <v>4.5003877450600721E-2</v>
      </c>
      <c r="O43" s="84">
        <f>L43/'סכום נכסי הקרן'!$C$42</f>
        <v>7.0587286770475415E-3</v>
      </c>
    </row>
    <row r="44" spans="2:15">
      <c r="B44" s="76" t="s">
        <v>1006</v>
      </c>
      <c r="C44" s="73" t="s">
        <v>1007</v>
      </c>
      <c r="D44" s="86" t="s">
        <v>121</v>
      </c>
      <c r="E44" s="86" t="s">
        <v>296</v>
      </c>
      <c r="F44" s="73" t="s">
        <v>553</v>
      </c>
      <c r="G44" s="86" t="s">
        <v>554</v>
      </c>
      <c r="H44" s="86" t="s">
        <v>134</v>
      </c>
      <c r="I44" s="83">
        <v>1362809.801366</v>
      </c>
      <c r="J44" s="85">
        <v>8105</v>
      </c>
      <c r="K44" s="73"/>
      <c r="L44" s="83">
        <v>110455.734401965</v>
      </c>
      <c r="M44" s="84">
        <v>1.1702714322928737E-2</v>
      </c>
      <c r="N44" s="84">
        <f t="shared" si="0"/>
        <v>1.1636431114180548E-2</v>
      </c>
      <c r="O44" s="84">
        <f>L44/'סכום נכסי הקרן'!$C$42</f>
        <v>1.8251407358024906E-3</v>
      </c>
    </row>
    <row r="45" spans="2:15">
      <c r="B45" s="76" t="s">
        <v>1008</v>
      </c>
      <c r="C45" s="73" t="s">
        <v>1009</v>
      </c>
      <c r="D45" s="86" t="s">
        <v>121</v>
      </c>
      <c r="E45" s="86" t="s">
        <v>296</v>
      </c>
      <c r="F45" s="73" t="s">
        <v>1010</v>
      </c>
      <c r="G45" s="86" t="s">
        <v>502</v>
      </c>
      <c r="H45" s="86" t="s">
        <v>134</v>
      </c>
      <c r="I45" s="83">
        <v>5764863.8499100003</v>
      </c>
      <c r="J45" s="85">
        <v>671</v>
      </c>
      <c r="K45" s="73"/>
      <c r="L45" s="83">
        <v>38682.236432897997</v>
      </c>
      <c r="M45" s="84">
        <v>1.2003604360264323E-2</v>
      </c>
      <c r="N45" s="84">
        <f t="shared" si="0"/>
        <v>4.0751454148663466E-3</v>
      </c>
      <c r="O45" s="84">
        <f>L45/'סכום נכסי הקרן'!$C$42</f>
        <v>6.3917483187155716E-4</v>
      </c>
    </row>
    <row r="46" spans="2:15">
      <c r="B46" s="76" t="s">
        <v>1011</v>
      </c>
      <c r="C46" s="73" t="s">
        <v>1012</v>
      </c>
      <c r="D46" s="86" t="s">
        <v>121</v>
      </c>
      <c r="E46" s="86" t="s">
        <v>296</v>
      </c>
      <c r="F46" s="73" t="s">
        <v>623</v>
      </c>
      <c r="G46" s="86" t="s">
        <v>624</v>
      </c>
      <c r="H46" s="86" t="s">
        <v>134</v>
      </c>
      <c r="I46" s="83">
        <v>5992950.9931220002</v>
      </c>
      <c r="J46" s="85">
        <v>2537</v>
      </c>
      <c r="K46" s="83">
        <v>1174.2708028980001</v>
      </c>
      <c r="L46" s="83">
        <v>153215.437498404</v>
      </c>
      <c r="M46" s="84">
        <v>1.6775305671205637E-2</v>
      </c>
      <c r="N46" s="84">
        <f t="shared" si="0"/>
        <v>1.6141134670211346E-2</v>
      </c>
      <c r="O46" s="84">
        <f>L46/'סכום נכסי הקרן'!$C$42</f>
        <v>2.5316905260390249E-3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90" t="s">
        <v>1013</v>
      </c>
      <c r="C48" s="71"/>
      <c r="D48" s="71"/>
      <c r="E48" s="71"/>
      <c r="F48" s="71"/>
      <c r="G48" s="71"/>
      <c r="H48" s="71"/>
      <c r="I48" s="80"/>
      <c r="J48" s="82"/>
      <c r="K48" s="80">
        <v>4884.0602520430002</v>
      </c>
      <c r="L48" s="80">
        <v>2171169.4973515645</v>
      </c>
      <c r="M48" s="71"/>
      <c r="N48" s="81">
        <f t="shared" si="0"/>
        <v>0.22873112410080565</v>
      </c>
      <c r="O48" s="81">
        <f>L48/'סכום נכסי הקרן'!$C$42</f>
        <v>3.5875818629092941E-2</v>
      </c>
    </row>
    <row r="49" spans="2:15">
      <c r="B49" s="76" t="s">
        <v>1014</v>
      </c>
      <c r="C49" s="73" t="s">
        <v>1015</v>
      </c>
      <c r="D49" s="86" t="s">
        <v>121</v>
      </c>
      <c r="E49" s="86" t="s">
        <v>296</v>
      </c>
      <c r="F49" s="73" t="s">
        <v>627</v>
      </c>
      <c r="G49" s="86" t="s">
        <v>502</v>
      </c>
      <c r="H49" s="86" t="s">
        <v>134</v>
      </c>
      <c r="I49" s="83">
        <v>3179960.8259990001</v>
      </c>
      <c r="J49" s="85">
        <v>895.2</v>
      </c>
      <c r="K49" s="73"/>
      <c r="L49" s="83">
        <v>28467.009314001003</v>
      </c>
      <c r="M49" s="84">
        <v>1.5089474668979707E-2</v>
      </c>
      <c r="N49" s="84">
        <f t="shared" si="0"/>
        <v>2.9989786832037551E-3</v>
      </c>
      <c r="O49" s="84">
        <f>L49/'סכום נכסי הקרן'!$C$42</f>
        <v>4.703811767379625E-4</v>
      </c>
    </row>
    <row r="50" spans="2:15">
      <c r="B50" s="76" t="s">
        <v>1016</v>
      </c>
      <c r="C50" s="73" t="s">
        <v>1017</v>
      </c>
      <c r="D50" s="86" t="s">
        <v>121</v>
      </c>
      <c r="E50" s="86" t="s">
        <v>296</v>
      </c>
      <c r="F50" s="73" t="s">
        <v>1018</v>
      </c>
      <c r="G50" s="86" t="s">
        <v>436</v>
      </c>
      <c r="H50" s="86" t="s">
        <v>134</v>
      </c>
      <c r="I50" s="83">
        <v>129687.658887</v>
      </c>
      <c r="J50" s="85">
        <v>8831</v>
      </c>
      <c r="K50" s="73"/>
      <c r="L50" s="83">
        <v>11452.717156303999</v>
      </c>
      <c r="M50" s="84">
        <v>8.8373715664958278E-3</v>
      </c>
      <c r="N50" s="84">
        <f t="shared" si="0"/>
        <v>1.2065354051654777E-3</v>
      </c>
      <c r="O50" s="84">
        <f>L50/'סכום נכסי הקרן'!$C$42</f>
        <v>1.8924160642964886E-4</v>
      </c>
    </row>
    <row r="51" spans="2:15">
      <c r="B51" s="76" t="s">
        <v>1019</v>
      </c>
      <c r="C51" s="73" t="s">
        <v>1020</v>
      </c>
      <c r="D51" s="86" t="s">
        <v>121</v>
      </c>
      <c r="E51" s="86" t="s">
        <v>296</v>
      </c>
      <c r="F51" s="73" t="s">
        <v>1021</v>
      </c>
      <c r="G51" s="86" t="s">
        <v>624</v>
      </c>
      <c r="H51" s="86" t="s">
        <v>134</v>
      </c>
      <c r="I51" s="83">
        <v>3641603.6769090001</v>
      </c>
      <c r="J51" s="85">
        <v>1220</v>
      </c>
      <c r="K51" s="83">
        <v>546.05118766399994</v>
      </c>
      <c r="L51" s="83">
        <v>44973.616045950002</v>
      </c>
      <c r="M51" s="84">
        <v>2.9109537360733736E-2</v>
      </c>
      <c r="N51" s="84">
        <f t="shared" si="0"/>
        <v>4.737937671663266E-3</v>
      </c>
      <c r="O51" s="84">
        <f>L51/'סכום נכסי הקרן'!$C$42</f>
        <v>7.4313189012976792E-4</v>
      </c>
    </row>
    <row r="52" spans="2:15">
      <c r="B52" s="76" t="s">
        <v>1022</v>
      </c>
      <c r="C52" s="73" t="s">
        <v>1023</v>
      </c>
      <c r="D52" s="86" t="s">
        <v>121</v>
      </c>
      <c r="E52" s="86" t="s">
        <v>296</v>
      </c>
      <c r="F52" s="73" t="s">
        <v>1024</v>
      </c>
      <c r="G52" s="86" t="s">
        <v>131</v>
      </c>
      <c r="H52" s="86" t="s">
        <v>134</v>
      </c>
      <c r="I52" s="83">
        <v>540571.37993699999</v>
      </c>
      <c r="J52" s="85">
        <v>703.5</v>
      </c>
      <c r="K52" s="83">
        <v>87.651487642999996</v>
      </c>
      <c r="L52" s="83">
        <v>3890.5711454969996</v>
      </c>
      <c r="M52" s="84">
        <v>2.7391101038580523E-3</v>
      </c>
      <c r="N52" s="84">
        <f t="shared" si="0"/>
        <v>4.0986883455630663E-4</v>
      </c>
      <c r="O52" s="84">
        <f>L52/'סכום נכסי הקרן'!$C$42</f>
        <v>6.4286747280528772E-5</v>
      </c>
    </row>
    <row r="53" spans="2:15">
      <c r="B53" s="76" t="s">
        <v>1025</v>
      </c>
      <c r="C53" s="73" t="s">
        <v>1026</v>
      </c>
      <c r="D53" s="86" t="s">
        <v>121</v>
      </c>
      <c r="E53" s="86" t="s">
        <v>296</v>
      </c>
      <c r="F53" s="73" t="s">
        <v>1027</v>
      </c>
      <c r="G53" s="86" t="s">
        <v>493</v>
      </c>
      <c r="H53" s="86" t="s">
        <v>134</v>
      </c>
      <c r="I53" s="83">
        <v>90473.737179000003</v>
      </c>
      <c r="J53" s="85">
        <v>3174</v>
      </c>
      <c r="K53" s="73"/>
      <c r="L53" s="83">
        <v>2871.6364180709998</v>
      </c>
      <c r="M53" s="84">
        <v>1.6052063308234221E-3</v>
      </c>
      <c r="N53" s="84">
        <f t="shared" si="0"/>
        <v>3.0252480366705975E-4</v>
      </c>
      <c r="O53" s="84">
        <f>L53/'סכום נכסי הקרן'!$C$42</f>
        <v>4.7450144923775849E-5</v>
      </c>
    </row>
    <row r="54" spans="2:15">
      <c r="B54" s="76" t="s">
        <v>1028</v>
      </c>
      <c r="C54" s="73" t="s">
        <v>1029</v>
      </c>
      <c r="D54" s="86" t="s">
        <v>121</v>
      </c>
      <c r="E54" s="86" t="s">
        <v>296</v>
      </c>
      <c r="F54" s="73" t="s">
        <v>1030</v>
      </c>
      <c r="G54" s="86" t="s">
        <v>406</v>
      </c>
      <c r="H54" s="86" t="s">
        <v>134</v>
      </c>
      <c r="I54" s="83">
        <v>222346.16806900001</v>
      </c>
      <c r="J54" s="85">
        <v>9714</v>
      </c>
      <c r="K54" s="73"/>
      <c r="L54" s="83">
        <v>21598.706766192005</v>
      </c>
      <c r="M54" s="84">
        <v>1.0300216916022531E-2</v>
      </c>
      <c r="N54" s="84">
        <f t="shared" si="0"/>
        <v>2.2754080157173567E-3</v>
      </c>
      <c r="O54" s="84">
        <f>L54/'סכום נכסי הקרן'!$C$42</f>
        <v>3.5689119965625444E-4</v>
      </c>
    </row>
    <row r="55" spans="2:15">
      <c r="B55" s="76" t="s">
        <v>1031</v>
      </c>
      <c r="C55" s="73" t="s">
        <v>1032</v>
      </c>
      <c r="D55" s="86" t="s">
        <v>121</v>
      </c>
      <c r="E55" s="86" t="s">
        <v>296</v>
      </c>
      <c r="F55" s="73" t="s">
        <v>638</v>
      </c>
      <c r="G55" s="86" t="s">
        <v>502</v>
      </c>
      <c r="H55" s="86" t="s">
        <v>134</v>
      </c>
      <c r="I55" s="83">
        <v>303147.86742299999</v>
      </c>
      <c r="J55" s="85">
        <v>14130</v>
      </c>
      <c r="K55" s="73"/>
      <c r="L55" s="83">
        <v>42834.793666901001</v>
      </c>
      <c r="M55" s="84">
        <v>2.3976510006615236E-2</v>
      </c>
      <c r="N55" s="84">
        <f t="shared" si="0"/>
        <v>4.5126142928996124E-3</v>
      </c>
      <c r="O55" s="84">
        <f>L55/'סכום נכסי הקרן'!$C$42</f>
        <v>7.0779056655083676E-4</v>
      </c>
    </row>
    <row r="56" spans="2:15">
      <c r="B56" s="76" t="s">
        <v>1033</v>
      </c>
      <c r="C56" s="73" t="s">
        <v>1034</v>
      </c>
      <c r="D56" s="86" t="s">
        <v>121</v>
      </c>
      <c r="E56" s="86" t="s">
        <v>296</v>
      </c>
      <c r="F56" s="73" t="s">
        <v>1035</v>
      </c>
      <c r="G56" s="86" t="s">
        <v>474</v>
      </c>
      <c r="H56" s="86" t="s">
        <v>134</v>
      </c>
      <c r="I56" s="83">
        <v>242541.62277399999</v>
      </c>
      <c r="J56" s="85">
        <v>8579</v>
      </c>
      <c r="K56" s="73"/>
      <c r="L56" s="83">
        <v>20807.645817424</v>
      </c>
      <c r="M56" s="84">
        <v>6.6758794353709199E-3</v>
      </c>
      <c r="N56" s="84">
        <f t="shared" si="0"/>
        <v>2.1920703213251548E-3</v>
      </c>
      <c r="O56" s="84">
        <f>L56/'סכום נכסי הקרן'!$C$42</f>
        <v>3.4381992209953788E-4</v>
      </c>
    </row>
    <row r="57" spans="2:15">
      <c r="B57" s="76" t="s">
        <v>1036</v>
      </c>
      <c r="C57" s="73" t="s">
        <v>1037</v>
      </c>
      <c r="D57" s="86" t="s">
        <v>121</v>
      </c>
      <c r="E57" s="86" t="s">
        <v>296</v>
      </c>
      <c r="F57" s="73" t="s">
        <v>651</v>
      </c>
      <c r="G57" s="86" t="s">
        <v>502</v>
      </c>
      <c r="H57" s="86" t="s">
        <v>134</v>
      </c>
      <c r="I57" s="83">
        <v>62047.270383000003</v>
      </c>
      <c r="J57" s="85">
        <v>3120</v>
      </c>
      <c r="K57" s="83">
        <v>56.716541216000003</v>
      </c>
      <c r="L57" s="83">
        <v>1992.5913771619998</v>
      </c>
      <c r="M57" s="84">
        <v>1.078876569404114E-3</v>
      </c>
      <c r="N57" s="84">
        <f t="shared" si="0"/>
        <v>2.0991804929453508E-4</v>
      </c>
      <c r="O57" s="84">
        <f>L57/'סכום נכסי הקרן'!$C$42</f>
        <v>3.2925041981364552E-5</v>
      </c>
    </row>
    <row r="58" spans="2:15">
      <c r="B58" s="76" t="s">
        <v>1038</v>
      </c>
      <c r="C58" s="73" t="s">
        <v>1039</v>
      </c>
      <c r="D58" s="86" t="s">
        <v>121</v>
      </c>
      <c r="E58" s="86" t="s">
        <v>296</v>
      </c>
      <c r="F58" s="73" t="s">
        <v>1040</v>
      </c>
      <c r="G58" s="86" t="s">
        <v>493</v>
      </c>
      <c r="H58" s="86" t="s">
        <v>134</v>
      </c>
      <c r="I58" s="83">
        <v>17715.103536999999</v>
      </c>
      <c r="J58" s="85">
        <v>4494</v>
      </c>
      <c r="K58" s="73"/>
      <c r="L58" s="83">
        <v>796.11675294499992</v>
      </c>
      <c r="M58" s="84">
        <v>9.7865205993039029E-4</v>
      </c>
      <c r="N58" s="84">
        <f t="shared" si="0"/>
        <v>8.3870319677352848E-5</v>
      </c>
      <c r="O58" s="84">
        <f>L58/'סכום נכסי הקרן'!$C$42</f>
        <v>1.3154818300034566E-5</v>
      </c>
    </row>
    <row r="59" spans="2:15">
      <c r="B59" s="76" t="s">
        <v>1041</v>
      </c>
      <c r="C59" s="73" t="s">
        <v>1042</v>
      </c>
      <c r="D59" s="86" t="s">
        <v>121</v>
      </c>
      <c r="E59" s="86" t="s">
        <v>296</v>
      </c>
      <c r="F59" s="73" t="s">
        <v>606</v>
      </c>
      <c r="G59" s="86" t="s">
        <v>330</v>
      </c>
      <c r="H59" s="86" t="s">
        <v>134</v>
      </c>
      <c r="I59" s="83">
        <v>13139600.164153002</v>
      </c>
      <c r="J59" s="85">
        <v>98.1</v>
      </c>
      <c r="K59" s="73"/>
      <c r="L59" s="83">
        <v>12889.947761269997</v>
      </c>
      <c r="M59" s="84">
        <v>4.0977824630591487E-3</v>
      </c>
      <c r="N59" s="84">
        <f t="shared" si="0"/>
        <v>1.3579466018808683E-3</v>
      </c>
      <c r="O59" s="84">
        <f>L59/'סכום נכסי הקרן'!$C$42</f>
        <v>2.1299001694059138E-4</v>
      </c>
    </row>
    <row r="60" spans="2:15">
      <c r="B60" s="76" t="s">
        <v>1043</v>
      </c>
      <c r="C60" s="73" t="s">
        <v>1044</v>
      </c>
      <c r="D60" s="86" t="s">
        <v>121</v>
      </c>
      <c r="E60" s="86" t="s">
        <v>296</v>
      </c>
      <c r="F60" s="73" t="s">
        <v>505</v>
      </c>
      <c r="G60" s="86" t="s">
        <v>493</v>
      </c>
      <c r="H60" s="86" t="s">
        <v>134</v>
      </c>
      <c r="I60" s="83">
        <v>2581031.3661600002</v>
      </c>
      <c r="J60" s="85">
        <v>1185</v>
      </c>
      <c r="K60" s="73"/>
      <c r="L60" s="83">
        <v>30585.221688990998</v>
      </c>
      <c r="M60" s="84">
        <v>1.4464042760324054E-2</v>
      </c>
      <c r="N60" s="84">
        <f t="shared" si="0"/>
        <v>3.2221308130612825E-3</v>
      </c>
      <c r="O60" s="84">
        <f>L60/'סכום נכסי הקרן'!$C$42</f>
        <v>5.0538194617385341E-4</v>
      </c>
    </row>
    <row r="61" spans="2:15">
      <c r="B61" s="76" t="s">
        <v>1045</v>
      </c>
      <c r="C61" s="73" t="s">
        <v>1046</v>
      </c>
      <c r="D61" s="86" t="s">
        <v>121</v>
      </c>
      <c r="E61" s="86" t="s">
        <v>296</v>
      </c>
      <c r="F61" s="73" t="s">
        <v>473</v>
      </c>
      <c r="G61" s="86" t="s">
        <v>474</v>
      </c>
      <c r="H61" s="86" t="s">
        <v>134</v>
      </c>
      <c r="I61" s="83">
        <v>39954404.433784001</v>
      </c>
      <c r="J61" s="85">
        <v>60.9</v>
      </c>
      <c r="K61" s="73"/>
      <c r="L61" s="83">
        <v>24332.232299157</v>
      </c>
      <c r="M61" s="84">
        <v>3.158561780186421E-2</v>
      </c>
      <c r="N61" s="84">
        <f t="shared" si="0"/>
        <v>2.563382938299873E-3</v>
      </c>
      <c r="O61" s="84">
        <f>L61/'סכום נכסי הקרן'!$C$42</f>
        <v>4.0205923759998544E-4</v>
      </c>
    </row>
    <row r="62" spans="2:15">
      <c r="B62" s="76" t="s">
        <v>1047</v>
      </c>
      <c r="C62" s="73" t="s">
        <v>1048</v>
      </c>
      <c r="D62" s="86" t="s">
        <v>121</v>
      </c>
      <c r="E62" s="86" t="s">
        <v>296</v>
      </c>
      <c r="F62" s="73" t="s">
        <v>1049</v>
      </c>
      <c r="G62" s="86" t="s">
        <v>544</v>
      </c>
      <c r="H62" s="86" t="s">
        <v>134</v>
      </c>
      <c r="I62" s="83">
        <v>2289297.755446</v>
      </c>
      <c r="J62" s="85">
        <v>762</v>
      </c>
      <c r="K62" s="73"/>
      <c r="L62" s="83">
        <v>17444.448896501002</v>
      </c>
      <c r="M62" s="84">
        <v>1.2881278555145073E-2</v>
      </c>
      <c r="N62" s="84">
        <f t="shared" si="0"/>
        <v>1.8377599769538592E-3</v>
      </c>
      <c r="O62" s="84">
        <f>L62/'סכום נכסי הקרן'!$C$42</f>
        <v>2.8824736413198281E-4</v>
      </c>
    </row>
    <row r="63" spans="2:15">
      <c r="B63" s="76" t="s">
        <v>1050</v>
      </c>
      <c r="C63" s="73" t="s">
        <v>1051</v>
      </c>
      <c r="D63" s="86" t="s">
        <v>121</v>
      </c>
      <c r="E63" s="86" t="s">
        <v>296</v>
      </c>
      <c r="F63" s="73" t="s">
        <v>1052</v>
      </c>
      <c r="G63" s="86" t="s">
        <v>129</v>
      </c>
      <c r="H63" s="86" t="s">
        <v>134</v>
      </c>
      <c r="I63" s="83">
        <v>139515.44283499999</v>
      </c>
      <c r="J63" s="85">
        <v>3586</v>
      </c>
      <c r="K63" s="73"/>
      <c r="L63" s="83">
        <v>5003.0237800499999</v>
      </c>
      <c r="M63" s="84">
        <v>5.0976798381126859E-3</v>
      </c>
      <c r="N63" s="84">
        <f t="shared" si="0"/>
        <v>5.270649088013606E-4</v>
      </c>
      <c r="O63" s="84">
        <f>L63/'סכום נכסי הקרן'!$C$42</f>
        <v>8.2668614287855123E-5</v>
      </c>
    </row>
    <row r="64" spans="2:15">
      <c r="B64" s="76" t="s">
        <v>1053</v>
      </c>
      <c r="C64" s="73" t="s">
        <v>1054</v>
      </c>
      <c r="D64" s="86" t="s">
        <v>121</v>
      </c>
      <c r="E64" s="86" t="s">
        <v>296</v>
      </c>
      <c r="F64" s="73" t="s">
        <v>1055</v>
      </c>
      <c r="G64" s="86" t="s">
        <v>155</v>
      </c>
      <c r="H64" s="86" t="s">
        <v>134</v>
      </c>
      <c r="I64" s="83">
        <v>208404.59968099999</v>
      </c>
      <c r="J64" s="85">
        <v>14230</v>
      </c>
      <c r="K64" s="73"/>
      <c r="L64" s="83">
        <v>29655.974534560999</v>
      </c>
      <c r="M64" s="84">
        <v>8.1077929725037901E-3</v>
      </c>
      <c r="N64" s="84">
        <f t="shared" si="0"/>
        <v>3.1242353026188605E-3</v>
      </c>
      <c r="O64" s="84">
        <f>L64/'סכום נכסי הקרן'!$C$42</f>
        <v>4.9002731706055888E-4</v>
      </c>
    </row>
    <row r="65" spans="2:15">
      <c r="B65" s="76" t="s">
        <v>1056</v>
      </c>
      <c r="C65" s="73" t="s">
        <v>1057</v>
      </c>
      <c r="D65" s="86" t="s">
        <v>121</v>
      </c>
      <c r="E65" s="86" t="s">
        <v>296</v>
      </c>
      <c r="F65" s="73" t="s">
        <v>611</v>
      </c>
      <c r="G65" s="86" t="s">
        <v>502</v>
      </c>
      <c r="H65" s="86" t="s">
        <v>134</v>
      </c>
      <c r="I65" s="83">
        <v>248205.62319499999</v>
      </c>
      <c r="J65" s="85">
        <v>20430</v>
      </c>
      <c r="K65" s="73"/>
      <c r="L65" s="83">
        <v>50708.408818717005</v>
      </c>
      <c r="M65" s="84">
        <v>1.3267443590721788E-2</v>
      </c>
      <c r="N65" s="84">
        <f t="shared" si="0"/>
        <v>5.342093910501478E-3</v>
      </c>
      <c r="O65" s="84">
        <f>L65/'סכום נכסי הקרן'!$C$42</f>
        <v>8.3789205769945244E-4</v>
      </c>
    </row>
    <row r="66" spans="2:15">
      <c r="B66" s="76" t="s">
        <v>1058</v>
      </c>
      <c r="C66" s="73" t="s">
        <v>1059</v>
      </c>
      <c r="D66" s="86" t="s">
        <v>121</v>
      </c>
      <c r="E66" s="86" t="s">
        <v>296</v>
      </c>
      <c r="F66" s="73" t="s">
        <v>1060</v>
      </c>
      <c r="G66" s="86" t="s">
        <v>130</v>
      </c>
      <c r="H66" s="86" t="s">
        <v>134</v>
      </c>
      <c r="I66" s="83">
        <v>174879.992229</v>
      </c>
      <c r="J66" s="85">
        <v>26300</v>
      </c>
      <c r="K66" s="73"/>
      <c r="L66" s="83">
        <v>45993.437956225011</v>
      </c>
      <c r="M66" s="84">
        <v>3.0082113824028915E-2</v>
      </c>
      <c r="N66" s="84">
        <f t="shared" si="0"/>
        <v>4.845375166619037E-3</v>
      </c>
      <c r="O66" s="84">
        <f>L66/'סכום נכסי הקרן'!$C$42</f>
        <v>7.5998315205640739E-4</v>
      </c>
    </row>
    <row r="67" spans="2:15">
      <c r="B67" s="76" t="s">
        <v>1061</v>
      </c>
      <c r="C67" s="73" t="s">
        <v>1062</v>
      </c>
      <c r="D67" s="86" t="s">
        <v>121</v>
      </c>
      <c r="E67" s="86" t="s">
        <v>296</v>
      </c>
      <c r="F67" s="73" t="s">
        <v>1063</v>
      </c>
      <c r="G67" s="86" t="s">
        <v>502</v>
      </c>
      <c r="H67" s="86" t="s">
        <v>134</v>
      </c>
      <c r="I67" s="83">
        <v>160536.84315100001</v>
      </c>
      <c r="J67" s="85">
        <v>7144</v>
      </c>
      <c r="K67" s="83">
        <v>205.73807845299999</v>
      </c>
      <c r="L67" s="83">
        <v>11674.490153190998</v>
      </c>
      <c r="M67" s="84">
        <v>5.1434503692934785E-3</v>
      </c>
      <c r="N67" s="84">
        <f t="shared" si="0"/>
        <v>1.2298990287494698E-3</v>
      </c>
      <c r="O67" s="84">
        <f>L67/'סכום נכסי הקרן'!$C$42</f>
        <v>1.9290612355871392E-4</v>
      </c>
    </row>
    <row r="68" spans="2:15">
      <c r="B68" s="76" t="s">
        <v>1064</v>
      </c>
      <c r="C68" s="73" t="s">
        <v>1065</v>
      </c>
      <c r="D68" s="86" t="s">
        <v>121</v>
      </c>
      <c r="E68" s="86" t="s">
        <v>296</v>
      </c>
      <c r="F68" s="73" t="s">
        <v>1066</v>
      </c>
      <c r="G68" s="86" t="s">
        <v>1067</v>
      </c>
      <c r="H68" s="86" t="s">
        <v>134</v>
      </c>
      <c r="I68" s="83">
        <v>2276952.5848190002</v>
      </c>
      <c r="J68" s="85">
        <v>3650</v>
      </c>
      <c r="K68" s="83">
        <v>923.29744385499998</v>
      </c>
      <c r="L68" s="83">
        <v>84032.066789730001</v>
      </c>
      <c r="M68" s="84">
        <v>3.1837876323550597E-2</v>
      </c>
      <c r="N68" s="84">
        <f t="shared" si="0"/>
        <v>8.8527169899792583E-3</v>
      </c>
      <c r="O68" s="84">
        <f>L68/'סכום נכסי הקרן'!$C$42</f>
        <v>1.3885231857087123E-3</v>
      </c>
    </row>
    <row r="69" spans="2:15">
      <c r="B69" s="76" t="s">
        <v>1068</v>
      </c>
      <c r="C69" s="73" t="s">
        <v>1069</v>
      </c>
      <c r="D69" s="86" t="s">
        <v>121</v>
      </c>
      <c r="E69" s="86" t="s">
        <v>296</v>
      </c>
      <c r="F69" s="73" t="s">
        <v>1070</v>
      </c>
      <c r="G69" s="86" t="s">
        <v>157</v>
      </c>
      <c r="H69" s="86" t="s">
        <v>134</v>
      </c>
      <c r="I69" s="83">
        <v>1048349.802917</v>
      </c>
      <c r="J69" s="85">
        <v>1985</v>
      </c>
      <c r="K69" s="73"/>
      <c r="L69" s="83">
        <v>20809.743587912002</v>
      </c>
      <c r="M69" s="84">
        <v>7.9349720979504015E-3</v>
      </c>
      <c r="N69" s="84">
        <f t="shared" si="0"/>
        <v>2.192291319917117E-3</v>
      </c>
      <c r="O69" s="84">
        <f>L69/'סכום נכסי הקרן'!$C$42</f>
        <v>3.4385458509275185E-4</v>
      </c>
    </row>
    <row r="70" spans="2:15">
      <c r="B70" s="76" t="s">
        <v>1071</v>
      </c>
      <c r="C70" s="73" t="s">
        <v>1072</v>
      </c>
      <c r="D70" s="86" t="s">
        <v>121</v>
      </c>
      <c r="E70" s="86" t="s">
        <v>296</v>
      </c>
      <c r="F70" s="73" t="s">
        <v>1073</v>
      </c>
      <c r="G70" s="86" t="s">
        <v>1067</v>
      </c>
      <c r="H70" s="86" t="s">
        <v>134</v>
      </c>
      <c r="I70" s="83">
        <v>580776.27452500002</v>
      </c>
      <c r="J70" s="85">
        <v>14920</v>
      </c>
      <c r="K70" s="83">
        <v>725.97034315600013</v>
      </c>
      <c r="L70" s="83">
        <v>87377.790502222007</v>
      </c>
      <c r="M70" s="84">
        <v>2.5325271642948618E-2</v>
      </c>
      <c r="N70" s="84">
        <f t="shared" si="0"/>
        <v>9.2051865445776041E-3</v>
      </c>
      <c r="O70" s="84">
        <f>L70/'סכום נכסי הקרן'!$C$42</f>
        <v>1.4438070210973516E-3</v>
      </c>
    </row>
    <row r="71" spans="2:15">
      <c r="B71" s="76" t="s">
        <v>1074</v>
      </c>
      <c r="C71" s="73" t="s">
        <v>1075</v>
      </c>
      <c r="D71" s="86" t="s">
        <v>121</v>
      </c>
      <c r="E71" s="86" t="s">
        <v>296</v>
      </c>
      <c r="F71" s="73" t="s">
        <v>1076</v>
      </c>
      <c r="G71" s="86" t="s">
        <v>406</v>
      </c>
      <c r="H71" s="86" t="s">
        <v>134</v>
      </c>
      <c r="I71" s="83">
        <v>208506.14004500001</v>
      </c>
      <c r="J71" s="85">
        <v>16530</v>
      </c>
      <c r="K71" s="73"/>
      <c r="L71" s="83">
        <v>34466.064949463005</v>
      </c>
      <c r="M71" s="84">
        <v>1.4391783192617819E-2</v>
      </c>
      <c r="N71" s="84">
        <f t="shared" si="0"/>
        <v>3.6309748220203228E-3</v>
      </c>
      <c r="O71" s="84">
        <f>L71/'סכום נכסי הקרן'!$C$42</f>
        <v>5.6950795250844172E-4</v>
      </c>
    </row>
    <row r="72" spans="2:15">
      <c r="B72" s="76" t="s">
        <v>1077</v>
      </c>
      <c r="C72" s="73" t="s">
        <v>1078</v>
      </c>
      <c r="D72" s="86" t="s">
        <v>121</v>
      </c>
      <c r="E72" s="86" t="s">
        <v>296</v>
      </c>
      <c r="F72" s="73" t="s">
        <v>1079</v>
      </c>
      <c r="G72" s="86" t="s">
        <v>131</v>
      </c>
      <c r="H72" s="86" t="s">
        <v>134</v>
      </c>
      <c r="I72" s="83">
        <v>1509024.531346</v>
      </c>
      <c r="J72" s="85">
        <v>1500</v>
      </c>
      <c r="K72" s="73"/>
      <c r="L72" s="83">
        <v>22635.367970184998</v>
      </c>
      <c r="M72" s="84">
        <v>7.5359647263156396E-3</v>
      </c>
      <c r="N72" s="84">
        <f t="shared" si="0"/>
        <v>2.3846195179930895E-3</v>
      </c>
      <c r="O72" s="84">
        <f>L72/'סכום נכסי הקרן'!$C$42</f>
        <v>3.7402070952622827E-4</v>
      </c>
    </row>
    <row r="73" spans="2:15">
      <c r="B73" s="76" t="s">
        <v>1080</v>
      </c>
      <c r="C73" s="73" t="s">
        <v>1081</v>
      </c>
      <c r="D73" s="86" t="s">
        <v>121</v>
      </c>
      <c r="E73" s="86" t="s">
        <v>296</v>
      </c>
      <c r="F73" s="73" t="s">
        <v>1082</v>
      </c>
      <c r="G73" s="86" t="s">
        <v>502</v>
      </c>
      <c r="H73" s="86" t="s">
        <v>134</v>
      </c>
      <c r="I73" s="83">
        <v>3826941.0542430002</v>
      </c>
      <c r="J73" s="85">
        <v>653</v>
      </c>
      <c r="K73" s="83">
        <v>316.18952351500002</v>
      </c>
      <c r="L73" s="83">
        <v>25306.114607718999</v>
      </c>
      <c r="M73" s="84">
        <v>1.2647523611411474E-2</v>
      </c>
      <c r="N73" s="84">
        <f t="shared" si="0"/>
        <v>2.66598072969801E-3</v>
      </c>
      <c r="O73" s="84">
        <f>L73/'סכום נכסי הקרן'!$C$42</f>
        <v>4.1815140595011734E-4</v>
      </c>
    </row>
    <row r="74" spans="2:15">
      <c r="B74" s="76" t="s">
        <v>1083</v>
      </c>
      <c r="C74" s="73" t="s">
        <v>1084</v>
      </c>
      <c r="D74" s="86" t="s">
        <v>121</v>
      </c>
      <c r="E74" s="86" t="s">
        <v>296</v>
      </c>
      <c r="F74" s="73" t="s">
        <v>567</v>
      </c>
      <c r="G74" s="86" t="s">
        <v>128</v>
      </c>
      <c r="H74" s="86" t="s">
        <v>134</v>
      </c>
      <c r="I74" s="83">
        <v>103189555.438526</v>
      </c>
      <c r="J74" s="85">
        <v>126</v>
      </c>
      <c r="K74" s="73"/>
      <c r="L74" s="83">
        <v>130018.83985274599</v>
      </c>
      <c r="M74" s="84">
        <v>3.9834498037730627E-2</v>
      </c>
      <c r="N74" s="84">
        <f t="shared" si="0"/>
        <v>1.3697390014956397E-2</v>
      </c>
      <c r="O74" s="84">
        <f>L74/'סכום נכסי הקרן'!$C$42</f>
        <v>2.1483962088690383E-3</v>
      </c>
    </row>
    <row r="75" spans="2:15">
      <c r="B75" s="76" t="s">
        <v>1085</v>
      </c>
      <c r="C75" s="73" t="s">
        <v>1086</v>
      </c>
      <c r="D75" s="86" t="s">
        <v>121</v>
      </c>
      <c r="E75" s="86" t="s">
        <v>296</v>
      </c>
      <c r="F75" s="73" t="s">
        <v>366</v>
      </c>
      <c r="G75" s="86" t="s">
        <v>320</v>
      </c>
      <c r="H75" s="86" t="s">
        <v>134</v>
      </c>
      <c r="I75" s="83">
        <v>55631.395374</v>
      </c>
      <c r="J75" s="85">
        <v>59120</v>
      </c>
      <c r="K75" s="73"/>
      <c r="L75" s="83">
        <v>32889.280944906997</v>
      </c>
      <c r="M75" s="84">
        <v>1.0294682831423846E-2</v>
      </c>
      <c r="N75" s="84">
        <f t="shared" si="0"/>
        <v>3.4648617763708674E-3</v>
      </c>
      <c r="O75" s="84">
        <f>L75/'סכום נכסי הקרן'!$C$42</f>
        <v>5.4345359929755261E-4</v>
      </c>
    </row>
    <row r="76" spans="2:15">
      <c r="B76" s="76" t="s">
        <v>1087</v>
      </c>
      <c r="C76" s="73" t="s">
        <v>1088</v>
      </c>
      <c r="D76" s="86" t="s">
        <v>121</v>
      </c>
      <c r="E76" s="86" t="s">
        <v>296</v>
      </c>
      <c r="F76" s="73" t="s">
        <v>1089</v>
      </c>
      <c r="G76" s="86" t="s">
        <v>436</v>
      </c>
      <c r="H76" s="86" t="s">
        <v>134</v>
      </c>
      <c r="I76" s="83">
        <v>680662.72205400001</v>
      </c>
      <c r="J76" s="85">
        <v>4874</v>
      </c>
      <c r="K76" s="73"/>
      <c r="L76" s="83">
        <v>33175.501074156004</v>
      </c>
      <c r="M76" s="84">
        <v>8.6126147648091528E-3</v>
      </c>
      <c r="N76" s="84">
        <f t="shared" ref="N76:N139" si="1">IFERROR(L76/$L$11,0)</f>
        <v>3.4950148583772524E-3</v>
      </c>
      <c r="O76" s="84">
        <f>L76/'סכום נכסי הקרן'!$C$42</f>
        <v>5.4818302344313799E-4</v>
      </c>
    </row>
    <row r="77" spans="2:15">
      <c r="B77" s="76" t="s">
        <v>1090</v>
      </c>
      <c r="C77" s="73" t="s">
        <v>1091</v>
      </c>
      <c r="D77" s="86" t="s">
        <v>121</v>
      </c>
      <c r="E77" s="86" t="s">
        <v>296</v>
      </c>
      <c r="F77" s="73" t="s">
        <v>446</v>
      </c>
      <c r="G77" s="86" t="s">
        <v>320</v>
      </c>
      <c r="H77" s="86" t="s">
        <v>134</v>
      </c>
      <c r="I77" s="83">
        <v>543849.93761999998</v>
      </c>
      <c r="J77" s="85">
        <v>7670</v>
      </c>
      <c r="K77" s="73"/>
      <c r="L77" s="83">
        <v>41713.290215419001</v>
      </c>
      <c r="M77" s="84">
        <v>1.4912106104013658E-2</v>
      </c>
      <c r="N77" s="84">
        <f t="shared" si="1"/>
        <v>4.3944647216877276E-3</v>
      </c>
      <c r="O77" s="84">
        <f>L77/'סכום נכסי הקרן'!$C$42</f>
        <v>6.8925914628800179E-4</v>
      </c>
    </row>
    <row r="78" spans="2:15">
      <c r="B78" s="76" t="s">
        <v>1092</v>
      </c>
      <c r="C78" s="73" t="s">
        <v>1093</v>
      </c>
      <c r="D78" s="86" t="s">
        <v>121</v>
      </c>
      <c r="E78" s="86" t="s">
        <v>296</v>
      </c>
      <c r="F78" s="73" t="s">
        <v>1094</v>
      </c>
      <c r="G78" s="86" t="s">
        <v>1067</v>
      </c>
      <c r="H78" s="86" t="s">
        <v>134</v>
      </c>
      <c r="I78" s="83">
        <v>1517297.8162940003</v>
      </c>
      <c r="J78" s="85">
        <v>6316</v>
      </c>
      <c r="K78" s="83">
        <v>895.20571161400005</v>
      </c>
      <c r="L78" s="83">
        <v>96727.735788748003</v>
      </c>
      <c r="M78" s="84">
        <v>2.3886149695327971E-2</v>
      </c>
      <c r="N78" s="84">
        <f t="shared" si="1"/>
        <v>1.0190196465855908E-2</v>
      </c>
      <c r="O78" s="84">
        <f>L78/'סכום נכסי הקרן'!$C$42</f>
        <v>1.5983029928307983E-3</v>
      </c>
    </row>
    <row r="79" spans="2:15">
      <c r="B79" s="76" t="s">
        <v>1095</v>
      </c>
      <c r="C79" s="73" t="s">
        <v>1096</v>
      </c>
      <c r="D79" s="86" t="s">
        <v>121</v>
      </c>
      <c r="E79" s="86" t="s">
        <v>296</v>
      </c>
      <c r="F79" s="73" t="s">
        <v>1097</v>
      </c>
      <c r="G79" s="86" t="s">
        <v>1098</v>
      </c>
      <c r="H79" s="86" t="s">
        <v>134</v>
      </c>
      <c r="I79" s="83">
        <v>1884351.63393</v>
      </c>
      <c r="J79" s="85">
        <v>3813</v>
      </c>
      <c r="K79" s="73"/>
      <c r="L79" s="83">
        <v>71850.327801274005</v>
      </c>
      <c r="M79" s="84">
        <v>1.7197278167282358E-2</v>
      </c>
      <c r="N79" s="84">
        <f t="shared" si="1"/>
        <v>7.5693796661402005E-3</v>
      </c>
      <c r="O79" s="84">
        <f>L79/'סכום נכסי הקרן'!$C$42</f>
        <v>1.1872354193367661E-3</v>
      </c>
    </row>
    <row r="80" spans="2:15">
      <c r="B80" s="76" t="s">
        <v>1099</v>
      </c>
      <c r="C80" s="73" t="s">
        <v>1100</v>
      </c>
      <c r="D80" s="86" t="s">
        <v>121</v>
      </c>
      <c r="E80" s="86" t="s">
        <v>296</v>
      </c>
      <c r="F80" s="73" t="s">
        <v>483</v>
      </c>
      <c r="G80" s="86" t="s">
        <v>484</v>
      </c>
      <c r="H80" s="86" t="s">
        <v>134</v>
      </c>
      <c r="I80" s="83">
        <v>16767.647956000001</v>
      </c>
      <c r="J80" s="85">
        <v>45570</v>
      </c>
      <c r="K80" s="73"/>
      <c r="L80" s="83">
        <v>7641.0171733449997</v>
      </c>
      <c r="M80" s="84">
        <v>5.6707922217066574E-3</v>
      </c>
      <c r="N80" s="84">
        <f t="shared" si="1"/>
        <v>8.0497559009772772E-4</v>
      </c>
      <c r="O80" s="84">
        <f>L80/'סכום נכסי הקרן'!$C$42</f>
        <v>1.262581049462495E-4</v>
      </c>
    </row>
    <row r="81" spans="2:15">
      <c r="B81" s="76" t="s">
        <v>1101</v>
      </c>
      <c r="C81" s="73" t="s">
        <v>1102</v>
      </c>
      <c r="D81" s="86" t="s">
        <v>121</v>
      </c>
      <c r="E81" s="86" t="s">
        <v>296</v>
      </c>
      <c r="F81" s="73" t="s">
        <v>1103</v>
      </c>
      <c r="G81" s="86" t="s">
        <v>436</v>
      </c>
      <c r="H81" s="86" t="s">
        <v>134</v>
      </c>
      <c r="I81" s="83">
        <v>644890.74385600002</v>
      </c>
      <c r="J81" s="85">
        <v>7300</v>
      </c>
      <c r="K81" s="73"/>
      <c r="L81" s="83">
        <v>47077.024301511003</v>
      </c>
      <c r="M81" s="84">
        <v>1.0421127606042434E-2</v>
      </c>
      <c r="N81" s="84">
        <f t="shared" si="1"/>
        <v>4.9595301983288509E-3</v>
      </c>
      <c r="O81" s="84">
        <f>L81/'סכום נכסי הקרן'!$C$42</f>
        <v>7.7788804029284482E-4</v>
      </c>
    </row>
    <row r="82" spans="2:15">
      <c r="B82" s="76" t="s">
        <v>1104</v>
      </c>
      <c r="C82" s="73" t="s">
        <v>1105</v>
      </c>
      <c r="D82" s="86" t="s">
        <v>121</v>
      </c>
      <c r="E82" s="86" t="s">
        <v>296</v>
      </c>
      <c r="F82" s="73" t="s">
        <v>536</v>
      </c>
      <c r="G82" s="86" t="s">
        <v>320</v>
      </c>
      <c r="H82" s="86" t="s">
        <v>134</v>
      </c>
      <c r="I82" s="83">
        <v>20338489.959318999</v>
      </c>
      <c r="J82" s="85">
        <v>160</v>
      </c>
      <c r="K82" s="83">
        <v>589.53146902499998</v>
      </c>
      <c r="L82" s="83">
        <v>33131.115403935997</v>
      </c>
      <c r="M82" s="84">
        <v>2.947675831616018E-2</v>
      </c>
      <c r="N82" s="84">
        <f t="shared" si="1"/>
        <v>3.4903388603698313E-3</v>
      </c>
      <c r="O82" s="84">
        <f>L82/'סכום נכסי הקרן'!$C$42</f>
        <v>5.4744960661110985E-4</v>
      </c>
    </row>
    <row r="83" spans="2:15">
      <c r="B83" s="76" t="s">
        <v>1106</v>
      </c>
      <c r="C83" s="73" t="s">
        <v>1107</v>
      </c>
      <c r="D83" s="86" t="s">
        <v>121</v>
      </c>
      <c r="E83" s="86" t="s">
        <v>296</v>
      </c>
      <c r="F83" s="73" t="s">
        <v>541</v>
      </c>
      <c r="G83" s="86" t="s">
        <v>330</v>
      </c>
      <c r="H83" s="86" t="s">
        <v>134</v>
      </c>
      <c r="I83" s="83">
        <v>4736673.4994040001</v>
      </c>
      <c r="J83" s="85">
        <v>416.9</v>
      </c>
      <c r="K83" s="73"/>
      <c r="L83" s="83">
        <v>19747.191820286</v>
      </c>
      <c r="M83" s="84">
        <v>8.2809579658568114E-3</v>
      </c>
      <c r="N83" s="84">
        <f t="shared" si="1"/>
        <v>2.0803522656328444E-3</v>
      </c>
      <c r="O83" s="84">
        <f>L83/'סכום נכסי הקרן'!$C$42</f>
        <v>3.2629726653891623E-4</v>
      </c>
    </row>
    <row r="84" spans="2:15">
      <c r="B84" s="76" t="s">
        <v>1108</v>
      </c>
      <c r="C84" s="73" t="s">
        <v>1109</v>
      </c>
      <c r="D84" s="86" t="s">
        <v>121</v>
      </c>
      <c r="E84" s="86" t="s">
        <v>296</v>
      </c>
      <c r="F84" s="73" t="s">
        <v>1110</v>
      </c>
      <c r="G84" s="86" t="s">
        <v>128</v>
      </c>
      <c r="H84" s="86" t="s">
        <v>134</v>
      </c>
      <c r="I84" s="83">
        <v>340825.70481999998</v>
      </c>
      <c r="J84" s="85">
        <v>1796</v>
      </c>
      <c r="K84" s="73"/>
      <c r="L84" s="83">
        <v>6121.2296585710001</v>
      </c>
      <c r="M84" s="84">
        <v>3.6376925757860569E-3</v>
      </c>
      <c r="N84" s="84">
        <f t="shared" si="1"/>
        <v>6.448670831052226E-4</v>
      </c>
      <c r="O84" s="84">
        <f>L84/'סכום נכסי הקרן'!$C$42</f>
        <v>1.0114554634531996E-4</v>
      </c>
    </row>
    <row r="85" spans="2:15">
      <c r="B85" s="76" t="s">
        <v>1111</v>
      </c>
      <c r="C85" s="73" t="s">
        <v>1112</v>
      </c>
      <c r="D85" s="86" t="s">
        <v>121</v>
      </c>
      <c r="E85" s="86" t="s">
        <v>296</v>
      </c>
      <c r="F85" s="73" t="s">
        <v>1113</v>
      </c>
      <c r="G85" s="86" t="s">
        <v>159</v>
      </c>
      <c r="H85" s="86" t="s">
        <v>134</v>
      </c>
      <c r="I85" s="83">
        <v>225870.33128000001</v>
      </c>
      <c r="J85" s="85">
        <v>6095</v>
      </c>
      <c r="K85" s="73"/>
      <c r="L85" s="83">
        <v>13766.796692776001</v>
      </c>
      <c r="M85" s="84">
        <v>6.8536929198090889E-3</v>
      </c>
      <c r="N85" s="84">
        <f t="shared" si="1"/>
        <v>1.4503219977284097E-3</v>
      </c>
      <c r="O85" s="84">
        <f>L85/'סכום נכסי הקרן'!$C$42</f>
        <v>2.2747883196410569E-4</v>
      </c>
    </row>
    <row r="86" spans="2:15">
      <c r="B86" s="76" t="s">
        <v>1114</v>
      </c>
      <c r="C86" s="73" t="s">
        <v>1115</v>
      </c>
      <c r="D86" s="86" t="s">
        <v>121</v>
      </c>
      <c r="E86" s="86" t="s">
        <v>296</v>
      </c>
      <c r="F86" s="73" t="s">
        <v>1116</v>
      </c>
      <c r="G86" s="86" t="s">
        <v>130</v>
      </c>
      <c r="H86" s="86" t="s">
        <v>134</v>
      </c>
      <c r="I86" s="83">
        <v>16185312.947362</v>
      </c>
      <c r="J86" s="85">
        <v>181</v>
      </c>
      <c r="K86" s="83">
        <v>537.70846590199994</v>
      </c>
      <c r="L86" s="83">
        <v>29833.124900628001</v>
      </c>
      <c r="M86" s="84">
        <v>3.1816807275223957E-2</v>
      </c>
      <c r="N86" s="84">
        <f t="shared" si="1"/>
        <v>3.1428979645689299E-3</v>
      </c>
      <c r="O86" s="84">
        <f>L86/'סכום נכסי הקרן'!$C$42</f>
        <v>4.9295450188461317E-4</v>
      </c>
    </row>
    <row r="87" spans="2:15">
      <c r="B87" s="76" t="s">
        <v>1117</v>
      </c>
      <c r="C87" s="73" t="s">
        <v>1118</v>
      </c>
      <c r="D87" s="86" t="s">
        <v>121</v>
      </c>
      <c r="E87" s="86" t="s">
        <v>296</v>
      </c>
      <c r="F87" s="73" t="s">
        <v>543</v>
      </c>
      <c r="G87" s="86" t="s">
        <v>544</v>
      </c>
      <c r="H87" s="86" t="s">
        <v>134</v>
      </c>
      <c r="I87" s="83">
        <v>524292.09278199996</v>
      </c>
      <c r="J87" s="85">
        <v>8390</v>
      </c>
      <c r="K87" s="73"/>
      <c r="L87" s="83">
        <v>43988.106584380002</v>
      </c>
      <c r="M87" s="84">
        <v>1.5581738022186672E-2</v>
      </c>
      <c r="N87" s="84">
        <f t="shared" si="1"/>
        <v>4.6341149681701239E-3</v>
      </c>
      <c r="O87" s="84">
        <f>L87/'סכום נכסי הקרן'!$C$42</f>
        <v>7.2684759784228498E-4</v>
      </c>
    </row>
    <row r="88" spans="2:15">
      <c r="B88" s="76" t="s">
        <v>1119</v>
      </c>
      <c r="C88" s="73" t="s">
        <v>1120</v>
      </c>
      <c r="D88" s="86" t="s">
        <v>121</v>
      </c>
      <c r="E88" s="86" t="s">
        <v>296</v>
      </c>
      <c r="F88" s="73" t="s">
        <v>1121</v>
      </c>
      <c r="G88" s="86" t="s">
        <v>128</v>
      </c>
      <c r="H88" s="86" t="s">
        <v>134</v>
      </c>
      <c r="I88" s="83">
        <v>1639479.652157</v>
      </c>
      <c r="J88" s="85">
        <v>1519</v>
      </c>
      <c r="K88" s="73"/>
      <c r="L88" s="83">
        <v>24903.69591749</v>
      </c>
      <c r="M88" s="84">
        <v>1.7410352109939981E-2</v>
      </c>
      <c r="N88" s="84">
        <f t="shared" si="1"/>
        <v>2.6235862139830776E-3</v>
      </c>
      <c r="O88" s="84">
        <f>L88/'סכום נכסי הקרן'!$C$42</f>
        <v>4.1150194815273053E-4</v>
      </c>
    </row>
    <row r="89" spans="2:15">
      <c r="B89" s="76" t="s">
        <v>1122</v>
      </c>
      <c r="C89" s="73" t="s">
        <v>1123</v>
      </c>
      <c r="D89" s="86" t="s">
        <v>121</v>
      </c>
      <c r="E89" s="86" t="s">
        <v>296</v>
      </c>
      <c r="F89" s="73" t="s">
        <v>511</v>
      </c>
      <c r="G89" s="86" t="s">
        <v>158</v>
      </c>
      <c r="H89" s="86" t="s">
        <v>134</v>
      </c>
      <c r="I89" s="83">
        <v>3349363.8912960007</v>
      </c>
      <c r="J89" s="85">
        <v>1290</v>
      </c>
      <c r="K89" s="73"/>
      <c r="L89" s="83">
        <v>43206.794197716001</v>
      </c>
      <c r="M89" s="84">
        <v>2.031069544831705E-2</v>
      </c>
      <c r="N89" s="84">
        <f t="shared" si="1"/>
        <v>4.551804277690392E-3</v>
      </c>
      <c r="O89" s="84">
        <f>L89/'סכום נכסי הקרן'!$C$42</f>
        <v>7.1393740289398021E-4</v>
      </c>
    </row>
    <row r="90" spans="2:15">
      <c r="B90" s="76" t="s">
        <v>1124</v>
      </c>
      <c r="C90" s="73" t="s">
        <v>1125</v>
      </c>
      <c r="D90" s="86" t="s">
        <v>121</v>
      </c>
      <c r="E90" s="86" t="s">
        <v>296</v>
      </c>
      <c r="F90" s="73" t="s">
        <v>1126</v>
      </c>
      <c r="G90" s="86" t="s">
        <v>129</v>
      </c>
      <c r="H90" s="86" t="s">
        <v>134</v>
      </c>
      <c r="I90" s="83">
        <v>224879.84192499999</v>
      </c>
      <c r="J90" s="85">
        <v>11960</v>
      </c>
      <c r="K90" s="73"/>
      <c r="L90" s="83">
        <v>26895.629094230997</v>
      </c>
      <c r="M90" s="84">
        <v>1.8366208466004806E-2</v>
      </c>
      <c r="N90" s="84">
        <f t="shared" si="1"/>
        <v>2.8334349223429855E-3</v>
      </c>
      <c r="O90" s="84">
        <f>L90/'סכום נכסי הקרן'!$C$42</f>
        <v>4.4441611420803116E-4</v>
      </c>
    </row>
    <row r="91" spans="2:15">
      <c r="B91" s="76" t="s">
        <v>1127</v>
      </c>
      <c r="C91" s="73" t="s">
        <v>1128</v>
      </c>
      <c r="D91" s="86" t="s">
        <v>121</v>
      </c>
      <c r="E91" s="86" t="s">
        <v>296</v>
      </c>
      <c r="F91" s="73" t="s">
        <v>1129</v>
      </c>
      <c r="G91" s="86" t="s">
        <v>474</v>
      </c>
      <c r="H91" s="86" t="s">
        <v>134</v>
      </c>
      <c r="I91" s="83">
        <v>92181.345814999993</v>
      </c>
      <c r="J91" s="85">
        <v>40150</v>
      </c>
      <c r="K91" s="73"/>
      <c r="L91" s="83">
        <v>37010.810344681006</v>
      </c>
      <c r="M91" s="84">
        <v>1.355336560750626E-2</v>
      </c>
      <c r="N91" s="84">
        <f t="shared" si="1"/>
        <v>3.8990618946825786E-3</v>
      </c>
      <c r="O91" s="84">
        <f>L91/'סכום נכסי הקרן'!$C$42</f>
        <v>6.115566384205383E-4</v>
      </c>
    </row>
    <row r="92" spans="2:15">
      <c r="B92" s="76" t="s">
        <v>1130</v>
      </c>
      <c r="C92" s="73" t="s">
        <v>1131</v>
      </c>
      <c r="D92" s="86" t="s">
        <v>121</v>
      </c>
      <c r="E92" s="86" t="s">
        <v>296</v>
      </c>
      <c r="F92" s="73" t="s">
        <v>1132</v>
      </c>
      <c r="G92" s="86" t="s">
        <v>406</v>
      </c>
      <c r="H92" s="86" t="s">
        <v>134</v>
      </c>
      <c r="I92" s="83">
        <v>114175.141452</v>
      </c>
      <c r="J92" s="85">
        <v>30550</v>
      </c>
      <c r="K92" s="73"/>
      <c r="L92" s="83">
        <v>34880.505713460996</v>
      </c>
      <c r="M92" s="84">
        <v>8.2890633251709658E-3</v>
      </c>
      <c r="N92" s="84">
        <f t="shared" si="1"/>
        <v>3.6746358544445948E-3</v>
      </c>
      <c r="O92" s="84">
        <f>L92/'סכום נכסי הקרן'!$C$42</f>
        <v>5.763560598072184E-4</v>
      </c>
    </row>
    <row r="93" spans="2:15">
      <c r="B93" s="76" t="s">
        <v>1133</v>
      </c>
      <c r="C93" s="73" t="s">
        <v>1134</v>
      </c>
      <c r="D93" s="86" t="s">
        <v>121</v>
      </c>
      <c r="E93" s="86" t="s">
        <v>296</v>
      </c>
      <c r="F93" s="73" t="s">
        <v>489</v>
      </c>
      <c r="G93" s="86" t="s">
        <v>330</v>
      </c>
      <c r="H93" s="86" t="s">
        <v>134</v>
      </c>
      <c r="I93" s="83">
        <v>211068.31646</v>
      </c>
      <c r="J93" s="85">
        <v>35160</v>
      </c>
      <c r="K93" s="73"/>
      <c r="L93" s="83">
        <v>74211.620067309006</v>
      </c>
      <c r="M93" s="84">
        <v>1.9851763456738104E-2</v>
      </c>
      <c r="N93" s="84">
        <f t="shared" si="1"/>
        <v>7.8181400853518518E-3</v>
      </c>
      <c r="O93" s="84">
        <f>L93/'סכום נכסי הקרן'!$C$42</f>
        <v>1.2262527752686205E-3</v>
      </c>
    </row>
    <row r="94" spans="2:15">
      <c r="B94" s="76" t="s">
        <v>1135</v>
      </c>
      <c r="C94" s="73" t="s">
        <v>1136</v>
      </c>
      <c r="D94" s="86" t="s">
        <v>121</v>
      </c>
      <c r="E94" s="86" t="s">
        <v>296</v>
      </c>
      <c r="F94" s="73" t="s">
        <v>1137</v>
      </c>
      <c r="G94" s="86" t="s">
        <v>303</v>
      </c>
      <c r="H94" s="86" t="s">
        <v>134</v>
      </c>
      <c r="I94" s="83">
        <v>24201.725967999999</v>
      </c>
      <c r="J94" s="85">
        <v>13450</v>
      </c>
      <c r="K94" s="73"/>
      <c r="L94" s="83">
        <v>3255.132142683</v>
      </c>
      <c r="M94" s="84">
        <v>6.8264947174596869E-4</v>
      </c>
      <c r="N94" s="84">
        <f t="shared" si="1"/>
        <v>3.4292579874614285E-4</v>
      </c>
      <c r="O94" s="84">
        <f>L94/'סכום נכסי הקרן'!$C$42</f>
        <v>5.3786924745892569E-5</v>
      </c>
    </row>
    <row r="95" spans="2:15">
      <c r="B95" s="76" t="s">
        <v>1138</v>
      </c>
      <c r="C95" s="73" t="s">
        <v>1139</v>
      </c>
      <c r="D95" s="86" t="s">
        <v>121</v>
      </c>
      <c r="E95" s="86" t="s">
        <v>296</v>
      </c>
      <c r="F95" s="73" t="s">
        <v>1140</v>
      </c>
      <c r="G95" s="86" t="s">
        <v>413</v>
      </c>
      <c r="H95" s="86" t="s">
        <v>134</v>
      </c>
      <c r="I95" s="83">
        <v>133966.85996100001</v>
      </c>
      <c r="J95" s="85">
        <v>14360</v>
      </c>
      <c r="K95" s="73"/>
      <c r="L95" s="83">
        <v>19237.641090407</v>
      </c>
      <c r="M95" s="84">
        <v>1.403094798425422E-2</v>
      </c>
      <c r="N95" s="84">
        <f t="shared" si="1"/>
        <v>2.0266714676233939E-3</v>
      </c>
      <c r="O95" s="84">
        <f>L95/'סכום נכסי הקרן'!$C$42</f>
        <v>3.1787758784051893E-4</v>
      </c>
    </row>
    <row r="96" spans="2:15">
      <c r="B96" s="76" t="s">
        <v>1141</v>
      </c>
      <c r="C96" s="73" t="s">
        <v>1142</v>
      </c>
      <c r="D96" s="86" t="s">
        <v>121</v>
      </c>
      <c r="E96" s="86" t="s">
        <v>296</v>
      </c>
      <c r="F96" s="73" t="s">
        <v>620</v>
      </c>
      <c r="G96" s="86" t="s">
        <v>158</v>
      </c>
      <c r="H96" s="86" t="s">
        <v>134</v>
      </c>
      <c r="I96" s="83">
        <v>3777917.9261480002</v>
      </c>
      <c r="J96" s="85">
        <v>1666</v>
      </c>
      <c r="K96" s="73"/>
      <c r="L96" s="83">
        <v>62940.112649619994</v>
      </c>
      <c r="M96" s="84">
        <v>2.0147388581456774E-2</v>
      </c>
      <c r="N96" s="84">
        <f t="shared" si="1"/>
        <v>6.6306949940757214E-3</v>
      </c>
      <c r="O96" s="84">
        <f>L96/'סכום נכסי הקרן'!$C$42</f>
        <v>1.0400054296391104E-3</v>
      </c>
    </row>
    <row r="97" spans="2:15">
      <c r="B97" s="76" t="s">
        <v>1143</v>
      </c>
      <c r="C97" s="73" t="s">
        <v>1144</v>
      </c>
      <c r="D97" s="86" t="s">
        <v>121</v>
      </c>
      <c r="E97" s="86" t="s">
        <v>296</v>
      </c>
      <c r="F97" s="73" t="s">
        <v>1145</v>
      </c>
      <c r="G97" s="86" t="s">
        <v>159</v>
      </c>
      <c r="H97" s="86" t="s">
        <v>134</v>
      </c>
      <c r="I97" s="83">
        <v>6362.1782249999997</v>
      </c>
      <c r="J97" s="85">
        <v>13850</v>
      </c>
      <c r="K97" s="73"/>
      <c r="L97" s="83">
        <v>881.16168416300002</v>
      </c>
      <c r="M97" s="84">
        <v>1.3779257550564959E-4</v>
      </c>
      <c r="N97" s="84">
        <f t="shared" si="1"/>
        <v>9.2829741196629587E-5</v>
      </c>
      <c r="O97" s="84">
        <f>L97/'סכום נכסי הקרן'!$C$42</f>
        <v>1.4560077784115562E-5</v>
      </c>
    </row>
    <row r="98" spans="2:15">
      <c r="B98" s="76" t="s">
        <v>1146</v>
      </c>
      <c r="C98" s="73" t="s">
        <v>1147</v>
      </c>
      <c r="D98" s="86" t="s">
        <v>121</v>
      </c>
      <c r="E98" s="86" t="s">
        <v>296</v>
      </c>
      <c r="F98" s="73" t="s">
        <v>527</v>
      </c>
      <c r="G98" s="86" t="s">
        <v>528</v>
      </c>
      <c r="H98" s="86" t="s">
        <v>134</v>
      </c>
      <c r="I98" s="83">
        <v>414386.48189300002</v>
      </c>
      <c r="J98" s="85">
        <v>33500</v>
      </c>
      <c r="K98" s="73"/>
      <c r="L98" s="83">
        <v>138819.47143424902</v>
      </c>
      <c r="M98" s="84">
        <v>2.5560965965425817E-2</v>
      </c>
      <c r="N98" s="84">
        <f t="shared" si="1"/>
        <v>1.4624530137774865E-2</v>
      </c>
      <c r="O98" s="84">
        <f>L98/'סכום נכסי הקרן'!$C$42</f>
        <v>2.2938154692375185E-3</v>
      </c>
    </row>
    <row r="99" spans="2:15">
      <c r="B99" s="76" t="s">
        <v>1148</v>
      </c>
      <c r="C99" s="73" t="s">
        <v>1149</v>
      </c>
      <c r="D99" s="86" t="s">
        <v>121</v>
      </c>
      <c r="E99" s="86" t="s">
        <v>296</v>
      </c>
      <c r="F99" s="73" t="s">
        <v>1150</v>
      </c>
      <c r="G99" s="86" t="s">
        <v>982</v>
      </c>
      <c r="H99" s="86" t="s">
        <v>134</v>
      </c>
      <c r="I99" s="83">
        <v>293066.35980799998</v>
      </c>
      <c r="J99" s="85">
        <v>9869</v>
      </c>
      <c r="K99" s="73"/>
      <c r="L99" s="83">
        <v>28922.719049440006</v>
      </c>
      <c r="M99" s="84">
        <v>6.6209511756677615E-3</v>
      </c>
      <c r="N99" s="84">
        <f t="shared" si="1"/>
        <v>3.0469873716906706E-3</v>
      </c>
      <c r="O99" s="84">
        <f>L99/'סכום נכסי הקרן'!$C$42</f>
        <v>4.7791120137955049E-4</v>
      </c>
    </row>
    <row r="100" spans="2:15">
      <c r="B100" s="76" t="s">
        <v>1151</v>
      </c>
      <c r="C100" s="73" t="s">
        <v>1152</v>
      </c>
      <c r="D100" s="86" t="s">
        <v>121</v>
      </c>
      <c r="E100" s="86" t="s">
        <v>296</v>
      </c>
      <c r="F100" s="73" t="s">
        <v>649</v>
      </c>
      <c r="G100" s="86" t="s">
        <v>502</v>
      </c>
      <c r="H100" s="86" t="s">
        <v>134</v>
      </c>
      <c r="I100" s="83">
        <v>661407.97647700005</v>
      </c>
      <c r="J100" s="85">
        <v>2616</v>
      </c>
      <c r="K100" s="73"/>
      <c r="L100" s="83">
        <v>17302.432664636999</v>
      </c>
      <c r="M100" s="84">
        <v>1.2212446450286785E-2</v>
      </c>
      <c r="N100" s="84">
        <f t="shared" si="1"/>
        <v>1.8227986704347514E-3</v>
      </c>
      <c r="O100" s="84">
        <f>L100/'סכום נכסי הקרן'!$C$42</f>
        <v>2.8590072625642534E-4</v>
      </c>
    </row>
    <row r="101" spans="2:15">
      <c r="B101" s="76" t="s">
        <v>1153</v>
      </c>
      <c r="C101" s="73" t="s">
        <v>1154</v>
      </c>
      <c r="D101" s="86" t="s">
        <v>121</v>
      </c>
      <c r="E101" s="86" t="s">
        <v>296</v>
      </c>
      <c r="F101" s="73" t="s">
        <v>398</v>
      </c>
      <c r="G101" s="86" t="s">
        <v>320</v>
      </c>
      <c r="H101" s="86" t="s">
        <v>134</v>
      </c>
      <c r="I101" s="83">
        <v>278047.03842900001</v>
      </c>
      <c r="J101" s="85">
        <v>19500</v>
      </c>
      <c r="K101" s="73"/>
      <c r="L101" s="83">
        <v>54219.172493569997</v>
      </c>
      <c r="M101" s="84">
        <v>2.279230455638637E-2</v>
      </c>
      <c r="N101" s="84">
        <f t="shared" si="1"/>
        <v>5.7119503048460654E-3</v>
      </c>
      <c r="O101" s="84">
        <f>L101/'סכום נכסי הקרן'!$C$42</f>
        <v>8.9590296887072298E-4</v>
      </c>
    </row>
    <row r="102" spans="2:15">
      <c r="B102" s="76" t="s">
        <v>1155</v>
      </c>
      <c r="C102" s="73" t="s">
        <v>1156</v>
      </c>
      <c r="D102" s="86" t="s">
        <v>121</v>
      </c>
      <c r="E102" s="86" t="s">
        <v>296</v>
      </c>
      <c r="F102" s="73" t="s">
        <v>400</v>
      </c>
      <c r="G102" s="86" t="s">
        <v>320</v>
      </c>
      <c r="H102" s="86" t="s">
        <v>134</v>
      </c>
      <c r="I102" s="83">
        <v>3474423.9562289999</v>
      </c>
      <c r="J102" s="85">
        <v>1570</v>
      </c>
      <c r="K102" s="73"/>
      <c r="L102" s="83">
        <v>54548.456112795</v>
      </c>
      <c r="M102" s="84">
        <v>1.7937701333957615E-2</v>
      </c>
      <c r="N102" s="84">
        <f t="shared" si="1"/>
        <v>5.7466400941348292E-3</v>
      </c>
      <c r="O102" s="84">
        <f>L102/'סכום נכסי הקרן'!$C$42</f>
        <v>9.0134396249893015E-4</v>
      </c>
    </row>
    <row r="103" spans="2:15">
      <c r="B103" s="76" t="s">
        <v>1157</v>
      </c>
      <c r="C103" s="73" t="s">
        <v>1158</v>
      </c>
      <c r="D103" s="86" t="s">
        <v>121</v>
      </c>
      <c r="E103" s="86" t="s">
        <v>296</v>
      </c>
      <c r="F103" s="73" t="s">
        <v>1159</v>
      </c>
      <c r="G103" s="86" t="s">
        <v>406</v>
      </c>
      <c r="H103" s="86" t="s">
        <v>134</v>
      </c>
      <c r="I103" s="83">
        <v>216952.56785699996</v>
      </c>
      <c r="J103" s="85">
        <v>6565</v>
      </c>
      <c r="K103" s="73"/>
      <c r="L103" s="83">
        <v>14242.936079790003</v>
      </c>
      <c r="M103" s="84">
        <v>4.4785194389595235E-3</v>
      </c>
      <c r="N103" s="84">
        <f t="shared" si="1"/>
        <v>1.5004829351187099E-3</v>
      </c>
      <c r="O103" s="84">
        <f>L103/'סכום נכסי הקרן'!$C$42</f>
        <v>2.3534643065297757E-4</v>
      </c>
    </row>
    <row r="104" spans="2:15">
      <c r="B104" s="76" t="s">
        <v>1160</v>
      </c>
      <c r="C104" s="73" t="s">
        <v>1161</v>
      </c>
      <c r="D104" s="86" t="s">
        <v>121</v>
      </c>
      <c r="E104" s="86" t="s">
        <v>296</v>
      </c>
      <c r="F104" s="73" t="s">
        <v>1162</v>
      </c>
      <c r="G104" s="86" t="s">
        <v>406</v>
      </c>
      <c r="H104" s="86" t="s">
        <v>134</v>
      </c>
      <c r="I104" s="83">
        <v>102156.223323</v>
      </c>
      <c r="J104" s="85">
        <v>21280</v>
      </c>
      <c r="K104" s="73"/>
      <c r="L104" s="83">
        <v>21738.844323173002</v>
      </c>
      <c r="M104" s="84">
        <v>7.4157459123871559E-3</v>
      </c>
      <c r="N104" s="84">
        <f t="shared" si="1"/>
        <v>2.2901714052068018E-3</v>
      </c>
      <c r="O104" s="84">
        <f>L104/'סכום נכסי הקרן'!$C$42</f>
        <v>3.5920679481522621E-4</v>
      </c>
    </row>
    <row r="105" spans="2:15">
      <c r="B105" s="76" t="s">
        <v>1163</v>
      </c>
      <c r="C105" s="73" t="s">
        <v>1164</v>
      </c>
      <c r="D105" s="86" t="s">
        <v>121</v>
      </c>
      <c r="E105" s="86" t="s">
        <v>296</v>
      </c>
      <c r="F105" s="73" t="s">
        <v>1165</v>
      </c>
      <c r="G105" s="86" t="s">
        <v>128</v>
      </c>
      <c r="H105" s="86" t="s">
        <v>134</v>
      </c>
      <c r="I105" s="83">
        <v>8281097.2070340002</v>
      </c>
      <c r="J105" s="85">
        <v>263.10000000000002</v>
      </c>
      <c r="K105" s="73"/>
      <c r="L105" s="83">
        <v>21787.566751820996</v>
      </c>
      <c r="M105" s="84">
        <v>7.3683689064422339E-3</v>
      </c>
      <c r="N105" s="84">
        <f t="shared" si="1"/>
        <v>2.2953042775537887E-3</v>
      </c>
      <c r="O105" s="84">
        <f>L105/'סכום נכסי הקרן'!$C$42</f>
        <v>3.600118710727347E-4</v>
      </c>
    </row>
    <row r="106" spans="2:15">
      <c r="B106" s="76" t="s">
        <v>1166</v>
      </c>
      <c r="C106" s="73" t="s">
        <v>1167</v>
      </c>
      <c r="D106" s="86" t="s">
        <v>121</v>
      </c>
      <c r="E106" s="86" t="s">
        <v>296</v>
      </c>
      <c r="F106" s="73" t="s">
        <v>1168</v>
      </c>
      <c r="G106" s="86" t="s">
        <v>544</v>
      </c>
      <c r="H106" s="86" t="s">
        <v>134</v>
      </c>
      <c r="I106" s="83">
        <v>9723099.9037459996</v>
      </c>
      <c r="J106" s="85">
        <v>255.8</v>
      </c>
      <c r="K106" s="73"/>
      <c r="L106" s="83">
        <v>24871.689554801</v>
      </c>
      <c r="M106" s="84">
        <v>1.0605748009564904E-2</v>
      </c>
      <c r="N106" s="84">
        <f t="shared" si="1"/>
        <v>2.6202143670014562E-3</v>
      </c>
      <c r="O106" s="84">
        <f>L106/'סכום נכסי הקרן'!$C$42</f>
        <v>4.1097308365633438E-4</v>
      </c>
    </row>
    <row r="107" spans="2:15">
      <c r="B107" s="76" t="s">
        <v>1169</v>
      </c>
      <c r="C107" s="73" t="s">
        <v>1170</v>
      </c>
      <c r="D107" s="86" t="s">
        <v>121</v>
      </c>
      <c r="E107" s="86" t="s">
        <v>296</v>
      </c>
      <c r="F107" s="73" t="s">
        <v>405</v>
      </c>
      <c r="G107" s="86" t="s">
        <v>406</v>
      </c>
      <c r="H107" s="86" t="s">
        <v>134</v>
      </c>
      <c r="I107" s="83">
        <v>7322209.9392339997</v>
      </c>
      <c r="J107" s="85">
        <v>1741</v>
      </c>
      <c r="K107" s="73"/>
      <c r="L107" s="83">
        <v>127479.67504215901</v>
      </c>
      <c r="M107" s="84">
        <v>2.7562530969255702E-2</v>
      </c>
      <c r="N107" s="84">
        <f t="shared" si="1"/>
        <v>1.3429890852817641E-2</v>
      </c>
      <c r="O107" s="84">
        <f>L107/'סכום נכסי הקרן'!$C$42</f>
        <v>2.1064397350308082E-3</v>
      </c>
    </row>
    <row r="108" spans="2:15">
      <c r="B108" s="76" t="s">
        <v>1171</v>
      </c>
      <c r="C108" s="73" t="s">
        <v>1172</v>
      </c>
      <c r="D108" s="86" t="s">
        <v>121</v>
      </c>
      <c r="E108" s="86" t="s">
        <v>296</v>
      </c>
      <c r="F108" s="73" t="s">
        <v>1173</v>
      </c>
      <c r="G108" s="86" t="s">
        <v>129</v>
      </c>
      <c r="H108" s="86" t="s">
        <v>134</v>
      </c>
      <c r="I108" s="83">
        <v>100535.903773</v>
      </c>
      <c r="J108" s="85">
        <v>32520</v>
      </c>
      <c r="K108" s="73"/>
      <c r="L108" s="83">
        <v>32694.275906927</v>
      </c>
      <c r="M108" s="84">
        <v>1.1709281628665079E-2</v>
      </c>
      <c r="N108" s="84">
        <f t="shared" si="1"/>
        <v>3.4443181377480452E-3</v>
      </c>
      <c r="O108" s="84">
        <f>L108/'סכום נכסי הקרן'!$C$42</f>
        <v>5.4023138869498859E-4</v>
      </c>
    </row>
    <row r="109" spans="2:15">
      <c r="B109" s="76" t="s">
        <v>1174</v>
      </c>
      <c r="C109" s="73" t="s">
        <v>1175</v>
      </c>
      <c r="D109" s="86" t="s">
        <v>121</v>
      </c>
      <c r="E109" s="86" t="s">
        <v>296</v>
      </c>
      <c r="F109" s="73" t="s">
        <v>1176</v>
      </c>
      <c r="G109" s="86" t="s">
        <v>554</v>
      </c>
      <c r="H109" s="86" t="s">
        <v>134</v>
      </c>
      <c r="I109" s="83">
        <v>1379101.889223</v>
      </c>
      <c r="J109" s="85">
        <v>1221</v>
      </c>
      <c r="K109" s="73"/>
      <c r="L109" s="83">
        <v>16838.834067416999</v>
      </c>
      <c r="M109" s="84">
        <v>1.377933732122256E-2</v>
      </c>
      <c r="N109" s="84">
        <f t="shared" si="1"/>
        <v>1.7739588961089624E-3</v>
      </c>
      <c r="O109" s="84">
        <f>L109/'סכום נכסי הקרן'!$C$42</f>
        <v>2.782403481925042E-4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90" t="s">
        <v>28</v>
      </c>
      <c r="C111" s="71"/>
      <c r="D111" s="71"/>
      <c r="E111" s="71"/>
      <c r="F111" s="71"/>
      <c r="G111" s="71"/>
      <c r="H111" s="71"/>
      <c r="I111" s="80"/>
      <c r="J111" s="82"/>
      <c r="K111" s="80">
        <v>1677.2897465139999</v>
      </c>
      <c r="L111" s="80">
        <f>SUM(L112:L181)</f>
        <v>494614.02145032102</v>
      </c>
      <c r="M111" s="71"/>
      <c r="N111" s="81">
        <f t="shared" si="1"/>
        <v>5.2107226663028638E-2</v>
      </c>
      <c r="O111" s="81">
        <f>L111/'סכום נכסי הקרן'!$C$42</f>
        <v>8.1728685607472453E-3</v>
      </c>
    </row>
    <row r="112" spans="2:15">
      <c r="B112" s="76" t="s">
        <v>1177</v>
      </c>
      <c r="C112" s="73" t="s">
        <v>1178</v>
      </c>
      <c r="D112" s="86" t="s">
        <v>121</v>
      </c>
      <c r="E112" s="86" t="s">
        <v>296</v>
      </c>
      <c r="F112" s="73" t="s">
        <v>1179</v>
      </c>
      <c r="G112" s="86" t="s">
        <v>1180</v>
      </c>
      <c r="H112" s="86" t="s">
        <v>134</v>
      </c>
      <c r="I112" s="83">
        <v>6155837.7704229997</v>
      </c>
      <c r="J112" s="85">
        <v>174.1</v>
      </c>
      <c r="K112" s="73"/>
      <c r="L112" s="83">
        <v>10717.313558050999</v>
      </c>
      <c r="M112" s="84">
        <v>2.0736983486559345E-2</v>
      </c>
      <c r="N112" s="84">
        <f t="shared" si="1"/>
        <v>1.1290611720844715E-3</v>
      </c>
      <c r="O112" s="84">
        <f>L112/'סכום נכסי הקרן'!$C$42</f>
        <v>1.7708999590716792E-4</v>
      </c>
    </row>
    <row r="113" spans="2:15">
      <c r="B113" s="76" t="s">
        <v>1181</v>
      </c>
      <c r="C113" s="73" t="s">
        <v>1182</v>
      </c>
      <c r="D113" s="86" t="s">
        <v>121</v>
      </c>
      <c r="E113" s="86" t="s">
        <v>296</v>
      </c>
      <c r="F113" s="73" t="s">
        <v>492</v>
      </c>
      <c r="G113" s="86" t="s">
        <v>493</v>
      </c>
      <c r="H113" s="86" t="s">
        <v>134</v>
      </c>
      <c r="I113" s="83">
        <v>2493730.320018</v>
      </c>
      <c r="J113" s="85">
        <v>388.5</v>
      </c>
      <c r="K113" s="83">
        <v>229.92692228299995</v>
      </c>
      <c r="L113" s="83">
        <v>9918.0692168229998</v>
      </c>
      <c r="M113" s="84">
        <v>1.5126760340502953E-2</v>
      </c>
      <c r="N113" s="84">
        <f t="shared" si="1"/>
        <v>1.0448613632610304E-3</v>
      </c>
      <c r="O113" s="84">
        <f>L113/'סכום נכסי הקרן'!$C$42</f>
        <v>1.6388349818269218E-4</v>
      </c>
    </row>
    <row r="114" spans="2:15">
      <c r="B114" s="76" t="s">
        <v>1183</v>
      </c>
      <c r="C114" s="73" t="s">
        <v>1184</v>
      </c>
      <c r="D114" s="86" t="s">
        <v>121</v>
      </c>
      <c r="E114" s="86" t="s">
        <v>296</v>
      </c>
      <c r="F114" s="73" t="s">
        <v>1185</v>
      </c>
      <c r="G114" s="86" t="s">
        <v>1186</v>
      </c>
      <c r="H114" s="86" t="s">
        <v>134</v>
      </c>
      <c r="I114" s="83">
        <v>84985.976730000009</v>
      </c>
      <c r="J114" s="85">
        <v>1964</v>
      </c>
      <c r="K114" s="73"/>
      <c r="L114" s="83">
        <v>1669.1245829680001</v>
      </c>
      <c r="M114" s="84">
        <v>1.9016794092006351E-2</v>
      </c>
      <c r="N114" s="84">
        <f t="shared" si="1"/>
        <v>1.7584105828322608E-4</v>
      </c>
      <c r="O114" s="84">
        <f>L114/'סכום נכסי הקרן'!$C$42</f>
        <v>2.7580163999616174E-5</v>
      </c>
    </row>
    <row r="115" spans="2:15">
      <c r="B115" s="76" t="s">
        <v>1187</v>
      </c>
      <c r="C115" s="73" t="s">
        <v>1188</v>
      </c>
      <c r="D115" s="86" t="s">
        <v>121</v>
      </c>
      <c r="E115" s="86" t="s">
        <v>296</v>
      </c>
      <c r="F115" s="73" t="s">
        <v>1189</v>
      </c>
      <c r="G115" s="86" t="s">
        <v>130</v>
      </c>
      <c r="H115" s="86" t="s">
        <v>134</v>
      </c>
      <c r="I115" s="83">
        <v>1110857.6950040001</v>
      </c>
      <c r="J115" s="85">
        <v>455</v>
      </c>
      <c r="K115" s="83">
        <v>20.193171955</v>
      </c>
      <c r="L115" s="83">
        <v>5074.5956842229998</v>
      </c>
      <c r="M115" s="84">
        <v>2.0193183449524456E-2</v>
      </c>
      <c r="N115" s="84">
        <f t="shared" si="1"/>
        <v>5.3460495674118968E-4</v>
      </c>
      <c r="O115" s="84">
        <f>L115/'סכום נכסי הקרן'!$C$42</f>
        <v>8.3851249110323604E-5</v>
      </c>
    </row>
    <row r="116" spans="2:15">
      <c r="B116" s="76" t="s">
        <v>1190</v>
      </c>
      <c r="C116" s="73" t="s">
        <v>1191</v>
      </c>
      <c r="D116" s="86" t="s">
        <v>121</v>
      </c>
      <c r="E116" s="86" t="s">
        <v>296</v>
      </c>
      <c r="F116" s="73" t="s">
        <v>1192</v>
      </c>
      <c r="G116" s="86" t="s">
        <v>130</v>
      </c>
      <c r="H116" s="86" t="s">
        <v>134</v>
      </c>
      <c r="I116" s="83">
        <v>488478.37360500003</v>
      </c>
      <c r="J116" s="85">
        <v>2137</v>
      </c>
      <c r="K116" s="73"/>
      <c r="L116" s="83">
        <v>10438.782843930001</v>
      </c>
      <c r="M116" s="84">
        <v>2.8908580488276596E-2</v>
      </c>
      <c r="N116" s="84">
        <f t="shared" si="1"/>
        <v>1.0997181643574334E-3</v>
      </c>
      <c r="O116" s="84">
        <f>L116/'סכום נכסי הקרן'!$C$42</f>
        <v>1.7248762958126579E-4</v>
      </c>
    </row>
    <row r="117" spans="2:15">
      <c r="B117" s="76" t="s">
        <v>1193</v>
      </c>
      <c r="C117" s="73" t="s">
        <v>1194</v>
      </c>
      <c r="D117" s="86" t="s">
        <v>121</v>
      </c>
      <c r="E117" s="86" t="s">
        <v>296</v>
      </c>
      <c r="F117" s="73" t="s">
        <v>1195</v>
      </c>
      <c r="G117" s="86" t="s">
        <v>474</v>
      </c>
      <c r="H117" s="86" t="s">
        <v>134</v>
      </c>
      <c r="I117" s="83">
        <v>160326.89126999999</v>
      </c>
      <c r="J117" s="85">
        <v>9584</v>
      </c>
      <c r="K117" s="73"/>
      <c r="L117" s="83">
        <v>15365.729259316999</v>
      </c>
      <c r="M117" s="84">
        <v>4.0081722817499998E-2</v>
      </c>
      <c r="N117" s="84">
        <f t="shared" si="1"/>
        <v>1.6187683782401239E-3</v>
      </c>
      <c r="O117" s="84">
        <f>L117/'סכום נכסי הקרן'!$C$42</f>
        <v>2.538991620338434E-4</v>
      </c>
    </row>
    <row r="118" spans="2:15">
      <c r="B118" s="76" t="s">
        <v>1196</v>
      </c>
      <c r="C118" s="73" t="s">
        <v>1197</v>
      </c>
      <c r="D118" s="86" t="s">
        <v>121</v>
      </c>
      <c r="E118" s="86" t="s">
        <v>296</v>
      </c>
      <c r="F118" s="73" t="s">
        <v>1198</v>
      </c>
      <c r="G118" s="86" t="s">
        <v>129</v>
      </c>
      <c r="H118" s="86" t="s">
        <v>134</v>
      </c>
      <c r="I118" s="83">
        <v>610769.10959999997</v>
      </c>
      <c r="J118" s="85">
        <v>510.5</v>
      </c>
      <c r="K118" s="73"/>
      <c r="L118" s="83">
        <v>3117.9763045080003</v>
      </c>
      <c r="M118" s="84">
        <v>1.0807707283039609E-2</v>
      </c>
      <c r="N118" s="84">
        <f t="shared" si="1"/>
        <v>3.2847653115969974E-4</v>
      </c>
      <c r="O118" s="84">
        <f>L118/'סכום נכסי הקרן'!$C$42</f>
        <v>5.1520598703504018E-5</v>
      </c>
    </row>
    <row r="119" spans="2:15">
      <c r="B119" s="76" t="s">
        <v>1199</v>
      </c>
      <c r="C119" s="73" t="s">
        <v>1200</v>
      </c>
      <c r="D119" s="86" t="s">
        <v>121</v>
      </c>
      <c r="E119" s="86" t="s">
        <v>296</v>
      </c>
      <c r="F119" s="73" t="s">
        <v>1201</v>
      </c>
      <c r="G119" s="86" t="s">
        <v>129</v>
      </c>
      <c r="H119" s="86" t="s">
        <v>134</v>
      </c>
      <c r="I119" s="83">
        <v>97147.265136999995</v>
      </c>
      <c r="J119" s="85">
        <v>8193</v>
      </c>
      <c r="K119" s="83">
        <v>186.185649101</v>
      </c>
      <c r="L119" s="83">
        <v>8145.4611558140004</v>
      </c>
      <c r="M119" s="84">
        <v>8.6830833077481285E-3</v>
      </c>
      <c r="N119" s="84">
        <f t="shared" si="1"/>
        <v>8.581183959895601E-4</v>
      </c>
      <c r="O119" s="84">
        <f>L119/'סכום נכסי הקרן'!$C$42</f>
        <v>1.3459340112909968E-4</v>
      </c>
    </row>
    <row r="120" spans="2:15">
      <c r="B120" s="76" t="s">
        <v>1202</v>
      </c>
      <c r="C120" s="73" t="s">
        <v>1203</v>
      </c>
      <c r="D120" s="86" t="s">
        <v>121</v>
      </c>
      <c r="E120" s="86" t="s">
        <v>296</v>
      </c>
      <c r="F120" s="73" t="s">
        <v>664</v>
      </c>
      <c r="G120" s="86" t="s">
        <v>544</v>
      </c>
      <c r="H120" s="86" t="s">
        <v>134</v>
      </c>
      <c r="I120" s="83">
        <v>49311.716499000002</v>
      </c>
      <c r="J120" s="85">
        <v>4338</v>
      </c>
      <c r="K120" s="73"/>
      <c r="L120" s="83">
        <v>2139.1422617350004</v>
      </c>
      <c r="M120" s="84">
        <v>3.836715843466509E-3</v>
      </c>
      <c r="N120" s="84">
        <f t="shared" si="1"/>
        <v>2.2535707817147863E-4</v>
      </c>
      <c r="O120" s="84">
        <f>L120/'סכום נכסי הקרן'!$C$42</f>
        <v>3.5346609234076724E-5</v>
      </c>
    </row>
    <row r="121" spans="2:15">
      <c r="B121" s="76" t="s">
        <v>1204</v>
      </c>
      <c r="C121" s="73" t="s">
        <v>1205</v>
      </c>
      <c r="D121" s="86" t="s">
        <v>121</v>
      </c>
      <c r="E121" s="86" t="s">
        <v>296</v>
      </c>
      <c r="F121" s="73" t="s">
        <v>1206</v>
      </c>
      <c r="G121" s="86" t="s">
        <v>1207</v>
      </c>
      <c r="H121" s="86" t="s">
        <v>134</v>
      </c>
      <c r="I121" s="83">
        <v>556575.31201800006</v>
      </c>
      <c r="J121" s="85">
        <v>276.39999999999998</v>
      </c>
      <c r="K121" s="73"/>
      <c r="L121" s="83">
        <v>1538.3741629270003</v>
      </c>
      <c r="M121" s="84">
        <v>2.8654980381228028E-2</v>
      </c>
      <c r="N121" s="84">
        <f t="shared" si="1"/>
        <v>1.6206659682864541E-4</v>
      </c>
      <c r="O121" s="84">
        <f>L121/'סכום נכסי הקרן'!$C$42</f>
        <v>2.5419679357219285E-5</v>
      </c>
    </row>
    <row r="122" spans="2:15">
      <c r="B122" s="76" t="s">
        <v>1208</v>
      </c>
      <c r="C122" s="73" t="s">
        <v>1209</v>
      </c>
      <c r="D122" s="86" t="s">
        <v>121</v>
      </c>
      <c r="E122" s="86" t="s">
        <v>296</v>
      </c>
      <c r="F122" s="73" t="s">
        <v>1210</v>
      </c>
      <c r="G122" s="86" t="s">
        <v>330</v>
      </c>
      <c r="H122" s="86" t="s">
        <v>134</v>
      </c>
      <c r="I122" s="83">
        <v>318029.25677899999</v>
      </c>
      <c r="J122" s="85">
        <v>3768</v>
      </c>
      <c r="K122" s="73"/>
      <c r="L122" s="83">
        <v>11983.342395419</v>
      </c>
      <c r="M122" s="84">
        <v>1.9839668848933446E-2</v>
      </c>
      <c r="N122" s="84">
        <f t="shared" si="1"/>
        <v>1.2624363873628985E-3</v>
      </c>
      <c r="O122" s="84">
        <f>L122/'סכום נכסי הקרן'!$C$42</f>
        <v>1.9800951462922982E-4</v>
      </c>
    </row>
    <row r="123" spans="2:15">
      <c r="B123" s="76" t="s">
        <v>1211</v>
      </c>
      <c r="C123" s="73" t="s">
        <v>1212</v>
      </c>
      <c r="D123" s="86" t="s">
        <v>121</v>
      </c>
      <c r="E123" s="86" t="s">
        <v>296</v>
      </c>
      <c r="F123" s="73" t="s">
        <v>1213</v>
      </c>
      <c r="G123" s="86" t="s">
        <v>157</v>
      </c>
      <c r="H123" s="86" t="s">
        <v>134</v>
      </c>
      <c r="I123" s="83">
        <v>32505.640986999999</v>
      </c>
      <c r="J123" s="85">
        <v>7258</v>
      </c>
      <c r="K123" s="73"/>
      <c r="L123" s="83">
        <v>2359.2594228489997</v>
      </c>
      <c r="M123" s="84">
        <v>3.0707963051222103E-3</v>
      </c>
      <c r="N123" s="84">
        <f t="shared" si="1"/>
        <v>2.4854626066363243E-4</v>
      </c>
      <c r="O123" s="84">
        <f>L123/'סכום נכסי הקרן'!$C$42</f>
        <v>3.8983765779850531E-5</v>
      </c>
    </row>
    <row r="124" spans="2:15">
      <c r="B124" s="76" t="s">
        <v>1214</v>
      </c>
      <c r="C124" s="73" t="s">
        <v>1215</v>
      </c>
      <c r="D124" s="86" t="s">
        <v>121</v>
      </c>
      <c r="E124" s="86" t="s">
        <v>296</v>
      </c>
      <c r="F124" s="73" t="s">
        <v>1216</v>
      </c>
      <c r="G124" s="86" t="s">
        <v>1186</v>
      </c>
      <c r="H124" s="86" t="s">
        <v>134</v>
      </c>
      <c r="I124" s="83">
        <v>334054.99331699999</v>
      </c>
      <c r="J124" s="85">
        <v>432.8</v>
      </c>
      <c r="K124" s="73"/>
      <c r="L124" s="83">
        <v>1445.790012339</v>
      </c>
      <c r="M124" s="84">
        <v>6.4339255605458208E-3</v>
      </c>
      <c r="N124" s="84">
        <f t="shared" si="1"/>
        <v>1.5231292404365855E-4</v>
      </c>
      <c r="O124" s="84">
        <f>L124/'סכום נכסי הקרן'!$C$42</f>
        <v>2.3889843847612413E-5</v>
      </c>
    </row>
    <row r="125" spans="2:15">
      <c r="B125" s="76" t="s">
        <v>1217</v>
      </c>
      <c r="C125" s="73" t="s">
        <v>1218</v>
      </c>
      <c r="D125" s="86" t="s">
        <v>121</v>
      </c>
      <c r="E125" s="86" t="s">
        <v>296</v>
      </c>
      <c r="F125" s="73" t="s">
        <v>1219</v>
      </c>
      <c r="G125" s="86" t="s">
        <v>474</v>
      </c>
      <c r="H125" s="86" t="s">
        <v>134</v>
      </c>
      <c r="I125" s="83">
        <v>350189.30424500001</v>
      </c>
      <c r="J125" s="85">
        <v>2097</v>
      </c>
      <c r="K125" s="73"/>
      <c r="L125" s="83">
        <v>7343.4697100090007</v>
      </c>
      <c r="M125" s="84">
        <v>1.2509542452010936E-2</v>
      </c>
      <c r="N125" s="84">
        <f t="shared" si="1"/>
        <v>7.7362918170114454E-4</v>
      </c>
      <c r="O125" s="84">
        <f>L125/'סכום נכסי הקרן'!$C$42</f>
        <v>1.2134151099022246E-4</v>
      </c>
    </row>
    <row r="126" spans="2:15">
      <c r="B126" s="76" t="s">
        <v>1220</v>
      </c>
      <c r="C126" s="73" t="s">
        <v>1221</v>
      </c>
      <c r="D126" s="86" t="s">
        <v>121</v>
      </c>
      <c r="E126" s="86" t="s">
        <v>296</v>
      </c>
      <c r="F126" s="73" t="s">
        <v>1222</v>
      </c>
      <c r="G126" s="86" t="s">
        <v>130</v>
      </c>
      <c r="H126" s="86" t="s">
        <v>134</v>
      </c>
      <c r="I126" s="83">
        <v>186945.22701500001</v>
      </c>
      <c r="J126" s="85">
        <v>1946</v>
      </c>
      <c r="K126" s="73"/>
      <c r="L126" s="83">
        <v>3637.95411771</v>
      </c>
      <c r="M126" s="84">
        <v>2.8301856890682708E-2</v>
      </c>
      <c r="N126" s="84">
        <f t="shared" si="1"/>
        <v>3.832558147975049E-4</v>
      </c>
      <c r="O126" s="84">
        <f>L126/'סכום נכסי הקרן'!$C$42</f>
        <v>6.0112571711757217E-5</v>
      </c>
    </row>
    <row r="127" spans="2:15">
      <c r="B127" s="76" t="s">
        <v>1223</v>
      </c>
      <c r="C127" s="73" t="s">
        <v>1224</v>
      </c>
      <c r="D127" s="86" t="s">
        <v>121</v>
      </c>
      <c r="E127" s="86" t="s">
        <v>296</v>
      </c>
      <c r="F127" s="73" t="s">
        <v>1225</v>
      </c>
      <c r="G127" s="86" t="s">
        <v>474</v>
      </c>
      <c r="H127" s="86" t="s">
        <v>134</v>
      </c>
      <c r="I127" s="83">
        <v>81501.554229000001</v>
      </c>
      <c r="J127" s="85">
        <v>11000</v>
      </c>
      <c r="K127" s="73"/>
      <c r="L127" s="83">
        <v>8965.1709651360015</v>
      </c>
      <c r="M127" s="84">
        <v>1.6103799402451761E-2</v>
      </c>
      <c r="N127" s="84">
        <f t="shared" si="1"/>
        <v>9.4447422696055815E-4</v>
      </c>
      <c r="O127" s="84">
        <f>L127/'סכום נכסי הקרן'!$C$42</f>
        <v>1.4813806472334997E-4</v>
      </c>
    </row>
    <row r="128" spans="2:15">
      <c r="B128" s="76" t="s">
        <v>1226</v>
      </c>
      <c r="C128" s="73" t="s">
        <v>1227</v>
      </c>
      <c r="D128" s="86" t="s">
        <v>121</v>
      </c>
      <c r="E128" s="86" t="s">
        <v>296</v>
      </c>
      <c r="F128" s="73" t="s">
        <v>1228</v>
      </c>
      <c r="G128" s="86" t="s">
        <v>1229</v>
      </c>
      <c r="H128" s="86" t="s">
        <v>134</v>
      </c>
      <c r="I128" s="83">
        <v>251010.32584400001</v>
      </c>
      <c r="J128" s="85">
        <v>483.4</v>
      </c>
      <c r="K128" s="73"/>
      <c r="L128" s="83">
        <v>1213.3839146189998</v>
      </c>
      <c r="M128" s="84">
        <v>8.5328241127553741E-3</v>
      </c>
      <c r="N128" s="84">
        <f t="shared" si="1"/>
        <v>1.2782911103678777E-4</v>
      </c>
      <c r="O128" s="84">
        <f>L128/'סכום נכסי הקרן'!$C$42</f>
        <v>2.0049628230974218E-5</v>
      </c>
    </row>
    <row r="129" spans="2:15">
      <c r="B129" s="76" t="s">
        <v>1230</v>
      </c>
      <c r="C129" s="73" t="s">
        <v>1231</v>
      </c>
      <c r="D129" s="86" t="s">
        <v>121</v>
      </c>
      <c r="E129" s="86" t="s">
        <v>296</v>
      </c>
      <c r="F129" s="73" t="s">
        <v>1232</v>
      </c>
      <c r="G129" s="86" t="s">
        <v>544</v>
      </c>
      <c r="H129" s="86" t="s">
        <v>134</v>
      </c>
      <c r="I129" s="83">
        <v>508974.25799999997</v>
      </c>
      <c r="J129" s="85">
        <v>1211</v>
      </c>
      <c r="K129" s="73"/>
      <c r="L129" s="83">
        <v>6163.6782643799997</v>
      </c>
      <c r="M129" s="84">
        <v>1.1167520355974486E-2</v>
      </c>
      <c r="N129" s="84">
        <f t="shared" si="1"/>
        <v>6.4933901278876318E-4</v>
      </c>
      <c r="O129" s="84">
        <f>L129/'סכום נכסי הקרן'!$C$42</f>
        <v>1.0184695564796499E-4</v>
      </c>
    </row>
    <row r="130" spans="2:15">
      <c r="B130" s="76" t="s">
        <v>1233</v>
      </c>
      <c r="C130" s="73" t="s">
        <v>1234</v>
      </c>
      <c r="D130" s="86" t="s">
        <v>121</v>
      </c>
      <c r="E130" s="86" t="s">
        <v>296</v>
      </c>
      <c r="F130" s="73" t="s">
        <v>1235</v>
      </c>
      <c r="G130" s="86" t="s">
        <v>1098</v>
      </c>
      <c r="H130" s="86" t="s">
        <v>134</v>
      </c>
      <c r="I130" s="83">
        <v>515722.49320000003</v>
      </c>
      <c r="J130" s="85">
        <v>108.9</v>
      </c>
      <c r="K130" s="73"/>
      <c r="L130" s="83">
        <v>561.62179433099993</v>
      </c>
      <c r="M130" s="84">
        <v>5.2460494677735005E-3</v>
      </c>
      <c r="N130" s="84">
        <f t="shared" si="1"/>
        <v>5.9166446697754187E-5</v>
      </c>
      <c r="O130" s="84">
        <f>L130/'סכום נכסי הקרן'!$C$42</f>
        <v>9.2800869099084176E-6</v>
      </c>
    </row>
    <row r="131" spans="2:15">
      <c r="B131" s="76" t="s">
        <v>1236</v>
      </c>
      <c r="C131" s="73" t="s">
        <v>1237</v>
      </c>
      <c r="D131" s="86" t="s">
        <v>121</v>
      </c>
      <c r="E131" s="86" t="s">
        <v>296</v>
      </c>
      <c r="F131" s="73" t="s">
        <v>1238</v>
      </c>
      <c r="G131" s="86" t="s">
        <v>1229</v>
      </c>
      <c r="H131" s="86" t="s">
        <v>134</v>
      </c>
      <c r="I131" s="83">
        <v>560013.68761799997</v>
      </c>
      <c r="J131" s="85">
        <v>3999</v>
      </c>
      <c r="K131" s="73"/>
      <c r="L131" s="83">
        <v>22394.947367842997</v>
      </c>
      <c r="M131" s="84">
        <v>2.2644448138283677E-2</v>
      </c>
      <c r="N131" s="84">
        <f t="shared" si="1"/>
        <v>2.3592913827656195E-3</v>
      </c>
      <c r="O131" s="84">
        <f>L131/'סכום נכסי הקרן'!$C$42</f>
        <v>3.700480643988717E-4</v>
      </c>
    </row>
    <row r="132" spans="2:15">
      <c r="B132" s="76" t="s">
        <v>1239</v>
      </c>
      <c r="C132" s="73" t="s">
        <v>1240</v>
      </c>
      <c r="D132" s="86" t="s">
        <v>121</v>
      </c>
      <c r="E132" s="86" t="s">
        <v>296</v>
      </c>
      <c r="F132" s="73" t="s">
        <v>1241</v>
      </c>
      <c r="G132" s="86" t="s">
        <v>624</v>
      </c>
      <c r="H132" s="86" t="s">
        <v>134</v>
      </c>
      <c r="I132" s="83">
        <v>169775.99836999999</v>
      </c>
      <c r="J132" s="85">
        <v>7908</v>
      </c>
      <c r="K132" s="73"/>
      <c r="L132" s="83">
        <v>13425.885951081</v>
      </c>
      <c r="M132" s="84">
        <v>1.9184784334459984E-2</v>
      </c>
      <c r="N132" s="84">
        <f t="shared" si="1"/>
        <v>1.4144072995617974E-3</v>
      </c>
      <c r="O132" s="84">
        <f>L132/'סכום נכסי הקרן'!$C$42</f>
        <v>2.2184571490314919E-4</v>
      </c>
    </row>
    <row r="133" spans="2:15">
      <c r="B133" s="76" t="s">
        <v>1242</v>
      </c>
      <c r="C133" s="73" t="s">
        <v>1243</v>
      </c>
      <c r="D133" s="86" t="s">
        <v>121</v>
      </c>
      <c r="E133" s="86" t="s">
        <v>296</v>
      </c>
      <c r="F133" s="73" t="s">
        <v>1244</v>
      </c>
      <c r="G133" s="86" t="s">
        <v>129</v>
      </c>
      <c r="H133" s="86" t="s">
        <v>134</v>
      </c>
      <c r="I133" s="83">
        <v>2107153.4281199998</v>
      </c>
      <c r="J133" s="85">
        <v>221.9</v>
      </c>
      <c r="K133" s="73"/>
      <c r="L133" s="83">
        <v>4675.7734569980003</v>
      </c>
      <c r="M133" s="84">
        <v>1.407177758967801E-2</v>
      </c>
      <c r="N133" s="84">
        <f t="shared" si="1"/>
        <v>4.9258932578246598E-4</v>
      </c>
      <c r="O133" s="84">
        <f>L133/'סכום נכסי הקרן'!$C$42</f>
        <v>7.7261218296686884E-5</v>
      </c>
    </row>
    <row r="134" spans="2:15">
      <c r="B134" s="76" t="s">
        <v>1245</v>
      </c>
      <c r="C134" s="73" t="s">
        <v>1246</v>
      </c>
      <c r="D134" s="86" t="s">
        <v>121</v>
      </c>
      <c r="E134" s="86" t="s">
        <v>296</v>
      </c>
      <c r="F134" s="73" t="s">
        <v>1247</v>
      </c>
      <c r="G134" s="86" t="s">
        <v>157</v>
      </c>
      <c r="H134" s="86" t="s">
        <v>134</v>
      </c>
      <c r="I134" s="83">
        <v>246019.11050000001</v>
      </c>
      <c r="J134" s="85">
        <v>318.89999999999998</v>
      </c>
      <c r="K134" s="73"/>
      <c r="L134" s="83">
        <v>784.55494459700003</v>
      </c>
      <c r="M134" s="84">
        <v>1.3875545489359807E-2</v>
      </c>
      <c r="N134" s="84">
        <f t="shared" si="1"/>
        <v>8.2652291594652742E-5</v>
      </c>
      <c r="O134" s="84">
        <f>L134/'סכום נכסי הקרן'!$C$42</f>
        <v>1.2963774100204408E-5</v>
      </c>
    </row>
    <row r="135" spans="2:15">
      <c r="B135" s="76" t="s">
        <v>1248</v>
      </c>
      <c r="C135" s="73" t="s">
        <v>1249</v>
      </c>
      <c r="D135" s="86" t="s">
        <v>121</v>
      </c>
      <c r="E135" s="86" t="s">
        <v>296</v>
      </c>
      <c r="F135" s="73" t="s">
        <v>1250</v>
      </c>
      <c r="G135" s="86" t="s">
        <v>130</v>
      </c>
      <c r="H135" s="86" t="s">
        <v>134</v>
      </c>
      <c r="I135" s="83">
        <v>1984999.6062</v>
      </c>
      <c r="J135" s="85">
        <v>365.1</v>
      </c>
      <c r="K135" s="73"/>
      <c r="L135" s="83">
        <v>7247.2335622359997</v>
      </c>
      <c r="M135" s="84">
        <v>2.4895404554480343E-2</v>
      </c>
      <c r="N135" s="84">
        <f t="shared" si="1"/>
        <v>7.6349077367445623E-4</v>
      </c>
      <c r="O135" s="84">
        <f>L135/'סכום נכסי הקרן'!$C$42</f>
        <v>1.197513308650511E-4</v>
      </c>
    </row>
    <row r="136" spans="2:15">
      <c r="B136" s="76" t="s">
        <v>1251</v>
      </c>
      <c r="C136" s="73" t="s">
        <v>1252</v>
      </c>
      <c r="D136" s="86" t="s">
        <v>121</v>
      </c>
      <c r="E136" s="86" t="s">
        <v>296</v>
      </c>
      <c r="F136" s="73" t="s">
        <v>1253</v>
      </c>
      <c r="G136" s="86" t="s">
        <v>157</v>
      </c>
      <c r="H136" s="86" t="s">
        <v>134</v>
      </c>
      <c r="I136" s="83">
        <v>2053868.6585629999</v>
      </c>
      <c r="J136" s="85">
        <v>194.5</v>
      </c>
      <c r="K136" s="73"/>
      <c r="L136" s="83">
        <v>3994.7745421770001</v>
      </c>
      <c r="M136" s="84">
        <v>1.8989254210674118E-2</v>
      </c>
      <c r="N136" s="84">
        <f t="shared" si="1"/>
        <v>4.2084658644846087E-4</v>
      </c>
      <c r="O136" s="84">
        <f>L136/'סכום נכסי הקרן'!$C$42</f>
        <v>6.6008576075741345E-5</v>
      </c>
    </row>
    <row r="137" spans="2:15">
      <c r="B137" s="76" t="s">
        <v>1254</v>
      </c>
      <c r="C137" s="73" t="s">
        <v>1255</v>
      </c>
      <c r="D137" s="86" t="s">
        <v>121</v>
      </c>
      <c r="E137" s="86" t="s">
        <v>296</v>
      </c>
      <c r="F137" s="73" t="s">
        <v>1256</v>
      </c>
      <c r="G137" s="86" t="s">
        <v>413</v>
      </c>
      <c r="H137" s="86" t="s">
        <v>134</v>
      </c>
      <c r="I137" s="83">
        <v>688816.42859100003</v>
      </c>
      <c r="J137" s="85">
        <v>885</v>
      </c>
      <c r="K137" s="73"/>
      <c r="L137" s="83">
        <v>6096.0253983720004</v>
      </c>
      <c r="M137" s="84">
        <v>2.0122098865710921E-2</v>
      </c>
      <c r="N137" s="84">
        <f t="shared" si="1"/>
        <v>6.4221183266324712E-4</v>
      </c>
      <c r="O137" s="84">
        <f>L137/'סכום נכסי הקרן'!$C$42</f>
        <v>1.0072907795412214E-4</v>
      </c>
    </row>
    <row r="138" spans="2:15">
      <c r="B138" s="76" t="s">
        <v>1257</v>
      </c>
      <c r="C138" s="73" t="s">
        <v>1258</v>
      </c>
      <c r="D138" s="86" t="s">
        <v>121</v>
      </c>
      <c r="E138" s="86" t="s">
        <v>296</v>
      </c>
      <c r="F138" s="73" t="s">
        <v>1259</v>
      </c>
      <c r="G138" s="86" t="s">
        <v>159</v>
      </c>
      <c r="H138" s="86" t="s">
        <v>134</v>
      </c>
      <c r="I138" s="83">
        <v>170885.562252</v>
      </c>
      <c r="J138" s="85">
        <v>2060</v>
      </c>
      <c r="K138" s="73"/>
      <c r="L138" s="83">
        <v>3520.2425823960002</v>
      </c>
      <c r="M138" s="84">
        <v>1.4477186021803349E-2</v>
      </c>
      <c r="N138" s="84">
        <f t="shared" si="1"/>
        <v>3.7085499034559286E-4</v>
      </c>
      <c r="O138" s="84">
        <f>L138/'סכום נכסי הקרן'!$C$42</f>
        <v>5.8167538080514506E-5</v>
      </c>
    </row>
    <row r="139" spans="2:15">
      <c r="B139" s="76" t="s">
        <v>1260</v>
      </c>
      <c r="C139" s="73" t="s">
        <v>1261</v>
      </c>
      <c r="D139" s="86" t="s">
        <v>121</v>
      </c>
      <c r="E139" s="86" t="s">
        <v>296</v>
      </c>
      <c r="F139" s="73" t="s">
        <v>577</v>
      </c>
      <c r="G139" s="86" t="s">
        <v>131</v>
      </c>
      <c r="H139" s="86" t="s">
        <v>134</v>
      </c>
      <c r="I139" s="83">
        <v>811360.69993300003</v>
      </c>
      <c r="J139" s="85">
        <v>834</v>
      </c>
      <c r="K139" s="73"/>
      <c r="L139" s="83">
        <v>6766.7482374430001</v>
      </c>
      <c r="M139" s="84">
        <v>1.1915013728672687E-2</v>
      </c>
      <c r="N139" s="84">
        <f t="shared" si="1"/>
        <v>7.1287199490665208E-4</v>
      </c>
      <c r="O139" s="84">
        <f>L139/'סכום נכסי הקרן'!$C$42</f>
        <v>1.1181192107358088E-4</v>
      </c>
    </row>
    <row r="140" spans="2:15">
      <c r="B140" s="76" t="s">
        <v>1262</v>
      </c>
      <c r="C140" s="73" t="s">
        <v>1263</v>
      </c>
      <c r="D140" s="86" t="s">
        <v>121</v>
      </c>
      <c r="E140" s="86" t="s">
        <v>296</v>
      </c>
      <c r="F140" s="73" t="s">
        <v>1264</v>
      </c>
      <c r="G140" s="86" t="s">
        <v>413</v>
      </c>
      <c r="H140" s="86" t="s">
        <v>134</v>
      </c>
      <c r="I140" s="83">
        <v>430044.82045399991</v>
      </c>
      <c r="J140" s="85">
        <v>702.2</v>
      </c>
      <c r="K140" s="73"/>
      <c r="L140" s="83">
        <v>3019.7747297339997</v>
      </c>
      <c r="M140" s="84">
        <v>2.8330133160410165E-2</v>
      </c>
      <c r="N140" s="84">
        <f t="shared" ref="N140:N199" si="2">IFERROR(L140/$L$11,0)</f>
        <v>3.1813106683094712E-4</v>
      </c>
      <c r="O140" s="84">
        <f>L140/'סכום נכסי הקרן'!$C$42</f>
        <v>4.9897942393169489E-5</v>
      </c>
    </row>
    <row r="141" spans="2:15">
      <c r="B141" s="76" t="s">
        <v>1265</v>
      </c>
      <c r="C141" s="73" t="s">
        <v>1266</v>
      </c>
      <c r="D141" s="86" t="s">
        <v>121</v>
      </c>
      <c r="E141" s="86" t="s">
        <v>296</v>
      </c>
      <c r="F141" s="73" t="s">
        <v>1267</v>
      </c>
      <c r="G141" s="86" t="s">
        <v>157</v>
      </c>
      <c r="H141" s="86" t="s">
        <v>134</v>
      </c>
      <c r="I141" s="83">
        <v>517270.538405</v>
      </c>
      <c r="J141" s="85">
        <v>676</v>
      </c>
      <c r="K141" s="73"/>
      <c r="L141" s="83">
        <v>3496.7488396210006</v>
      </c>
      <c r="M141" s="84">
        <v>2.6344176419014927E-2</v>
      </c>
      <c r="N141" s="84">
        <f t="shared" si="2"/>
        <v>3.6837994166753437E-4</v>
      </c>
      <c r="O141" s="84">
        <f>L141/'סכום נכסי הקרן'!$C$42</f>
        <v>5.7779333817446799E-5</v>
      </c>
    </row>
    <row r="142" spans="2:15">
      <c r="B142" s="76" t="s">
        <v>1268</v>
      </c>
      <c r="C142" s="73" t="s">
        <v>1269</v>
      </c>
      <c r="D142" s="86" t="s">
        <v>121</v>
      </c>
      <c r="E142" s="86" t="s">
        <v>296</v>
      </c>
      <c r="F142" s="73" t="s">
        <v>1270</v>
      </c>
      <c r="G142" s="86" t="s">
        <v>1098</v>
      </c>
      <c r="H142" s="86" t="s">
        <v>134</v>
      </c>
      <c r="I142" s="83">
        <v>2141329.522622</v>
      </c>
      <c r="J142" s="85">
        <v>51.5</v>
      </c>
      <c r="K142" s="73"/>
      <c r="L142" s="83">
        <v>1102.7847041499999</v>
      </c>
      <c r="M142" s="84">
        <v>2.3542595118386571E-2</v>
      </c>
      <c r="N142" s="84">
        <f t="shared" si="2"/>
        <v>1.1617756482351685E-4</v>
      </c>
      <c r="O142" s="84">
        <f>L142/'סכום נכסי הקרן'!$C$42</f>
        <v>1.8222116735373913E-5</v>
      </c>
    </row>
    <row r="143" spans="2:15">
      <c r="B143" s="76" t="s">
        <v>1271</v>
      </c>
      <c r="C143" s="73" t="s">
        <v>1272</v>
      </c>
      <c r="D143" s="86" t="s">
        <v>121</v>
      </c>
      <c r="E143" s="86" t="s">
        <v>296</v>
      </c>
      <c r="F143" s="73" t="s">
        <v>1273</v>
      </c>
      <c r="G143" s="86" t="s">
        <v>406</v>
      </c>
      <c r="H143" s="86" t="s">
        <v>134</v>
      </c>
      <c r="I143" s="83">
        <v>1286481.553111</v>
      </c>
      <c r="J143" s="85">
        <v>97.2</v>
      </c>
      <c r="K143" s="73"/>
      <c r="L143" s="83">
        <v>1250.4600706420001</v>
      </c>
      <c r="M143" s="84">
        <v>7.3576283117487316E-3</v>
      </c>
      <c r="N143" s="84">
        <f t="shared" si="2"/>
        <v>1.3173505705105443E-4</v>
      </c>
      <c r="O143" s="84">
        <f>L143/'סכום נכסי הקרן'!$C$42</f>
        <v>2.0662264623742098E-5</v>
      </c>
    </row>
    <row r="144" spans="2:15">
      <c r="B144" s="76" t="s">
        <v>1274</v>
      </c>
      <c r="C144" s="73" t="s">
        <v>1275</v>
      </c>
      <c r="D144" s="86" t="s">
        <v>121</v>
      </c>
      <c r="E144" s="86" t="s">
        <v>296</v>
      </c>
      <c r="F144" s="73" t="s">
        <v>1276</v>
      </c>
      <c r="G144" s="86" t="s">
        <v>554</v>
      </c>
      <c r="H144" s="86" t="s">
        <v>134</v>
      </c>
      <c r="I144" s="83">
        <v>298321.26453500002</v>
      </c>
      <c r="J144" s="85">
        <v>1780</v>
      </c>
      <c r="K144" s="73"/>
      <c r="L144" s="83">
        <v>5310.1185087160002</v>
      </c>
      <c r="M144" s="84">
        <v>2.0957907223225356E-2</v>
      </c>
      <c r="N144" s="84">
        <f t="shared" si="2"/>
        <v>5.5941711464198654E-4</v>
      </c>
      <c r="O144" s="84">
        <f>L144/'סכום נכסי הקרן'!$C$42</f>
        <v>8.7742964678744006E-5</v>
      </c>
    </row>
    <row r="145" spans="2:15">
      <c r="B145" s="76" t="s">
        <v>1277</v>
      </c>
      <c r="C145" s="73" t="s">
        <v>1278</v>
      </c>
      <c r="D145" s="86" t="s">
        <v>121</v>
      </c>
      <c r="E145" s="86" t="s">
        <v>296</v>
      </c>
      <c r="F145" s="73" t="s">
        <v>1279</v>
      </c>
      <c r="G145" s="86" t="s">
        <v>1280</v>
      </c>
      <c r="H145" s="86" t="s">
        <v>134</v>
      </c>
      <c r="I145" s="83">
        <v>1827294.1868459999</v>
      </c>
      <c r="J145" s="85">
        <v>670.4</v>
      </c>
      <c r="K145" s="73"/>
      <c r="L145" s="83">
        <v>12250.180227596</v>
      </c>
      <c r="M145" s="84">
        <v>1.9418779993927691E-2</v>
      </c>
      <c r="N145" s="84">
        <f t="shared" si="2"/>
        <v>1.29054755849943E-3</v>
      </c>
      <c r="O145" s="84">
        <f>L145/'סכום נכסי הקרן'!$C$42</f>
        <v>2.024186709305871E-4</v>
      </c>
    </row>
    <row r="146" spans="2:15">
      <c r="B146" s="76" t="s">
        <v>1281</v>
      </c>
      <c r="C146" s="73" t="s">
        <v>1282</v>
      </c>
      <c r="D146" s="86" t="s">
        <v>121</v>
      </c>
      <c r="E146" s="86" t="s">
        <v>296</v>
      </c>
      <c r="F146" s="73" t="s">
        <v>1283</v>
      </c>
      <c r="G146" s="86" t="s">
        <v>624</v>
      </c>
      <c r="H146" s="86" t="s">
        <v>134</v>
      </c>
      <c r="I146" s="83">
        <v>257883.081596</v>
      </c>
      <c r="J146" s="85">
        <v>227.3</v>
      </c>
      <c r="K146" s="73"/>
      <c r="L146" s="83">
        <v>586.16824347400006</v>
      </c>
      <c r="M146" s="84">
        <v>3.5055128124296159E-3</v>
      </c>
      <c r="N146" s="84">
        <f t="shared" si="2"/>
        <v>6.1752397224422152E-5</v>
      </c>
      <c r="O146" s="84">
        <f>L146/'סכום נכסי הקרן'!$C$42</f>
        <v>9.685685808804487E-6</v>
      </c>
    </row>
    <row r="147" spans="2:15">
      <c r="B147" s="76" t="s">
        <v>1284</v>
      </c>
      <c r="C147" s="73" t="s">
        <v>1285</v>
      </c>
      <c r="D147" s="86" t="s">
        <v>121</v>
      </c>
      <c r="E147" s="86" t="s">
        <v>296</v>
      </c>
      <c r="F147" s="73" t="s">
        <v>1286</v>
      </c>
      <c r="G147" s="86" t="s">
        <v>544</v>
      </c>
      <c r="H147" s="86" t="s">
        <v>134</v>
      </c>
      <c r="I147" s="83">
        <v>582578.55237199995</v>
      </c>
      <c r="J147" s="85">
        <v>428.7</v>
      </c>
      <c r="K147" s="73"/>
      <c r="L147" s="83">
        <v>2497.5142535100003</v>
      </c>
      <c r="M147" s="84">
        <v>8.0103264192339825E-3</v>
      </c>
      <c r="N147" s="84">
        <f t="shared" si="2"/>
        <v>2.6311130630748091E-4</v>
      </c>
      <c r="O147" s="84">
        <f>L147/'סכום נכסי הקרן'!$C$42</f>
        <v>4.1268251277385535E-5</v>
      </c>
    </row>
    <row r="148" spans="2:15">
      <c r="B148" s="76" t="s">
        <v>1287</v>
      </c>
      <c r="C148" s="73" t="s">
        <v>1288</v>
      </c>
      <c r="D148" s="86" t="s">
        <v>121</v>
      </c>
      <c r="E148" s="86" t="s">
        <v>296</v>
      </c>
      <c r="F148" s="73" t="s">
        <v>1289</v>
      </c>
      <c r="G148" s="86" t="s">
        <v>406</v>
      </c>
      <c r="H148" s="86" t="s">
        <v>134</v>
      </c>
      <c r="I148" s="83">
        <v>855491.56746000005</v>
      </c>
      <c r="J148" s="85">
        <v>353.6</v>
      </c>
      <c r="K148" s="73"/>
      <c r="L148" s="83">
        <v>3025.01818254</v>
      </c>
      <c r="M148" s="84">
        <v>6.8507353747129735E-3</v>
      </c>
      <c r="N148" s="84">
        <f t="shared" si="2"/>
        <v>3.1868346076239693E-4</v>
      </c>
      <c r="O148" s="84">
        <f>L148/'סכום נכסי הקרן'!$C$42</f>
        <v>4.9984583791774133E-5</v>
      </c>
    </row>
    <row r="149" spans="2:15">
      <c r="B149" s="76" t="s">
        <v>1290</v>
      </c>
      <c r="C149" s="73" t="s">
        <v>1291</v>
      </c>
      <c r="D149" s="86" t="s">
        <v>121</v>
      </c>
      <c r="E149" s="86" t="s">
        <v>296</v>
      </c>
      <c r="F149" s="73" t="s">
        <v>1292</v>
      </c>
      <c r="G149" s="86" t="s">
        <v>528</v>
      </c>
      <c r="H149" s="86" t="s">
        <v>134</v>
      </c>
      <c r="I149" s="83">
        <v>205231.654156</v>
      </c>
      <c r="J149" s="85">
        <v>7273</v>
      </c>
      <c r="K149" s="73"/>
      <c r="L149" s="83">
        <v>14926.498206787997</v>
      </c>
      <c r="M149" s="84">
        <v>3.4605632873464156E-3</v>
      </c>
      <c r="N149" s="84">
        <f t="shared" si="2"/>
        <v>1.5724957069873781E-3</v>
      </c>
      <c r="O149" s="84">
        <f>L149/'סכום נכסי הקרן'!$C$42</f>
        <v>2.4664142669995187E-4</v>
      </c>
    </row>
    <row r="150" spans="2:15">
      <c r="B150" s="76" t="s">
        <v>1293</v>
      </c>
      <c r="C150" s="73" t="s">
        <v>1294</v>
      </c>
      <c r="D150" s="86" t="s">
        <v>121</v>
      </c>
      <c r="E150" s="86" t="s">
        <v>296</v>
      </c>
      <c r="F150" s="73" t="s">
        <v>1295</v>
      </c>
      <c r="G150" s="86" t="s">
        <v>130</v>
      </c>
      <c r="H150" s="86" t="s">
        <v>134</v>
      </c>
      <c r="I150" s="83">
        <v>298568.626024</v>
      </c>
      <c r="J150" s="85">
        <v>1355</v>
      </c>
      <c r="K150" s="83">
        <v>298.56862602400003</v>
      </c>
      <c r="L150" s="83">
        <v>4344.1735086489998</v>
      </c>
      <c r="M150" s="84">
        <v>2.5906899770891608E-2</v>
      </c>
      <c r="N150" s="84">
        <f t="shared" si="2"/>
        <v>4.5765551290873323E-4</v>
      </c>
      <c r="O150" s="84">
        <f>L150/'סכום נכסי הקרן'!$C$42</f>
        <v>7.1781950271368358E-5</v>
      </c>
    </row>
    <row r="151" spans="2:15">
      <c r="B151" s="76" t="s">
        <v>1296</v>
      </c>
      <c r="C151" s="73" t="s">
        <v>1297</v>
      </c>
      <c r="D151" s="86" t="s">
        <v>121</v>
      </c>
      <c r="E151" s="86" t="s">
        <v>296</v>
      </c>
      <c r="F151" s="73" t="s">
        <v>1298</v>
      </c>
      <c r="G151" s="86" t="s">
        <v>502</v>
      </c>
      <c r="H151" s="86" t="s">
        <v>134</v>
      </c>
      <c r="I151" s="83">
        <v>125240.75079500001</v>
      </c>
      <c r="J151" s="85">
        <v>26800</v>
      </c>
      <c r="K151" s="73"/>
      <c r="L151" s="83">
        <v>33564.521212998006</v>
      </c>
      <c r="M151" s="84">
        <v>3.431072962600324E-2</v>
      </c>
      <c r="N151" s="84">
        <f t="shared" si="2"/>
        <v>3.5359978464690267E-3</v>
      </c>
      <c r="O151" s="84">
        <f>L151/'סכום נכסי הקרן'!$C$42</f>
        <v>5.5461108719457913E-4</v>
      </c>
    </row>
    <row r="152" spans="2:15">
      <c r="B152" s="76" t="s">
        <v>1299</v>
      </c>
      <c r="C152" s="73" t="s">
        <v>1300</v>
      </c>
      <c r="D152" s="86" t="s">
        <v>121</v>
      </c>
      <c r="E152" s="86" t="s">
        <v>296</v>
      </c>
      <c r="F152" s="73" t="s">
        <v>1301</v>
      </c>
      <c r="G152" s="86" t="s">
        <v>1098</v>
      </c>
      <c r="H152" s="86" t="s">
        <v>134</v>
      </c>
      <c r="I152" s="83">
        <v>364171.08159900003</v>
      </c>
      <c r="J152" s="85">
        <v>654.6</v>
      </c>
      <c r="K152" s="73"/>
      <c r="L152" s="83">
        <v>2383.8639001469996</v>
      </c>
      <c r="M152" s="84">
        <v>1.664969096638649E-2</v>
      </c>
      <c r="N152" s="84">
        <f t="shared" si="2"/>
        <v>2.5113832441413611E-4</v>
      </c>
      <c r="O152" s="84">
        <f>L152/'סכום נכסי הקרן'!$C$42</f>
        <v>3.9390323520314102E-5</v>
      </c>
    </row>
    <row r="153" spans="2:15">
      <c r="B153" s="76" t="s">
        <v>1302</v>
      </c>
      <c r="C153" s="73" t="s">
        <v>1303</v>
      </c>
      <c r="D153" s="86" t="s">
        <v>121</v>
      </c>
      <c r="E153" s="86" t="s">
        <v>296</v>
      </c>
      <c r="F153" s="73" t="s">
        <v>1304</v>
      </c>
      <c r="G153" s="86" t="s">
        <v>554</v>
      </c>
      <c r="H153" s="86" t="s">
        <v>134</v>
      </c>
      <c r="I153" s="83">
        <v>12580.868972</v>
      </c>
      <c r="J153" s="85">
        <v>11220</v>
      </c>
      <c r="K153" s="73"/>
      <c r="L153" s="83">
        <v>1411.5734976470001</v>
      </c>
      <c r="M153" s="84">
        <v>3.7839202832992062E-3</v>
      </c>
      <c r="N153" s="84">
        <f t="shared" si="2"/>
        <v>1.4870823915937861E-4</v>
      </c>
      <c r="O153" s="84">
        <f>L153/'סכום נכסי הקרן'!$C$42</f>
        <v>2.3324459396187838E-5</v>
      </c>
    </row>
    <row r="154" spans="2:15">
      <c r="B154" s="76" t="s">
        <v>1305</v>
      </c>
      <c r="C154" s="73" t="s">
        <v>1306</v>
      </c>
      <c r="D154" s="86" t="s">
        <v>121</v>
      </c>
      <c r="E154" s="86" t="s">
        <v>296</v>
      </c>
      <c r="F154" s="73" t="s">
        <v>1307</v>
      </c>
      <c r="G154" s="86" t="s">
        <v>129</v>
      </c>
      <c r="H154" s="86" t="s">
        <v>134</v>
      </c>
      <c r="I154" s="83">
        <v>809081.51320599997</v>
      </c>
      <c r="J154" s="85">
        <v>881.6</v>
      </c>
      <c r="K154" s="73"/>
      <c r="L154" s="83">
        <v>7132.862620932</v>
      </c>
      <c r="M154" s="84">
        <v>2.0420982538133983E-2</v>
      </c>
      <c r="N154" s="84">
        <f t="shared" si="2"/>
        <v>7.514418783667238E-4</v>
      </c>
      <c r="O154" s="84">
        <f>L154/'סכום נכסי הקרן'!$C$42</f>
        <v>1.178614963073779E-4</v>
      </c>
    </row>
    <row r="155" spans="2:15">
      <c r="B155" s="76" t="s">
        <v>1310</v>
      </c>
      <c r="C155" s="73" t="s">
        <v>1311</v>
      </c>
      <c r="D155" s="86" t="s">
        <v>121</v>
      </c>
      <c r="E155" s="86" t="s">
        <v>296</v>
      </c>
      <c r="F155" s="73" t="s">
        <v>1312</v>
      </c>
      <c r="G155" s="86" t="s">
        <v>474</v>
      </c>
      <c r="H155" s="86" t="s">
        <v>134</v>
      </c>
      <c r="I155" s="83">
        <v>392605.69198399998</v>
      </c>
      <c r="J155" s="85">
        <v>7550</v>
      </c>
      <c r="K155" s="73"/>
      <c r="L155" s="83">
        <v>29641.729744759003</v>
      </c>
      <c r="M155" s="84">
        <v>1.570422767936E-2</v>
      </c>
      <c r="N155" s="84">
        <f t="shared" si="2"/>
        <v>3.1227346243954584E-3</v>
      </c>
      <c r="O155" s="84">
        <f>L155/'סכום נכסי הקרן'!$C$42</f>
        <v>4.897919399995006E-4</v>
      </c>
    </row>
    <row r="156" spans="2:15">
      <c r="B156" s="76" t="s">
        <v>1313</v>
      </c>
      <c r="C156" s="73" t="s">
        <v>1314</v>
      </c>
      <c r="D156" s="86" t="s">
        <v>121</v>
      </c>
      <c r="E156" s="86" t="s">
        <v>296</v>
      </c>
      <c r="F156" s="73" t="s">
        <v>1315</v>
      </c>
      <c r="G156" s="86" t="s">
        <v>406</v>
      </c>
      <c r="H156" s="86" t="s">
        <v>134</v>
      </c>
      <c r="I156" s="83">
        <v>1137958.7928319999</v>
      </c>
      <c r="J156" s="85">
        <v>701.5</v>
      </c>
      <c r="K156" s="83">
        <v>491.28298463800007</v>
      </c>
      <c r="L156" s="83">
        <v>8474.0639176299992</v>
      </c>
      <c r="M156" s="84">
        <v>8.1880504447646701E-3</v>
      </c>
      <c r="N156" s="84">
        <f t="shared" si="2"/>
        <v>8.9273645744652444E-4</v>
      </c>
      <c r="O156" s="84">
        <f>L156/'סכום נכסי הקרן'!$C$42</f>
        <v>1.4002314445328977E-4</v>
      </c>
    </row>
    <row r="157" spans="2:15">
      <c r="B157" s="76" t="s">
        <v>1316</v>
      </c>
      <c r="C157" s="73" t="s">
        <v>1317</v>
      </c>
      <c r="D157" s="86" t="s">
        <v>121</v>
      </c>
      <c r="E157" s="86" t="s">
        <v>296</v>
      </c>
      <c r="F157" s="73" t="s">
        <v>1318</v>
      </c>
      <c r="G157" s="86" t="s">
        <v>157</v>
      </c>
      <c r="H157" s="86" t="s">
        <v>134</v>
      </c>
      <c r="I157" s="83">
        <v>167961.50513999999</v>
      </c>
      <c r="J157" s="85">
        <v>546.4</v>
      </c>
      <c r="K157" s="73"/>
      <c r="L157" s="83">
        <v>917.74166408500002</v>
      </c>
      <c r="M157" s="84">
        <v>2.2157206203962141E-2</v>
      </c>
      <c r="N157" s="84">
        <f t="shared" si="2"/>
        <v>9.6683415420291153E-5</v>
      </c>
      <c r="O157" s="84">
        <f>L157/'סכום נכסי הקרן'!$C$42</f>
        <v>1.5164515496941921E-5</v>
      </c>
    </row>
    <row r="158" spans="2:15">
      <c r="B158" s="76" t="s">
        <v>1319</v>
      </c>
      <c r="C158" s="73" t="s">
        <v>1320</v>
      </c>
      <c r="D158" s="86" t="s">
        <v>121</v>
      </c>
      <c r="E158" s="86" t="s">
        <v>296</v>
      </c>
      <c r="F158" s="73" t="s">
        <v>1321</v>
      </c>
      <c r="G158" s="86" t="s">
        <v>544</v>
      </c>
      <c r="H158" s="86" t="s">
        <v>134</v>
      </c>
      <c r="I158" s="83">
        <v>550156.12867600005</v>
      </c>
      <c r="J158" s="85">
        <v>701.5</v>
      </c>
      <c r="K158" s="73"/>
      <c r="L158" s="83">
        <v>3859.3452439359999</v>
      </c>
      <c r="M158" s="84">
        <v>1.967374273439413E-2</v>
      </c>
      <c r="N158" s="84">
        <f t="shared" si="2"/>
        <v>4.065792085856853E-4</v>
      </c>
      <c r="O158" s="84">
        <f>L158/'סכום נכסי הקרן'!$C$42</f>
        <v>6.3770778913112579E-5</v>
      </c>
    </row>
    <row r="159" spans="2:15">
      <c r="B159" s="76" t="s">
        <v>1322</v>
      </c>
      <c r="C159" s="73" t="s">
        <v>1323</v>
      </c>
      <c r="D159" s="86" t="s">
        <v>121</v>
      </c>
      <c r="E159" s="86" t="s">
        <v>296</v>
      </c>
      <c r="F159" s="73" t="s">
        <v>1324</v>
      </c>
      <c r="G159" s="86" t="s">
        <v>159</v>
      </c>
      <c r="H159" s="86" t="s">
        <v>134</v>
      </c>
      <c r="I159" s="83">
        <v>3357450.4743070002</v>
      </c>
      <c r="J159" s="85">
        <v>44.1</v>
      </c>
      <c r="K159" s="73"/>
      <c r="L159" s="83">
        <v>1480.6356599330002</v>
      </c>
      <c r="M159" s="84">
        <v>2.445545172400039E-2</v>
      </c>
      <c r="N159" s="84">
        <f t="shared" si="2"/>
        <v>1.5598388762062411E-4</v>
      </c>
      <c r="O159" s="84">
        <f>L159/'סכום נכסי הקרן'!$C$42</f>
        <v>2.4465623921264219E-5</v>
      </c>
    </row>
    <row r="160" spans="2:15">
      <c r="B160" s="76" t="s">
        <v>1325</v>
      </c>
      <c r="C160" s="73" t="s">
        <v>1326</v>
      </c>
      <c r="D160" s="86" t="s">
        <v>121</v>
      </c>
      <c r="E160" s="86" t="s">
        <v>296</v>
      </c>
      <c r="F160" s="73" t="s">
        <v>1327</v>
      </c>
      <c r="G160" s="86" t="s">
        <v>1180</v>
      </c>
      <c r="H160" s="86" t="s">
        <v>134</v>
      </c>
      <c r="I160" s="83">
        <v>36384.447282000001</v>
      </c>
      <c r="J160" s="85">
        <v>711</v>
      </c>
      <c r="K160" s="73"/>
      <c r="L160" s="83">
        <v>258.69341951200005</v>
      </c>
      <c r="M160" s="84">
        <v>1.951169624613608E-3</v>
      </c>
      <c r="N160" s="84">
        <f t="shared" si="2"/>
        <v>2.7253163198285213E-5</v>
      </c>
      <c r="O160" s="84">
        <f>L160/'סכום נכסי הקרן'!$C$42</f>
        <v>4.2745802252073438E-6</v>
      </c>
    </row>
    <row r="161" spans="2:15">
      <c r="B161" s="76" t="s">
        <v>1328</v>
      </c>
      <c r="C161" s="73" t="s">
        <v>1329</v>
      </c>
      <c r="D161" s="86" t="s">
        <v>121</v>
      </c>
      <c r="E161" s="86" t="s">
        <v>296</v>
      </c>
      <c r="F161" s="73" t="s">
        <v>1330</v>
      </c>
      <c r="G161" s="86" t="s">
        <v>413</v>
      </c>
      <c r="H161" s="86" t="s">
        <v>134</v>
      </c>
      <c r="I161" s="83">
        <v>3280439.869713</v>
      </c>
      <c r="J161" s="85">
        <v>861.4</v>
      </c>
      <c r="K161" s="83">
        <v>368.84281888999999</v>
      </c>
      <c r="L161" s="83">
        <v>28626.551855581001</v>
      </c>
      <c r="M161" s="84">
        <v>3.073678352608069E-2</v>
      </c>
      <c r="N161" s="84">
        <f t="shared" si="2"/>
        <v>3.0157863736774869E-3</v>
      </c>
      <c r="O161" s="84">
        <f>L161/'סכום נכסי הקרן'!$C$42</f>
        <v>4.7301741462373346E-4</v>
      </c>
    </row>
    <row r="162" spans="2:15">
      <c r="B162" s="76" t="s">
        <v>1331</v>
      </c>
      <c r="C162" s="73" t="s">
        <v>1332</v>
      </c>
      <c r="D162" s="86" t="s">
        <v>121</v>
      </c>
      <c r="E162" s="86" t="s">
        <v>296</v>
      </c>
      <c r="F162" s="73" t="s">
        <v>1333</v>
      </c>
      <c r="G162" s="86" t="s">
        <v>157</v>
      </c>
      <c r="H162" s="86" t="s">
        <v>134</v>
      </c>
      <c r="I162" s="83">
        <v>1369166.45722</v>
      </c>
      <c r="J162" s="85">
        <v>265.39999999999998</v>
      </c>
      <c r="K162" s="73"/>
      <c r="L162" s="83">
        <v>3633.767776444</v>
      </c>
      <c r="M162" s="84">
        <v>1.7900271749307427E-2</v>
      </c>
      <c r="N162" s="84">
        <f t="shared" si="2"/>
        <v>3.8281478679632404E-4</v>
      </c>
      <c r="O162" s="84">
        <f>L162/'סכום נכסי הקרן'!$C$42</f>
        <v>6.0043397738853809E-5</v>
      </c>
    </row>
    <row r="163" spans="2:15">
      <c r="B163" s="76" t="s">
        <v>1334</v>
      </c>
      <c r="C163" s="73" t="s">
        <v>1335</v>
      </c>
      <c r="D163" s="86" t="s">
        <v>121</v>
      </c>
      <c r="E163" s="86" t="s">
        <v>296</v>
      </c>
      <c r="F163" s="73" t="s">
        <v>1336</v>
      </c>
      <c r="G163" s="86" t="s">
        <v>502</v>
      </c>
      <c r="H163" s="86" t="s">
        <v>134</v>
      </c>
      <c r="I163" s="83">
        <v>3891.8792979999998</v>
      </c>
      <c r="J163" s="85">
        <v>168.7</v>
      </c>
      <c r="K163" s="73"/>
      <c r="L163" s="83">
        <v>6.5656025120000008</v>
      </c>
      <c r="M163" s="84">
        <v>5.6769321356560463E-4</v>
      </c>
      <c r="N163" s="84">
        <f t="shared" si="2"/>
        <v>6.9168143933520957E-7</v>
      </c>
      <c r="O163" s="84">
        <f>L163/'סכום נכסי הקרן'!$C$42</f>
        <v>1.0848824340916412E-7</v>
      </c>
    </row>
    <row r="164" spans="2:15">
      <c r="B164" s="76" t="s">
        <v>1337</v>
      </c>
      <c r="C164" s="73" t="s">
        <v>1338</v>
      </c>
      <c r="D164" s="86" t="s">
        <v>121</v>
      </c>
      <c r="E164" s="86" t="s">
        <v>296</v>
      </c>
      <c r="F164" s="73" t="s">
        <v>1339</v>
      </c>
      <c r="G164" s="86" t="s">
        <v>1340</v>
      </c>
      <c r="H164" s="86" t="s">
        <v>134</v>
      </c>
      <c r="I164" s="83">
        <v>413541.58462499996</v>
      </c>
      <c r="J164" s="85">
        <v>751.1</v>
      </c>
      <c r="K164" s="73"/>
      <c r="L164" s="83">
        <v>3106.1108421180006</v>
      </c>
      <c r="M164" s="84">
        <v>8.2844689224826767E-3</v>
      </c>
      <c r="N164" s="84">
        <f t="shared" si="2"/>
        <v>3.2722651334499158E-4</v>
      </c>
      <c r="O164" s="84">
        <f>L164/'סכום נכסי הקרן'!$C$42</f>
        <v>5.1324537006260564E-5</v>
      </c>
    </row>
    <row r="165" spans="2:15">
      <c r="B165" s="76" t="s">
        <v>1341</v>
      </c>
      <c r="C165" s="73" t="s">
        <v>1342</v>
      </c>
      <c r="D165" s="86" t="s">
        <v>121</v>
      </c>
      <c r="E165" s="86" t="s">
        <v>296</v>
      </c>
      <c r="F165" s="73" t="s">
        <v>1343</v>
      </c>
      <c r="G165" s="86" t="s">
        <v>413</v>
      </c>
      <c r="H165" s="86" t="s">
        <v>134</v>
      </c>
      <c r="I165" s="83">
        <v>187889.62875100001</v>
      </c>
      <c r="J165" s="85">
        <v>490</v>
      </c>
      <c r="K165" s="73"/>
      <c r="L165" s="83">
        <v>920.65918087800003</v>
      </c>
      <c r="M165" s="84">
        <v>1.2518570098567695E-2</v>
      </c>
      <c r="N165" s="84">
        <f t="shared" si="2"/>
        <v>9.6990773688017317E-5</v>
      </c>
      <c r="O165" s="84">
        <f>L165/'סכום נכסי הקרן'!$C$42</f>
        <v>1.5212723756794814E-5</v>
      </c>
    </row>
    <row r="166" spans="2:15">
      <c r="B166" s="76" t="s">
        <v>1344</v>
      </c>
      <c r="C166" s="73" t="s">
        <v>1345</v>
      </c>
      <c r="D166" s="86" t="s">
        <v>121</v>
      </c>
      <c r="E166" s="86" t="s">
        <v>296</v>
      </c>
      <c r="F166" s="73" t="s">
        <v>1346</v>
      </c>
      <c r="G166" s="86" t="s">
        <v>413</v>
      </c>
      <c r="H166" s="86" t="s">
        <v>134</v>
      </c>
      <c r="I166" s="83">
        <v>412222.577835</v>
      </c>
      <c r="J166" s="85">
        <v>2190</v>
      </c>
      <c r="K166" s="73"/>
      <c r="L166" s="83">
        <v>9027.6744545949987</v>
      </c>
      <c r="M166" s="84">
        <v>1.6023897927957595E-2</v>
      </c>
      <c r="N166" s="84">
        <f t="shared" si="2"/>
        <v>9.5105892401973222E-4</v>
      </c>
      <c r="O166" s="84">
        <f>L166/'סכום נכסי הקרן'!$C$42</f>
        <v>1.4917085550926129E-4</v>
      </c>
    </row>
    <row r="167" spans="2:15">
      <c r="B167" s="76" t="s">
        <v>1347</v>
      </c>
      <c r="C167" s="73" t="s">
        <v>1348</v>
      </c>
      <c r="D167" s="86" t="s">
        <v>121</v>
      </c>
      <c r="E167" s="86" t="s">
        <v>296</v>
      </c>
      <c r="F167" s="73" t="s">
        <v>1349</v>
      </c>
      <c r="G167" s="86" t="s">
        <v>484</v>
      </c>
      <c r="H167" s="86" t="s">
        <v>134</v>
      </c>
      <c r="I167" s="83">
        <v>5719062.528868001</v>
      </c>
      <c r="J167" s="85">
        <v>150.1</v>
      </c>
      <c r="K167" s="73"/>
      <c r="L167" s="83">
        <v>8584.3128571039997</v>
      </c>
      <c r="M167" s="84">
        <v>2.5045442063895636E-2</v>
      </c>
      <c r="N167" s="84">
        <f t="shared" si="2"/>
        <v>9.0435110286576524E-4</v>
      </c>
      <c r="O167" s="84">
        <f>L167/'סכום נכסי הקרן'!$C$42</f>
        <v>1.4184486816553048E-4</v>
      </c>
    </row>
    <row r="168" spans="2:15">
      <c r="B168" s="76" t="s">
        <v>1350</v>
      </c>
      <c r="C168" s="73" t="s">
        <v>1351</v>
      </c>
      <c r="D168" s="86" t="s">
        <v>121</v>
      </c>
      <c r="E168" s="86" t="s">
        <v>296</v>
      </c>
      <c r="F168" s="73" t="s">
        <v>1352</v>
      </c>
      <c r="G168" s="86" t="s">
        <v>624</v>
      </c>
      <c r="H168" s="86" t="s">
        <v>134</v>
      </c>
      <c r="I168" s="83">
        <v>2290384.1609999998</v>
      </c>
      <c r="J168" s="85">
        <v>414.8</v>
      </c>
      <c r="K168" s="73"/>
      <c r="L168" s="83">
        <v>9500.5134998279991</v>
      </c>
      <c r="M168" s="84">
        <v>7.9662765155994568E-3</v>
      </c>
      <c r="N168" s="84">
        <f t="shared" si="2"/>
        <v>1.00087217280884E-3</v>
      </c>
      <c r="O168" s="84">
        <f>L168/'סכום נכסי הקרן'!$C$42</f>
        <v>1.5698392024152886E-4</v>
      </c>
    </row>
    <row r="169" spans="2:15">
      <c r="B169" s="76" t="s">
        <v>1353</v>
      </c>
      <c r="C169" s="73" t="s">
        <v>1354</v>
      </c>
      <c r="D169" s="86" t="s">
        <v>121</v>
      </c>
      <c r="E169" s="86" t="s">
        <v>296</v>
      </c>
      <c r="F169" s="73" t="s">
        <v>1355</v>
      </c>
      <c r="G169" s="86" t="s">
        <v>474</v>
      </c>
      <c r="H169" s="86" t="s">
        <v>134</v>
      </c>
      <c r="I169" s="83">
        <v>1924431.6694980001</v>
      </c>
      <c r="J169" s="85">
        <v>483.7</v>
      </c>
      <c r="K169" s="73"/>
      <c r="L169" s="83">
        <v>9308.4759853620017</v>
      </c>
      <c r="M169" s="84">
        <v>1.2619415794651779E-2</v>
      </c>
      <c r="N169" s="84">
        <f t="shared" si="2"/>
        <v>9.8064116062535436E-4</v>
      </c>
      <c r="O169" s="84">
        <f>L169/'סכום נכסי הקרן'!$C$42</f>
        <v>1.5381074419637536E-4</v>
      </c>
    </row>
    <row r="170" spans="2:15">
      <c r="B170" s="76" t="s">
        <v>1356</v>
      </c>
      <c r="C170" s="73" t="s">
        <v>1357</v>
      </c>
      <c r="D170" s="86" t="s">
        <v>121</v>
      </c>
      <c r="E170" s="86" t="s">
        <v>296</v>
      </c>
      <c r="F170" s="73" t="s">
        <v>1358</v>
      </c>
      <c r="G170" s="86" t="s">
        <v>624</v>
      </c>
      <c r="H170" s="86" t="s">
        <v>134</v>
      </c>
      <c r="I170" s="83">
        <v>35729.229449999999</v>
      </c>
      <c r="J170" s="85">
        <v>17030</v>
      </c>
      <c r="K170" s="73"/>
      <c r="L170" s="83">
        <v>6084.6877753710014</v>
      </c>
      <c r="M170" s="84">
        <v>1.5804715086551811E-2</v>
      </c>
      <c r="N170" s="84">
        <f t="shared" si="2"/>
        <v>6.4101742234345732E-4</v>
      </c>
      <c r="O170" s="84">
        <f>L170/'סכום נכסי הקרן'!$C$42</f>
        <v>1.0054173813244308E-4</v>
      </c>
    </row>
    <row r="171" spans="2:15">
      <c r="B171" s="76" t="s">
        <v>1359</v>
      </c>
      <c r="C171" s="73" t="s">
        <v>1360</v>
      </c>
      <c r="D171" s="86" t="s">
        <v>121</v>
      </c>
      <c r="E171" s="86" t="s">
        <v>296</v>
      </c>
      <c r="F171" s="73" t="s">
        <v>1361</v>
      </c>
      <c r="G171" s="86" t="s">
        <v>1362</v>
      </c>
      <c r="H171" s="86" t="s">
        <v>134</v>
      </c>
      <c r="I171" s="83">
        <v>168896.74533900002</v>
      </c>
      <c r="J171" s="85">
        <v>1684</v>
      </c>
      <c r="K171" s="73"/>
      <c r="L171" s="83">
        <v>2844.2211915099997</v>
      </c>
      <c r="M171" s="84">
        <v>3.768337876153298E-3</v>
      </c>
      <c r="N171" s="84">
        <f t="shared" si="2"/>
        <v>2.9963662953029848E-4</v>
      </c>
      <c r="O171" s="84">
        <f>L171/'סכום נכסי הקרן'!$C$42</f>
        <v>4.6997143121301341E-5</v>
      </c>
    </row>
    <row r="172" spans="2:15">
      <c r="B172" s="76" t="s">
        <v>1363</v>
      </c>
      <c r="C172" s="73" t="s">
        <v>1364</v>
      </c>
      <c r="D172" s="86" t="s">
        <v>121</v>
      </c>
      <c r="E172" s="86" t="s">
        <v>296</v>
      </c>
      <c r="F172" s="73" t="s">
        <v>546</v>
      </c>
      <c r="G172" s="86" t="s">
        <v>474</v>
      </c>
      <c r="H172" s="86" t="s">
        <v>134</v>
      </c>
      <c r="I172" s="83">
        <v>272782.24687700003</v>
      </c>
      <c r="J172" s="85">
        <v>5.0999999999999996</v>
      </c>
      <c r="K172" s="73"/>
      <c r="L172" s="83">
        <v>13.911895189000001</v>
      </c>
      <c r="M172" s="84">
        <v>1.1097790011875979E-2</v>
      </c>
      <c r="N172" s="84">
        <f t="shared" si="2"/>
        <v>1.4656080185513516E-6</v>
      </c>
      <c r="O172" s="84">
        <f>L172/'סכום נכסי הקרן'!$C$42</f>
        <v>2.2987640034383657E-7</v>
      </c>
    </row>
    <row r="173" spans="2:15">
      <c r="B173" s="76" t="s">
        <v>1365</v>
      </c>
      <c r="C173" s="73" t="s">
        <v>1366</v>
      </c>
      <c r="D173" s="86" t="s">
        <v>121</v>
      </c>
      <c r="E173" s="86" t="s">
        <v>296</v>
      </c>
      <c r="F173" s="73" t="s">
        <v>1367</v>
      </c>
      <c r="G173" s="86" t="s">
        <v>554</v>
      </c>
      <c r="H173" s="86" t="s">
        <v>134</v>
      </c>
      <c r="I173" s="83">
        <v>217188.98639999999</v>
      </c>
      <c r="J173" s="85">
        <v>7922</v>
      </c>
      <c r="K173" s="73"/>
      <c r="L173" s="83">
        <v>17205.711502569</v>
      </c>
      <c r="M173" s="84">
        <v>1.7268010279280502E-2</v>
      </c>
      <c r="N173" s="84">
        <f t="shared" si="2"/>
        <v>1.8126091665055851E-3</v>
      </c>
      <c r="O173" s="84">
        <f>L173/'סכום נכסי הקרן'!$C$42</f>
        <v>2.843025318859815E-4</v>
      </c>
    </row>
    <row r="174" spans="2:15">
      <c r="B174" s="76" t="s">
        <v>1368</v>
      </c>
      <c r="C174" s="73" t="s">
        <v>1369</v>
      </c>
      <c r="D174" s="86" t="s">
        <v>121</v>
      </c>
      <c r="E174" s="86" t="s">
        <v>296</v>
      </c>
      <c r="F174" s="73" t="s">
        <v>1370</v>
      </c>
      <c r="G174" s="86" t="s">
        <v>413</v>
      </c>
      <c r="H174" s="86" t="s">
        <v>134</v>
      </c>
      <c r="I174" s="83">
        <v>2107087.7704409999</v>
      </c>
      <c r="J174" s="85">
        <v>470.4</v>
      </c>
      <c r="K174" s="73"/>
      <c r="L174" s="83">
        <v>9911.7408726619997</v>
      </c>
      <c r="M174" s="84">
        <v>2.467401238259459E-2</v>
      </c>
      <c r="N174" s="84">
        <f t="shared" si="2"/>
        <v>1.0441946768160485E-3</v>
      </c>
      <c r="O174" s="84">
        <f>L174/'סכום נכסי הקרן'!$C$42</f>
        <v>1.6377893033222288E-4</v>
      </c>
    </row>
    <row r="175" spans="2:15">
      <c r="B175" s="76" t="s">
        <v>1371</v>
      </c>
      <c r="C175" s="73" t="s">
        <v>1372</v>
      </c>
      <c r="D175" s="86" t="s">
        <v>121</v>
      </c>
      <c r="E175" s="86" t="s">
        <v>296</v>
      </c>
      <c r="F175" s="73" t="s">
        <v>668</v>
      </c>
      <c r="G175" s="86" t="s">
        <v>320</v>
      </c>
      <c r="H175" s="86" t="s">
        <v>134</v>
      </c>
      <c r="I175" s="83">
        <v>2824807.1318999999</v>
      </c>
      <c r="J175" s="85">
        <v>576</v>
      </c>
      <c r="K175" s="73"/>
      <c r="L175" s="83">
        <v>16270.889079744</v>
      </c>
      <c r="M175" s="84">
        <v>3.9729935180228694E-2</v>
      </c>
      <c r="N175" s="84">
        <f t="shared" si="2"/>
        <v>1.7141263056012538E-3</v>
      </c>
      <c r="O175" s="84">
        <f>L175/'סכום נכסי הקרן'!$C$42</f>
        <v>2.6885577854286909E-4</v>
      </c>
    </row>
    <row r="176" spans="2:15">
      <c r="B176" s="76" t="s">
        <v>1373</v>
      </c>
      <c r="C176" s="73" t="s">
        <v>1374</v>
      </c>
      <c r="D176" s="86" t="s">
        <v>121</v>
      </c>
      <c r="E176" s="86" t="s">
        <v>296</v>
      </c>
      <c r="F176" s="73" t="s">
        <v>1375</v>
      </c>
      <c r="G176" s="86" t="s">
        <v>159</v>
      </c>
      <c r="H176" s="86" t="s">
        <v>134</v>
      </c>
      <c r="I176" s="83">
        <v>478690.28964900004</v>
      </c>
      <c r="J176" s="85">
        <v>68.400000000000006</v>
      </c>
      <c r="K176" s="73"/>
      <c r="L176" s="83">
        <v>327.42415811999996</v>
      </c>
      <c r="M176" s="84">
        <v>1.2191943171530292E-2</v>
      </c>
      <c r="N176" s="84">
        <f t="shared" si="2"/>
        <v>3.4493896416609754E-5</v>
      </c>
      <c r="O176" s="84">
        <f>L176/'סכום נכסי הקרן'!$C$42</f>
        <v>5.410268394902063E-6</v>
      </c>
    </row>
    <row r="177" spans="2:15">
      <c r="B177" s="76" t="s">
        <v>1376</v>
      </c>
      <c r="C177" s="73" t="s">
        <v>1377</v>
      </c>
      <c r="D177" s="86" t="s">
        <v>121</v>
      </c>
      <c r="E177" s="86" t="s">
        <v>296</v>
      </c>
      <c r="F177" s="73" t="s">
        <v>1378</v>
      </c>
      <c r="G177" s="86" t="s">
        <v>502</v>
      </c>
      <c r="H177" s="86" t="s">
        <v>134</v>
      </c>
      <c r="I177" s="83">
        <v>583844.11686499999</v>
      </c>
      <c r="J177" s="85">
        <v>2540</v>
      </c>
      <c r="K177" s="73"/>
      <c r="L177" s="83">
        <v>14829.640568363</v>
      </c>
      <c r="M177" s="84">
        <v>1.6358759228495376E-2</v>
      </c>
      <c r="N177" s="84">
        <f t="shared" si="2"/>
        <v>1.562291825373472E-3</v>
      </c>
      <c r="O177" s="84">
        <f>L177/'סכום נכסי הקרן'!$C$42</f>
        <v>2.4504097723102914E-4</v>
      </c>
    </row>
    <row r="178" spans="2:15">
      <c r="B178" s="76" t="s">
        <v>1379</v>
      </c>
      <c r="C178" s="73" t="s">
        <v>1380</v>
      </c>
      <c r="D178" s="86" t="s">
        <v>121</v>
      </c>
      <c r="E178" s="86" t="s">
        <v>296</v>
      </c>
      <c r="F178" s="73" t="s">
        <v>1381</v>
      </c>
      <c r="G178" s="86" t="s">
        <v>413</v>
      </c>
      <c r="H178" s="86" t="s">
        <v>134</v>
      </c>
      <c r="I178" s="83">
        <v>127243.56449999999</v>
      </c>
      <c r="J178" s="85">
        <v>5790</v>
      </c>
      <c r="K178" s="73"/>
      <c r="L178" s="83">
        <v>7367.4023845499996</v>
      </c>
      <c r="M178" s="84">
        <v>1.5141193805183369E-2</v>
      </c>
      <c r="N178" s="84">
        <f t="shared" si="2"/>
        <v>7.7615047152083797E-4</v>
      </c>
      <c r="O178" s="84">
        <f>L178/'סכום נכסי הקרן'!$C$42</f>
        <v>1.2173696804329424E-4</v>
      </c>
    </row>
    <row r="179" spans="2:15">
      <c r="B179" s="76" t="s">
        <v>1382</v>
      </c>
      <c r="C179" s="73" t="s">
        <v>1383</v>
      </c>
      <c r="D179" s="86" t="s">
        <v>121</v>
      </c>
      <c r="E179" s="86" t="s">
        <v>296</v>
      </c>
      <c r="F179" s="73" t="s">
        <v>1384</v>
      </c>
      <c r="G179" s="86" t="s">
        <v>413</v>
      </c>
      <c r="H179" s="86" t="s">
        <v>134</v>
      </c>
      <c r="I179" s="83">
        <v>498945.42921999999</v>
      </c>
      <c r="J179" s="85">
        <v>1013</v>
      </c>
      <c r="K179" s="83">
        <v>82.28957362300001</v>
      </c>
      <c r="L179" s="83">
        <v>5136.6067716260004</v>
      </c>
      <c r="M179" s="84">
        <v>2.9923487602284748E-2</v>
      </c>
      <c r="N179" s="84">
        <f t="shared" si="2"/>
        <v>5.4113777960264917E-4</v>
      </c>
      <c r="O179" s="84">
        <f>L179/'סכום נכסי הקרן'!$C$42</f>
        <v>8.4875903577594179E-5</v>
      </c>
    </row>
    <row r="180" spans="2:15">
      <c r="B180" s="76" t="s">
        <v>1385</v>
      </c>
      <c r="C180" s="73" t="s">
        <v>1386</v>
      </c>
      <c r="D180" s="86" t="s">
        <v>121</v>
      </c>
      <c r="E180" s="86" t="s">
        <v>296</v>
      </c>
      <c r="F180" s="73" t="s">
        <v>1387</v>
      </c>
      <c r="G180" s="86" t="s">
        <v>128</v>
      </c>
      <c r="H180" s="86" t="s">
        <v>134</v>
      </c>
      <c r="I180" s="83">
        <v>404761.77867500001</v>
      </c>
      <c r="J180" s="85">
        <v>819.8</v>
      </c>
      <c r="K180" s="73"/>
      <c r="L180" s="83">
        <v>3318.2370615740001</v>
      </c>
      <c r="M180" s="84">
        <v>2.0237077079896006E-2</v>
      </c>
      <c r="N180" s="84">
        <f t="shared" si="2"/>
        <v>3.495738559576298E-4</v>
      </c>
      <c r="O180" s="84">
        <f>L180/'סכום נכסי הקרן'!$C$42</f>
        <v>5.4829653389371918E-5</v>
      </c>
    </row>
    <row r="181" spans="2:15">
      <c r="B181" s="76" t="s">
        <v>1388</v>
      </c>
      <c r="C181" s="73" t="s">
        <v>1389</v>
      </c>
      <c r="D181" s="86" t="s">
        <v>121</v>
      </c>
      <c r="E181" s="86" t="s">
        <v>296</v>
      </c>
      <c r="F181" s="73" t="s">
        <v>677</v>
      </c>
      <c r="G181" s="86" t="s">
        <v>128</v>
      </c>
      <c r="H181" s="86" t="s">
        <v>134</v>
      </c>
      <c r="I181" s="83">
        <v>1689932.214097</v>
      </c>
      <c r="J181" s="85">
        <v>1003</v>
      </c>
      <c r="K181" s="73"/>
      <c r="L181" s="83">
        <v>16950.020107390999</v>
      </c>
      <c r="M181" s="84">
        <v>1.9096233851249242E-2</v>
      </c>
      <c r="N181" s="84">
        <f t="shared" si="2"/>
        <v>1.7856722643828774E-3</v>
      </c>
      <c r="O181" s="84">
        <f>L181/'סכום נכסי הקרן'!$C$42</f>
        <v>2.8007755630042022E-4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201</v>
      </c>
      <c r="C183" s="71"/>
      <c r="D183" s="71"/>
      <c r="E183" s="71"/>
      <c r="F183" s="71"/>
      <c r="G183" s="71"/>
      <c r="H183" s="71"/>
      <c r="I183" s="80"/>
      <c r="J183" s="82"/>
      <c r="K183" s="80">
        <v>297.23887437100001</v>
      </c>
      <c r="L183" s="80">
        <f>L184+L212</f>
        <v>2117626.2926161522</v>
      </c>
      <c r="M183" s="71"/>
      <c r="N183" s="81">
        <f t="shared" si="2"/>
        <v>0.22309038650660606</v>
      </c>
      <c r="O183" s="81">
        <f>L183/'סכום נכסי הקרן'!$C$42</f>
        <v>3.4991085168968705E-2</v>
      </c>
    </row>
    <row r="184" spans="2:15">
      <c r="B184" s="90" t="s">
        <v>65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f>SUM(L185:L210)</f>
        <v>942645.71260992496</v>
      </c>
      <c r="M184" s="71"/>
      <c r="N184" s="81">
        <f t="shared" si="2"/>
        <v>9.9307038781210499E-2</v>
      </c>
      <c r="O184" s="81">
        <f>L184/'סכום נכסי הקרן'!$C$42</f>
        <v>1.5576023271484713E-2</v>
      </c>
    </row>
    <row r="185" spans="2:15">
      <c r="B185" s="76" t="s">
        <v>1390</v>
      </c>
      <c r="C185" s="73" t="s">
        <v>1391</v>
      </c>
      <c r="D185" s="86" t="s">
        <v>1392</v>
      </c>
      <c r="E185" s="86" t="s">
        <v>681</v>
      </c>
      <c r="F185" s="73" t="s">
        <v>1393</v>
      </c>
      <c r="G185" s="86" t="s">
        <v>752</v>
      </c>
      <c r="H185" s="86" t="s">
        <v>133</v>
      </c>
      <c r="I185" s="83">
        <v>356281.98060000001</v>
      </c>
      <c r="J185" s="85">
        <v>319</v>
      </c>
      <c r="K185" s="73"/>
      <c r="L185" s="83">
        <v>4108.5903579820006</v>
      </c>
      <c r="M185" s="84">
        <v>5.4941072234108738E-3</v>
      </c>
      <c r="N185" s="84">
        <f t="shared" si="2"/>
        <v>4.3283699968947397E-4</v>
      </c>
      <c r="O185" s="84">
        <f>L185/'סכום נכסי הקרן'!$C$42</f>
        <v>6.7889237889534907E-5</v>
      </c>
    </row>
    <row r="186" spans="2:15">
      <c r="B186" s="76" t="s">
        <v>1394</v>
      </c>
      <c r="C186" s="73" t="s">
        <v>1395</v>
      </c>
      <c r="D186" s="86" t="s">
        <v>1392</v>
      </c>
      <c r="E186" s="86" t="s">
        <v>681</v>
      </c>
      <c r="F186" s="73" t="s">
        <v>1150</v>
      </c>
      <c r="G186" s="86" t="s">
        <v>982</v>
      </c>
      <c r="H186" s="86" t="s">
        <v>133</v>
      </c>
      <c r="I186" s="83">
        <v>389867.41047599999</v>
      </c>
      <c r="J186" s="85">
        <v>2835</v>
      </c>
      <c r="K186" s="73"/>
      <c r="L186" s="83">
        <v>39955.659029880997</v>
      </c>
      <c r="M186" s="84">
        <v>8.7782387952592741E-3</v>
      </c>
      <c r="N186" s="84">
        <f t="shared" si="2"/>
        <v>4.2092995573313119E-3</v>
      </c>
      <c r="O186" s="84">
        <f>L186/'סכום נכסי הקרן'!$C$42</f>
        <v>6.6021652308142272E-4</v>
      </c>
    </row>
    <row r="187" spans="2:15">
      <c r="B187" s="76" t="s">
        <v>1396</v>
      </c>
      <c r="C187" s="73" t="s">
        <v>1397</v>
      </c>
      <c r="D187" s="86" t="s">
        <v>1392</v>
      </c>
      <c r="E187" s="86" t="s">
        <v>681</v>
      </c>
      <c r="F187" s="73" t="s">
        <v>1398</v>
      </c>
      <c r="G187" s="86" t="s">
        <v>793</v>
      </c>
      <c r="H187" s="86" t="s">
        <v>133</v>
      </c>
      <c r="I187" s="83">
        <v>53195.190088000003</v>
      </c>
      <c r="J187" s="85">
        <v>13000</v>
      </c>
      <c r="K187" s="73"/>
      <c r="L187" s="83">
        <v>24999.079581733997</v>
      </c>
      <c r="M187" s="84">
        <v>4.4049867939058919E-4</v>
      </c>
      <c r="N187" s="84">
        <f t="shared" si="2"/>
        <v>2.6336348134913131E-3</v>
      </c>
      <c r="O187" s="84">
        <f>L187/'סכום נכסי הקרן'!$C$42</f>
        <v>4.1307804207021146E-4</v>
      </c>
    </row>
    <row r="188" spans="2:15">
      <c r="B188" s="76" t="s">
        <v>1399</v>
      </c>
      <c r="C188" s="73" t="s">
        <v>1400</v>
      </c>
      <c r="D188" s="86" t="s">
        <v>1392</v>
      </c>
      <c r="E188" s="86" t="s">
        <v>681</v>
      </c>
      <c r="F188" s="73" t="s">
        <v>1401</v>
      </c>
      <c r="G188" s="86" t="s">
        <v>793</v>
      </c>
      <c r="H188" s="86" t="s">
        <v>133</v>
      </c>
      <c r="I188" s="83">
        <v>38478.453905000002</v>
      </c>
      <c r="J188" s="85">
        <v>14798</v>
      </c>
      <c r="K188" s="73"/>
      <c r="L188" s="83">
        <v>20583.960415928999</v>
      </c>
      <c r="M188" s="84">
        <v>9.4503740514033081E-4</v>
      </c>
      <c r="N188" s="84">
        <f t="shared" si="2"/>
        <v>2.1685052273095551E-3</v>
      </c>
      <c r="O188" s="84">
        <f>L188/'סכום נכסי הקרן'!$C$42</f>
        <v>3.4012380491301727E-4</v>
      </c>
    </row>
    <row r="189" spans="2:15">
      <c r="B189" s="76" t="s">
        <v>1402</v>
      </c>
      <c r="C189" s="73" t="s">
        <v>1403</v>
      </c>
      <c r="D189" s="86" t="s">
        <v>1392</v>
      </c>
      <c r="E189" s="86" t="s">
        <v>681</v>
      </c>
      <c r="F189" s="73" t="s">
        <v>670</v>
      </c>
      <c r="G189" s="86" t="s">
        <v>557</v>
      </c>
      <c r="H189" s="86" t="s">
        <v>133</v>
      </c>
      <c r="I189" s="83">
        <v>1781.409903</v>
      </c>
      <c r="J189" s="85">
        <v>17021</v>
      </c>
      <c r="K189" s="73"/>
      <c r="L189" s="83">
        <v>1096.117813217</v>
      </c>
      <c r="M189" s="84">
        <v>4.0171766224621842E-5</v>
      </c>
      <c r="N189" s="84">
        <f t="shared" si="2"/>
        <v>1.1547521272285283E-4</v>
      </c>
      <c r="O189" s="84">
        <f>L189/'סכום נכסי הקרן'!$C$42</f>
        <v>1.8111954829440726E-5</v>
      </c>
    </row>
    <row r="190" spans="2:15">
      <c r="B190" s="76" t="s">
        <v>1406</v>
      </c>
      <c r="C190" s="73" t="s">
        <v>1407</v>
      </c>
      <c r="D190" s="86" t="s">
        <v>1408</v>
      </c>
      <c r="E190" s="86" t="s">
        <v>681</v>
      </c>
      <c r="F190" s="73" t="s">
        <v>1409</v>
      </c>
      <c r="G190" s="86" t="s">
        <v>771</v>
      </c>
      <c r="H190" s="86" t="s">
        <v>133</v>
      </c>
      <c r="I190" s="83">
        <v>50834.567478999998</v>
      </c>
      <c r="J190" s="85">
        <v>3492</v>
      </c>
      <c r="K190" s="73"/>
      <c r="L190" s="83">
        <v>6417.1422940450002</v>
      </c>
      <c r="M190" s="84">
        <v>1.3463446789561027E-3</v>
      </c>
      <c r="N190" s="84">
        <f t="shared" si="2"/>
        <v>6.7604126357807966E-4</v>
      </c>
      <c r="O190" s="84">
        <f>L190/'סכום נכסי הקרן'!$C$42</f>
        <v>1.0603512684710568E-4</v>
      </c>
    </row>
    <row r="191" spans="2:15">
      <c r="B191" s="76" t="s">
        <v>1410</v>
      </c>
      <c r="C191" s="73" t="s">
        <v>1411</v>
      </c>
      <c r="D191" s="86" t="s">
        <v>1408</v>
      </c>
      <c r="E191" s="86" t="s">
        <v>681</v>
      </c>
      <c r="F191" s="73" t="s">
        <v>1412</v>
      </c>
      <c r="G191" s="86" t="s">
        <v>1413</v>
      </c>
      <c r="H191" s="86" t="s">
        <v>133</v>
      </c>
      <c r="I191" s="83">
        <v>208679.44578000001</v>
      </c>
      <c r="J191" s="85">
        <v>3223</v>
      </c>
      <c r="K191" s="73"/>
      <c r="L191" s="83">
        <v>24313.544813024</v>
      </c>
      <c r="M191" s="84">
        <v>1.3336747360124836E-3</v>
      </c>
      <c r="N191" s="84">
        <f t="shared" si="2"/>
        <v>2.5614142252560349E-3</v>
      </c>
      <c r="O191" s="84">
        <f>L191/'סכום נכסי הקרן'!$C$42</f>
        <v>4.0175045062413716E-4</v>
      </c>
    </row>
    <row r="192" spans="2:15">
      <c r="B192" s="76" t="s">
        <v>1414</v>
      </c>
      <c r="C192" s="73" t="s">
        <v>1415</v>
      </c>
      <c r="D192" s="86" t="s">
        <v>1392</v>
      </c>
      <c r="E192" s="86" t="s">
        <v>681</v>
      </c>
      <c r="F192" s="73" t="s">
        <v>1416</v>
      </c>
      <c r="G192" s="86" t="s">
        <v>1417</v>
      </c>
      <c r="H192" s="86" t="s">
        <v>133</v>
      </c>
      <c r="I192" s="83">
        <v>250457.579799</v>
      </c>
      <c r="J192" s="85">
        <v>3196</v>
      </c>
      <c r="K192" s="73"/>
      <c r="L192" s="83">
        <v>28936.716666073</v>
      </c>
      <c r="M192" s="84">
        <v>3.014616321778677E-3</v>
      </c>
      <c r="N192" s="84">
        <f t="shared" si="2"/>
        <v>3.048462010400869E-3</v>
      </c>
      <c r="O192" s="84">
        <f>L192/'סכום נכסי הקרן'!$C$42</f>
        <v>4.7814249421789293E-4</v>
      </c>
    </row>
    <row r="193" spans="2:15">
      <c r="B193" s="76" t="s">
        <v>1418</v>
      </c>
      <c r="C193" s="73" t="s">
        <v>1419</v>
      </c>
      <c r="D193" s="86" t="s">
        <v>1408</v>
      </c>
      <c r="E193" s="86" t="s">
        <v>681</v>
      </c>
      <c r="F193" s="73" t="s">
        <v>1420</v>
      </c>
      <c r="G193" s="86" t="s">
        <v>827</v>
      </c>
      <c r="H193" s="86" t="s">
        <v>133</v>
      </c>
      <c r="I193" s="83">
        <v>322768.06160800002</v>
      </c>
      <c r="J193" s="85">
        <v>141</v>
      </c>
      <c r="K193" s="73"/>
      <c r="L193" s="83">
        <v>1645.1972246639998</v>
      </c>
      <c r="M193" s="84">
        <v>2.3683976299122E-3</v>
      </c>
      <c r="N193" s="84">
        <f t="shared" si="2"/>
        <v>1.7332032852522574E-4</v>
      </c>
      <c r="O193" s="84">
        <f>L193/'סכום נכסי הקרן'!$C$42</f>
        <v>2.7184794790609346E-5</v>
      </c>
    </row>
    <row r="194" spans="2:15">
      <c r="B194" s="76" t="s">
        <v>1421</v>
      </c>
      <c r="C194" s="73" t="s">
        <v>1422</v>
      </c>
      <c r="D194" s="86" t="s">
        <v>1408</v>
      </c>
      <c r="E194" s="86" t="s">
        <v>681</v>
      </c>
      <c r="F194" s="73" t="s">
        <v>1423</v>
      </c>
      <c r="G194" s="86" t="s">
        <v>752</v>
      </c>
      <c r="H194" s="86" t="s">
        <v>133</v>
      </c>
      <c r="I194" s="83">
        <v>525515.92138499999</v>
      </c>
      <c r="J194" s="85">
        <v>350</v>
      </c>
      <c r="K194" s="73"/>
      <c r="L194" s="83">
        <v>6649.090195324</v>
      </c>
      <c r="M194" s="84">
        <v>3.8695059614173716E-3</v>
      </c>
      <c r="N194" s="84">
        <f t="shared" si="2"/>
        <v>7.0047680592384503E-4</v>
      </c>
      <c r="O194" s="84">
        <f>L194/'סכום נכסי הקרן'!$C$42</f>
        <v>1.0986777134945092E-4</v>
      </c>
    </row>
    <row r="195" spans="2:15">
      <c r="B195" s="76" t="s">
        <v>1424</v>
      </c>
      <c r="C195" s="73" t="s">
        <v>1425</v>
      </c>
      <c r="D195" s="86" t="s">
        <v>1392</v>
      </c>
      <c r="E195" s="86" t="s">
        <v>681</v>
      </c>
      <c r="F195" s="73" t="s">
        <v>1426</v>
      </c>
      <c r="G195" s="86" t="s">
        <v>793</v>
      </c>
      <c r="H195" s="86" t="s">
        <v>133</v>
      </c>
      <c r="I195" s="83">
        <v>38173.069349999998</v>
      </c>
      <c r="J195" s="85">
        <v>1970</v>
      </c>
      <c r="K195" s="73"/>
      <c r="L195" s="83">
        <v>2718.5142202950001</v>
      </c>
      <c r="M195" s="84">
        <v>3.7530760779180556E-4</v>
      </c>
      <c r="N195" s="84">
        <f t="shared" si="2"/>
        <v>2.8639349173364644E-4</v>
      </c>
      <c r="O195" s="84">
        <f>L195/'סכום נכסי הקרן'!$C$42</f>
        <v>4.4919995065738142E-5</v>
      </c>
    </row>
    <row r="196" spans="2:15">
      <c r="B196" s="76" t="s">
        <v>1427</v>
      </c>
      <c r="C196" s="73" t="s">
        <v>1428</v>
      </c>
      <c r="D196" s="86" t="s">
        <v>1392</v>
      </c>
      <c r="E196" s="86" t="s">
        <v>681</v>
      </c>
      <c r="F196" s="73" t="s">
        <v>1429</v>
      </c>
      <c r="G196" s="86" t="s">
        <v>747</v>
      </c>
      <c r="H196" s="86" t="s">
        <v>133</v>
      </c>
      <c r="I196" s="83">
        <v>120545.972239</v>
      </c>
      <c r="J196" s="85">
        <v>1936</v>
      </c>
      <c r="K196" s="73"/>
      <c r="L196" s="83">
        <v>8436.5786302840006</v>
      </c>
      <c r="M196" s="84">
        <v>2.4213475105305522E-3</v>
      </c>
      <c r="N196" s="84">
        <f t="shared" si="2"/>
        <v>8.8878740974557302E-4</v>
      </c>
      <c r="O196" s="84">
        <f>L196/'סכום נכסי הקרן'!$C$42</f>
        <v>1.394037476849928E-4</v>
      </c>
    </row>
    <row r="197" spans="2:15">
      <c r="B197" s="76" t="s">
        <v>1432</v>
      </c>
      <c r="C197" s="73" t="s">
        <v>1433</v>
      </c>
      <c r="D197" s="86" t="s">
        <v>1392</v>
      </c>
      <c r="E197" s="86" t="s">
        <v>681</v>
      </c>
      <c r="F197" s="73" t="s">
        <v>1434</v>
      </c>
      <c r="G197" s="86" t="s">
        <v>793</v>
      </c>
      <c r="H197" s="86" t="s">
        <v>133</v>
      </c>
      <c r="I197" s="83">
        <v>38286.825097000001</v>
      </c>
      <c r="J197" s="85">
        <v>14275</v>
      </c>
      <c r="K197" s="73"/>
      <c r="L197" s="83">
        <v>19757.581079186999</v>
      </c>
      <c r="M197" s="84">
        <v>8.0202209903885947E-4</v>
      </c>
      <c r="N197" s="84">
        <f t="shared" si="2"/>
        <v>2.0814467664859093E-3</v>
      </c>
      <c r="O197" s="84">
        <f>L197/'סכום נכסי הקרן'!$C$42</f>
        <v>3.2646893584823436E-4</v>
      </c>
    </row>
    <row r="198" spans="2:15">
      <c r="B198" s="76" t="s">
        <v>1435</v>
      </c>
      <c r="C198" s="73" t="s">
        <v>1436</v>
      </c>
      <c r="D198" s="86" t="s">
        <v>1392</v>
      </c>
      <c r="E198" s="86" t="s">
        <v>681</v>
      </c>
      <c r="F198" s="73" t="s">
        <v>1001</v>
      </c>
      <c r="G198" s="86" t="s">
        <v>159</v>
      </c>
      <c r="H198" s="86" t="s">
        <v>133</v>
      </c>
      <c r="I198" s="83">
        <v>305580.50988899998</v>
      </c>
      <c r="J198" s="85">
        <v>22889</v>
      </c>
      <c r="K198" s="73"/>
      <c r="L198" s="83">
        <v>252848.72731460299</v>
      </c>
      <c r="M198" s="84">
        <v>4.8020830220436425E-3</v>
      </c>
      <c r="N198" s="84">
        <f t="shared" si="2"/>
        <v>2.663742913516183E-2</v>
      </c>
      <c r="O198" s="84">
        <f>L198/'סכום נכסי הקרן'!$C$42</f>
        <v>4.1780041092143424E-3</v>
      </c>
    </row>
    <row r="199" spans="2:15">
      <c r="B199" s="76" t="s">
        <v>1437</v>
      </c>
      <c r="C199" s="73" t="s">
        <v>1438</v>
      </c>
      <c r="D199" s="86" t="s">
        <v>1392</v>
      </c>
      <c r="E199" s="86" t="s">
        <v>681</v>
      </c>
      <c r="F199" s="73" t="s">
        <v>995</v>
      </c>
      <c r="G199" s="86" t="s">
        <v>982</v>
      </c>
      <c r="H199" s="86" t="s">
        <v>133</v>
      </c>
      <c r="I199" s="83">
        <v>267640.29626199999</v>
      </c>
      <c r="J199" s="85">
        <v>10447</v>
      </c>
      <c r="K199" s="73"/>
      <c r="L199" s="83">
        <v>101076.78002835398</v>
      </c>
      <c r="M199" s="84">
        <v>9.3324448712686116E-3</v>
      </c>
      <c r="N199" s="84">
        <f t="shared" si="2"/>
        <v>1.0648365106720953E-2</v>
      </c>
      <c r="O199" s="84">
        <f>L199/'סכום נכסי הקרן'!$C$42</f>
        <v>1.6701654257455609E-3</v>
      </c>
    </row>
    <row r="200" spans="2:15">
      <c r="B200" s="76" t="s">
        <v>1441</v>
      </c>
      <c r="C200" s="73" t="s">
        <v>1442</v>
      </c>
      <c r="D200" s="86" t="s">
        <v>1392</v>
      </c>
      <c r="E200" s="86" t="s">
        <v>681</v>
      </c>
      <c r="F200" s="73" t="s">
        <v>1145</v>
      </c>
      <c r="G200" s="86" t="s">
        <v>159</v>
      </c>
      <c r="H200" s="86" t="s">
        <v>133</v>
      </c>
      <c r="I200" s="83">
        <v>488370.72554900008</v>
      </c>
      <c r="J200" s="85">
        <v>3958</v>
      </c>
      <c r="K200" s="73"/>
      <c r="L200" s="83">
        <v>69876.913640186001</v>
      </c>
      <c r="M200" s="84">
        <v>1.0934578408425523E-2</v>
      </c>
      <c r="N200" s="84">
        <f t="shared" ref="N200:N212" si="3">IFERROR(L200/$L$11,0)</f>
        <v>7.3614819225818499E-3</v>
      </c>
      <c r="O200" s="84">
        <f>L200/'סכום נכסי הקרן'!$C$42</f>
        <v>1.1546272564965836E-3</v>
      </c>
    </row>
    <row r="201" spans="2:15">
      <c r="B201" s="76" t="s">
        <v>1443</v>
      </c>
      <c r="C201" s="73" t="s">
        <v>1444</v>
      </c>
      <c r="D201" s="86" t="s">
        <v>1408</v>
      </c>
      <c r="E201" s="86" t="s">
        <v>681</v>
      </c>
      <c r="F201" s="73" t="s">
        <v>1445</v>
      </c>
      <c r="G201" s="86" t="s">
        <v>793</v>
      </c>
      <c r="H201" s="86" t="s">
        <v>133</v>
      </c>
      <c r="I201" s="83">
        <v>187951.21463599999</v>
      </c>
      <c r="J201" s="85">
        <v>564</v>
      </c>
      <c r="K201" s="73"/>
      <c r="L201" s="83">
        <v>3832.062134368</v>
      </c>
      <c r="M201" s="84">
        <v>1.8114677303975929E-3</v>
      </c>
      <c r="N201" s="84">
        <f t="shared" si="3"/>
        <v>4.0370495287784386E-4</v>
      </c>
      <c r="O201" s="84">
        <f>L201/'סכום נכסי הקרן'!$C$42</f>
        <v>6.3319960176163115E-5</v>
      </c>
    </row>
    <row r="202" spans="2:15">
      <c r="B202" s="76" t="s">
        <v>1448</v>
      </c>
      <c r="C202" s="73" t="s">
        <v>1449</v>
      </c>
      <c r="D202" s="86" t="s">
        <v>1408</v>
      </c>
      <c r="E202" s="86" t="s">
        <v>681</v>
      </c>
      <c r="F202" s="73" t="s">
        <v>1450</v>
      </c>
      <c r="G202" s="86" t="s">
        <v>793</v>
      </c>
      <c r="H202" s="86" t="s">
        <v>133</v>
      </c>
      <c r="I202" s="83">
        <v>403858.34936699999</v>
      </c>
      <c r="J202" s="85">
        <v>676</v>
      </c>
      <c r="K202" s="73"/>
      <c r="L202" s="83">
        <v>9869.2480268099989</v>
      </c>
      <c r="M202" s="84">
        <v>5.2583072195280366E-3</v>
      </c>
      <c r="N202" s="84">
        <f t="shared" si="3"/>
        <v>1.039718086476222E-3</v>
      </c>
      <c r="O202" s="84">
        <f>L202/'סכום נכסי הקרן'!$C$42</f>
        <v>1.6307679001905068E-4</v>
      </c>
    </row>
    <row r="203" spans="2:15">
      <c r="B203" s="76" t="s">
        <v>1451</v>
      </c>
      <c r="C203" s="73" t="s">
        <v>1452</v>
      </c>
      <c r="D203" s="86" t="s">
        <v>1392</v>
      </c>
      <c r="E203" s="86" t="s">
        <v>681</v>
      </c>
      <c r="F203" s="73" t="s">
        <v>1453</v>
      </c>
      <c r="G203" s="86" t="s">
        <v>835</v>
      </c>
      <c r="H203" s="86" t="s">
        <v>133</v>
      </c>
      <c r="I203" s="83">
        <v>313181.02248400002</v>
      </c>
      <c r="J203" s="85">
        <v>388</v>
      </c>
      <c r="K203" s="73"/>
      <c r="L203" s="83">
        <v>4392.7396567510004</v>
      </c>
      <c r="M203" s="84">
        <v>1.2188186039883003E-2</v>
      </c>
      <c r="N203" s="84">
        <f t="shared" si="3"/>
        <v>4.6277192121410381E-4</v>
      </c>
      <c r="O203" s="84">
        <f>L203/'סכום נכסי הקרן'!$C$42</f>
        <v>7.2584444191325494E-5</v>
      </c>
    </row>
    <row r="204" spans="2:15">
      <c r="B204" s="76" t="s">
        <v>1454</v>
      </c>
      <c r="C204" s="73" t="s">
        <v>1455</v>
      </c>
      <c r="D204" s="86" t="s">
        <v>1392</v>
      </c>
      <c r="E204" s="86" t="s">
        <v>681</v>
      </c>
      <c r="F204" s="73" t="s">
        <v>708</v>
      </c>
      <c r="G204" s="86" t="s">
        <v>709</v>
      </c>
      <c r="H204" s="86" t="s">
        <v>133</v>
      </c>
      <c r="I204" s="83">
        <v>65876.029238999996</v>
      </c>
      <c r="J204" s="85">
        <v>30395</v>
      </c>
      <c r="K204" s="73"/>
      <c r="L204" s="83">
        <v>72383.21400074799</v>
      </c>
      <c r="M204" s="84">
        <v>1.1732860022283091E-3</v>
      </c>
      <c r="N204" s="84">
        <f t="shared" si="3"/>
        <v>7.6255188388635511E-3</v>
      </c>
      <c r="O204" s="84">
        <f>L204/'סכום נכסי הקרן'!$C$42</f>
        <v>1.1960406870349331E-3</v>
      </c>
    </row>
    <row r="205" spans="2:15">
      <c r="B205" s="76" t="s">
        <v>1456</v>
      </c>
      <c r="C205" s="73" t="s">
        <v>1457</v>
      </c>
      <c r="D205" s="86" t="s">
        <v>1392</v>
      </c>
      <c r="E205" s="86" t="s">
        <v>681</v>
      </c>
      <c r="F205" s="73" t="s">
        <v>1458</v>
      </c>
      <c r="G205" s="86" t="s">
        <v>793</v>
      </c>
      <c r="H205" s="86" t="s">
        <v>137</v>
      </c>
      <c r="I205" s="83">
        <v>3384678.8157000002</v>
      </c>
      <c r="J205" s="85">
        <v>13.5</v>
      </c>
      <c r="K205" s="73"/>
      <c r="L205" s="83">
        <v>1103.901149365</v>
      </c>
      <c r="M205" s="84">
        <v>6.3050674572951958E-3</v>
      </c>
      <c r="N205" s="84">
        <f t="shared" si="3"/>
        <v>1.1629518151320204E-4</v>
      </c>
      <c r="O205" s="84">
        <f>L205/'סכום נכסי הקרן'!$C$42</f>
        <v>1.8240564574702681E-5</v>
      </c>
    </row>
    <row r="206" spans="2:15">
      <c r="B206" s="76" t="s">
        <v>1459</v>
      </c>
      <c r="C206" s="73" t="s">
        <v>1460</v>
      </c>
      <c r="D206" s="86" t="s">
        <v>1392</v>
      </c>
      <c r="E206" s="86" t="s">
        <v>681</v>
      </c>
      <c r="F206" s="73" t="s">
        <v>699</v>
      </c>
      <c r="G206" s="86" t="s">
        <v>700</v>
      </c>
      <c r="H206" s="86" t="s">
        <v>133</v>
      </c>
      <c r="I206" s="83">
        <v>5937897.283530999</v>
      </c>
      <c r="J206" s="85">
        <v>885</v>
      </c>
      <c r="K206" s="73"/>
      <c r="L206" s="83">
        <v>189969.66331769299</v>
      </c>
      <c r="M206" s="84">
        <v>5.346351268572848E-3</v>
      </c>
      <c r="N206" s="84">
        <f t="shared" si="3"/>
        <v>2.0013165572154122E-2</v>
      </c>
      <c r="O206" s="84">
        <f>L206/'סכום נכסי הקרן'!$C$42</f>
        <v>3.1390074310314615E-3</v>
      </c>
    </row>
    <row r="207" spans="2:15">
      <c r="B207" s="76" t="s">
        <v>1461</v>
      </c>
      <c r="C207" s="73" t="s">
        <v>1462</v>
      </c>
      <c r="D207" s="86" t="s">
        <v>1392</v>
      </c>
      <c r="E207" s="86" t="s">
        <v>681</v>
      </c>
      <c r="F207" s="73" t="s">
        <v>981</v>
      </c>
      <c r="G207" s="86" t="s">
        <v>982</v>
      </c>
      <c r="H207" s="86" t="s">
        <v>133</v>
      </c>
      <c r="I207" s="83">
        <v>142717.90886600001</v>
      </c>
      <c r="J207" s="85">
        <v>4247</v>
      </c>
      <c r="K207" s="73"/>
      <c r="L207" s="83">
        <v>21911.344967630001</v>
      </c>
      <c r="M207" s="84">
        <v>1.2967889326056768E-3</v>
      </c>
      <c r="N207" s="84">
        <f t="shared" si="3"/>
        <v>2.3083442223741824E-3</v>
      </c>
      <c r="O207" s="84">
        <f>L207/'סכום נכסי הקרן'!$C$42</f>
        <v>3.6205714889467046E-4</v>
      </c>
    </row>
    <row r="208" spans="2:15">
      <c r="B208" s="76" t="s">
        <v>1463</v>
      </c>
      <c r="C208" s="73" t="s">
        <v>1464</v>
      </c>
      <c r="D208" s="86" t="s">
        <v>1392</v>
      </c>
      <c r="E208" s="86" t="s">
        <v>681</v>
      </c>
      <c r="F208" s="73" t="s">
        <v>1465</v>
      </c>
      <c r="G208" s="86" t="s">
        <v>835</v>
      </c>
      <c r="H208" s="86" t="s">
        <v>133</v>
      </c>
      <c r="I208" s="83">
        <v>177708.871155</v>
      </c>
      <c r="J208" s="85">
        <v>924</v>
      </c>
      <c r="K208" s="73"/>
      <c r="L208" s="83">
        <v>5935.9383408620006</v>
      </c>
      <c r="M208" s="84">
        <v>7.5812679741632024E-3</v>
      </c>
      <c r="N208" s="84">
        <f t="shared" si="3"/>
        <v>6.253467778331573E-4</v>
      </c>
      <c r="O208" s="84">
        <f>L208/'סכום נכסי הקרן'!$C$42</f>
        <v>9.8083842634125401E-5</v>
      </c>
    </row>
    <row r="209" spans="2:15">
      <c r="B209" s="76" t="s">
        <v>1466</v>
      </c>
      <c r="C209" s="73" t="s">
        <v>1467</v>
      </c>
      <c r="D209" s="86" t="s">
        <v>1408</v>
      </c>
      <c r="E209" s="86" t="s">
        <v>681</v>
      </c>
      <c r="F209" s="73" t="s">
        <v>1468</v>
      </c>
      <c r="G209" s="86" t="s">
        <v>709</v>
      </c>
      <c r="H209" s="86" t="s">
        <v>133</v>
      </c>
      <c r="I209" s="83">
        <v>134712</v>
      </c>
      <c r="J209" s="85">
        <v>319</v>
      </c>
      <c r="K209" s="73"/>
      <c r="L209" s="83">
        <v>1553.47858</v>
      </c>
      <c r="M209" s="84">
        <v>1.3156504053805328E-3</v>
      </c>
      <c r="N209" s="84">
        <f t="shared" si="3"/>
        <v>1.63657836158513E-4</v>
      </c>
      <c r="O209" s="84">
        <f>L209/'סכום נכסי הקרן'!$C$42</f>
        <v>2.5669260667232212E-5</v>
      </c>
    </row>
    <row r="210" spans="2:15">
      <c r="B210" s="76" t="s">
        <v>1469</v>
      </c>
      <c r="C210" s="73" t="s">
        <v>1470</v>
      </c>
      <c r="D210" s="86" t="s">
        <v>1392</v>
      </c>
      <c r="E210" s="86" t="s">
        <v>681</v>
      </c>
      <c r="F210" s="73" t="s">
        <v>1471</v>
      </c>
      <c r="G210" s="86" t="s">
        <v>793</v>
      </c>
      <c r="H210" s="86" t="s">
        <v>133</v>
      </c>
      <c r="I210" s="83">
        <v>50651.591232999999</v>
      </c>
      <c r="J210" s="85">
        <v>9980</v>
      </c>
      <c r="K210" s="73"/>
      <c r="L210" s="83">
        <v>18273.929130916</v>
      </c>
      <c r="M210" s="84">
        <v>8.9213968839393898E-4</v>
      </c>
      <c r="N210" s="84">
        <f t="shared" si="3"/>
        <v>1.9251451150872827E-3</v>
      </c>
      <c r="O210" s="84">
        <f>L210/'סכום נכסי הקרן'!$C$42</f>
        <v>3.019534715927728E-4</v>
      </c>
    </row>
    <row r="211" spans="2:15">
      <c r="B211" s="72"/>
      <c r="C211" s="73"/>
      <c r="D211" s="73"/>
      <c r="E211" s="73"/>
      <c r="F211" s="73"/>
      <c r="G211" s="73"/>
      <c r="H211" s="73"/>
      <c r="I211" s="83"/>
      <c r="J211" s="85"/>
      <c r="K211" s="73"/>
      <c r="L211" s="73"/>
      <c r="M211" s="73"/>
      <c r="N211" s="84"/>
      <c r="O211" s="73"/>
    </row>
    <row r="212" spans="2:15">
      <c r="B212" s="90" t="s">
        <v>64</v>
      </c>
      <c r="C212" s="71"/>
      <c r="D212" s="71"/>
      <c r="E212" s="71"/>
      <c r="F212" s="71"/>
      <c r="G212" s="71"/>
      <c r="H212" s="71"/>
      <c r="I212" s="80"/>
      <c r="J212" s="82"/>
      <c r="K212" s="80">
        <v>297.23887437100001</v>
      </c>
      <c r="L212" s="80">
        <f>SUM(L213:L248)</f>
        <v>1174980.5800062271</v>
      </c>
      <c r="M212" s="71"/>
      <c r="N212" s="81">
        <f t="shared" si="3"/>
        <v>0.12378334772539554</v>
      </c>
      <c r="O212" s="81">
        <f>L212/'סכום נכסי הקרן'!$C$42</f>
        <v>1.9415061897483991E-2</v>
      </c>
    </row>
    <row r="213" spans="2:15">
      <c r="B213" s="76" t="s">
        <v>1472</v>
      </c>
      <c r="C213" s="73" t="s">
        <v>1473</v>
      </c>
      <c r="D213" s="86" t="s">
        <v>1408</v>
      </c>
      <c r="E213" s="86" t="s">
        <v>681</v>
      </c>
      <c r="F213" s="73"/>
      <c r="G213" s="86" t="s">
        <v>747</v>
      </c>
      <c r="H213" s="86" t="s">
        <v>133</v>
      </c>
      <c r="I213" s="83">
        <v>58795.710749999998</v>
      </c>
      <c r="J213" s="85">
        <v>13520</v>
      </c>
      <c r="K213" s="73"/>
      <c r="L213" s="83">
        <v>28736.286037640999</v>
      </c>
      <c r="M213" s="84">
        <v>7.8555375031279142E-4</v>
      </c>
      <c r="N213" s="84">
        <f t="shared" ref="N213:N248" si="4">IFERROR(L213/$L$11,0)</f>
        <v>3.0273467897783406E-3</v>
      </c>
      <c r="O213" s="84">
        <f>L213/'סכום נכסי הקרן'!$C$42</f>
        <v>4.7483063262343295E-4</v>
      </c>
    </row>
    <row r="214" spans="2:15">
      <c r="B214" s="76" t="s">
        <v>1474</v>
      </c>
      <c r="C214" s="73" t="s">
        <v>1475</v>
      </c>
      <c r="D214" s="86" t="s">
        <v>1392</v>
      </c>
      <c r="E214" s="86" t="s">
        <v>681</v>
      </c>
      <c r="F214" s="73"/>
      <c r="G214" s="86" t="s">
        <v>827</v>
      </c>
      <c r="H214" s="86" t="s">
        <v>133</v>
      </c>
      <c r="I214" s="83">
        <v>70995.397402000002</v>
      </c>
      <c r="J214" s="85">
        <v>10400</v>
      </c>
      <c r="K214" s="73"/>
      <c r="L214" s="83">
        <v>26691.429606600002</v>
      </c>
      <c r="M214" s="84">
        <v>1.1896011629021448E-5</v>
      </c>
      <c r="N214" s="84">
        <f t="shared" si="4"/>
        <v>2.8119226551507558E-3</v>
      </c>
      <c r="O214" s="84">
        <f>L214/'סכום נכסי הקרן'!$C$42</f>
        <v>4.4104197700163642E-4</v>
      </c>
    </row>
    <row r="215" spans="2:15">
      <c r="B215" s="76" t="s">
        <v>1476</v>
      </c>
      <c r="C215" s="73" t="s">
        <v>1477</v>
      </c>
      <c r="D215" s="86" t="s">
        <v>1392</v>
      </c>
      <c r="E215" s="86" t="s">
        <v>681</v>
      </c>
      <c r="F215" s="73"/>
      <c r="G215" s="86" t="s">
        <v>1413</v>
      </c>
      <c r="H215" s="86" t="s">
        <v>133</v>
      </c>
      <c r="I215" s="83">
        <v>78786.252405000007</v>
      </c>
      <c r="J215" s="85">
        <v>10329</v>
      </c>
      <c r="K215" s="73"/>
      <c r="L215" s="83">
        <v>29418.262719448998</v>
      </c>
      <c r="M215" s="84">
        <v>7.6885191039663432E-6</v>
      </c>
      <c r="N215" s="84">
        <f t="shared" si="4"/>
        <v>3.0991925361517859E-3</v>
      </c>
      <c r="O215" s="84">
        <f>L215/'סכום נכסי הקרן'!$C$42</f>
        <v>4.8609943120210639E-4</v>
      </c>
    </row>
    <row r="216" spans="2:15">
      <c r="B216" s="76" t="s">
        <v>1478</v>
      </c>
      <c r="C216" s="73" t="s">
        <v>1479</v>
      </c>
      <c r="D216" s="86" t="s">
        <v>1392</v>
      </c>
      <c r="E216" s="86" t="s">
        <v>681</v>
      </c>
      <c r="F216" s="73"/>
      <c r="G216" s="86" t="s">
        <v>752</v>
      </c>
      <c r="H216" s="86" t="s">
        <v>133</v>
      </c>
      <c r="I216" s="83">
        <v>80863.622457000005</v>
      </c>
      <c r="J216" s="85">
        <v>16490</v>
      </c>
      <c r="K216" s="73"/>
      <c r="L216" s="83">
        <v>48203.897006710009</v>
      </c>
      <c r="M216" s="84">
        <v>5.1108518798509362E-6</v>
      </c>
      <c r="N216" s="84">
        <f t="shared" si="4"/>
        <v>5.0782454165064711E-3</v>
      </c>
      <c r="O216" s="84">
        <f>L216/'סכום נכסי הקרן'!$C$42</f>
        <v>7.9650818065457574E-4</v>
      </c>
    </row>
    <row r="217" spans="2:15">
      <c r="B217" s="76" t="s">
        <v>1480</v>
      </c>
      <c r="C217" s="73" t="s">
        <v>1481</v>
      </c>
      <c r="D217" s="86" t="s">
        <v>27</v>
      </c>
      <c r="E217" s="86" t="s">
        <v>681</v>
      </c>
      <c r="F217" s="73"/>
      <c r="G217" s="86" t="s">
        <v>742</v>
      </c>
      <c r="H217" s="86" t="s">
        <v>135</v>
      </c>
      <c r="I217" s="83">
        <v>1934102.1804</v>
      </c>
      <c r="J217" s="85">
        <v>132.44999999999999</v>
      </c>
      <c r="K217" s="73"/>
      <c r="L217" s="83">
        <v>10073.188848447</v>
      </c>
      <c r="M217" s="84">
        <v>1.2583408949564223E-3</v>
      </c>
      <c r="N217" s="84">
        <f t="shared" si="4"/>
        <v>1.0612031033945118E-3</v>
      </c>
      <c r="O217" s="84">
        <f>L217/'סכום נכסי הקרן'!$C$42</f>
        <v>1.6644665309839207E-4</v>
      </c>
    </row>
    <row r="218" spans="2:15">
      <c r="B218" s="76" t="s">
        <v>1482</v>
      </c>
      <c r="C218" s="73" t="s">
        <v>1483</v>
      </c>
      <c r="D218" s="86" t="s">
        <v>27</v>
      </c>
      <c r="E218" s="86" t="s">
        <v>681</v>
      </c>
      <c r="F218" s="73"/>
      <c r="G218" s="86" t="s">
        <v>709</v>
      </c>
      <c r="H218" s="86" t="s">
        <v>135</v>
      </c>
      <c r="I218" s="83">
        <v>19990.541655000001</v>
      </c>
      <c r="J218" s="85">
        <v>62520</v>
      </c>
      <c r="K218" s="73"/>
      <c r="L218" s="83">
        <v>49144.976296448993</v>
      </c>
      <c r="M218" s="84">
        <v>4.9587313399115305E-5</v>
      </c>
      <c r="N218" s="84">
        <f t="shared" si="4"/>
        <v>5.1773874337799073E-3</v>
      </c>
      <c r="O218" s="84">
        <f>L218/'סכום נכסי הקרן'!$C$42</f>
        <v>8.1205832077742421E-4</v>
      </c>
    </row>
    <row r="219" spans="2:15">
      <c r="B219" s="76" t="s">
        <v>1484</v>
      </c>
      <c r="C219" s="73" t="s">
        <v>1485</v>
      </c>
      <c r="D219" s="86" t="s">
        <v>1408</v>
      </c>
      <c r="E219" s="86" t="s">
        <v>681</v>
      </c>
      <c r="F219" s="73"/>
      <c r="G219" s="86" t="s">
        <v>747</v>
      </c>
      <c r="H219" s="86" t="s">
        <v>133</v>
      </c>
      <c r="I219" s="83">
        <v>69849.304371000006</v>
      </c>
      <c r="J219" s="85">
        <v>21243</v>
      </c>
      <c r="K219" s="73"/>
      <c r="L219" s="83">
        <v>53639.687135025997</v>
      </c>
      <c r="M219" s="84">
        <v>1.1657539607519462E-4</v>
      </c>
      <c r="N219" s="84">
        <f t="shared" si="4"/>
        <v>5.6509019446782339E-3</v>
      </c>
      <c r="O219" s="84">
        <f>L219/'סכום נכסי הקרן'!$C$42</f>
        <v>8.863277092483403E-4</v>
      </c>
    </row>
    <row r="220" spans="2:15">
      <c r="B220" s="76" t="s">
        <v>1486</v>
      </c>
      <c r="C220" s="73" t="s">
        <v>1487</v>
      </c>
      <c r="D220" s="86" t="s">
        <v>1392</v>
      </c>
      <c r="E220" s="86" t="s">
        <v>681</v>
      </c>
      <c r="F220" s="73"/>
      <c r="G220" s="86" t="s">
        <v>709</v>
      </c>
      <c r="H220" s="86" t="s">
        <v>133</v>
      </c>
      <c r="I220" s="83">
        <v>18344.261753999999</v>
      </c>
      <c r="J220" s="85">
        <v>64154</v>
      </c>
      <c r="K220" s="73"/>
      <c r="L220" s="83">
        <v>42543.408333665</v>
      </c>
      <c r="M220" s="84">
        <v>4.3999089852573105E-5</v>
      </c>
      <c r="N220" s="84">
        <f t="shared" si="4"/>
        <v>4.4819170604178289E-3</v>
      </c>
      <c r="O220" s="84">
        <f>L220/'סכום נכסי הקרן'!$C$42</f>
        <v>7.0297579396900729E-4</v>
      </c>
    </row>
    <row r="221" spans="2:15">
      <c r="B221" s="76" t="s">
        <v>1488</v>
      </c>
      <c r="C221" s="73" t="s">
        <v>1489</v>
      </c>
      <c r="D221" s="86" t="s">
        <v>1392</v>
      </c>
      <c r="E221" s="86" t="s">
        <v>681</v>
      </c>
      <c r="F221" s="73"/>
      <c r="G221" s="86" t="s">
        <v>766</v>
      </c>
      <c r="H221" s="86" t="s">
        <v>133</v>
      </c>
      <c r="I221" s="83">
        <v>254487.12899999999</v>
      </c>
      <c r="J221" s="85">
        <v>1015</v>
      </c>
      <c r="K221" s="73"/>
      <c r="L221" s="83">
        <v>9337.70535905</v>
      </c>
      <c r="M221" s="84">
        <v>7.6195459892199379E-3</v>
      </c>
      <c r="N221" s="84">
        <f t="shared" si="4"/>
        <v>9.8372045383971342E-4</v>
      </c>
      <c r="O221" s="84">
        <f>L221/'סכום נכסי הקרן'!$C$42</f>
        <v>1.5429372247621566E-4</v>
      </c>
    </row>
    <row r="222" spans="2:15">
      <c r="B222" s="76" t="s">
        <v>1490</v>
      </c>
      <c r="C222" s="73" t="s">
        <v>1491</v>
      </c>
      <c r="D222" s="86" t="s">
        <v>1392</v>
      </c>
      <c r="E222" s="86" t="s">
        <v>681</v>
      </c>
      <c r="F222" s="73"/>
      <c r="G222" s="86" t="s">
        <v>793</v>
      </c>
      <c r="H222" s="86" t="s">
        <v>133</v>
      </c>
      <c r="I222" s="83">
        <v>33439.608751</v>
      </c>
      <c r="J222" s="85">
        <v>13726</v>
      </c>
      <c r="K222" s="73"/>
      <c r="L222" s="83">
        <v>16592.563320042998</v>
      </c>
      <c r="M222" s="84">
        <v>1.4999561513818314E-4</v>
      </c>
      <c r="N222" s="84">
        <f t="shared" si="4"/>
        <v>1.7480144523662176E-3</v>
      </c>
      <c r="O222" s="84">
        <f>L222/'סכום נכסי הקרן'!$C$42</f>
        <v>2.7417103684798774E-4</v>
      </c>
    </row>
    <row r="223" spans="2:15">
      <c r="B223" s="76" t="s">
        <v>1492</v>
      </c>
      <c r="C223" s="73" t="s">
        <v>1493</v>
      </c>
      <c r="D223" s="86" t="s">
        <v>1408</v>
      </c>
      <c r="E223" s="86" t="s">
        <v>681</v>
      </c>
      <c r="F223" s="73"/>
      <c r="G223" s="86" t="s">
        <v>747</v>
      </c>
      <c r="H223" s="86" t="s">
        <v>133</v>
      </c>
      <c r="I223" s="83">
        <v>21166.455870000002</v>
      </c>
      <c r="J223" s="85">
        <v>41288</v>
      </c>
      <c r="K223" s="83">
        <v>95.645922462999991</v>
      </c>
      <c r="L223" s="83">
        <v>31687.876695537001</v>
      </c>
      <c r="M223" s="84">
        <v>7.1430526148805567E-5</v>
      </c>
      <c r="N223" s="84">
        <f t="shared" si="4"/>
        <v>3.3382947143367476E-3</v>
      </c>
      <c r="O223" s="84">
        <f>L223/'סכום נכסי הקרן'!$C$42</f>
        <v>5.2360191982103298E-4</v>
      </c>
    </row>
    <row r="224" spans="2:15">
      <c r="B224" s="76" t="s">
        <v>1494</v>
      </c>
      <c r="C224" s="73" t="s">
        <v>1495</v>
      </c>
      <c r="D224" s="86" t="s">
        <v>27</v>
      </c>
      <c r="E224" s="86" t="s">
        <v>681</v>
      </c>
      <c r="F224" s="73"/>
      <c r="G224" s="86" t="s">
        <v>747</v>
      </c>
      <c r="H224" s="86" t="s">
        <v>135</v>
      </c>
      <c r="I224" s="83">
        <v>71730.767114999995</v>
      </c>
      <c r="J224" s="85">
        <v>9974</v>
      </c>
      <c r="K224" s="73"/>
      <c r="L224" s="83">
        <v>28132.636717123001</v>
      </c>
      <c r="M224" s="84">
        <v>7.3194660321428563E-4</v>
      </c>
      <c r="N224" s="84">
        <f t="shared" si="4"/>
        <v>2.9637527738283222E-3</v>
      </c>
      <c r="O224" s="84">
        <f>L224/'סכום נכסי הקרן'!$C$42</f>
        <v>4.6485609421687566E-4</v>
      </c>
    </row>
    <row r="225" spans="2:15">
      <c r="B225" s="76" t="s">
        <v>1496</v>
      </c>
      <c r="C225" s="73" t="s">
        <v>1497</v>
      </c>
      <c r="D225" s="86" t="s">
        <v>1408</v>
      </c>
      <c r="E225" s="86" t="s">
        <v>681</v>
      </c>
      <c r="F225" s="73"/>
      <c r="G225" s="86" t="s">
        <v>747</v>
      </c>
      <c r="H225" s="86" t="s">
        <v>133</v>
      </c>
      <c r="I225" s="83">
        <v>65851.196039999995</v>
      </c>
      <c r="J225" s="85">
        <v>8714</v>
      </c>
      <c r="K225" s="73"/>
      <c r="L225" s="83">
        <v>20743.857700876</v>
      </c>
      <c r="M225" s="84">
        <v>1.1524535533776689E-4</v>
      </c>
      <c r="N225" s="84">
        <f t="shared" si="4"/>
        <v>2.185350289738448E-3</v>
      </c>
      <c r="O225" s="84">
        <f>L225/'סכום נכסי הקרן'!$C$42</f>
        <v>3.4276590448241543E-4</v>
      </c>
    </row>
    <row r="226" spans="2:15">
      <c r="B226" s="76" t="s">
        <v>1404</v>
      </c>
      <c r="C226" s="73" t="s">
        <v>1405</v>
      </c>
      <c r="D226" s="86" t="s">
        <v>122</v>
      </c>
      <c r="E226" s="86" t="s">
        <v>681</v>
      </c>
      <c r="F226" s="73"/>
      <c r="G226" s="86" t="s">
        <v>128</v>
      </c>
      <c r="H226" s="86" t="s">
        <v>136</v>
      </c>
      <c r="I226" s="83">
        <v>1009879.4926010001</v>
      </c>
      <c r="J226" s="85">
        <v>1302</v>
      </c>
      <c r="K226" s="73"/>
      <c r="L226" s="83">
        <v>58737.564373720001</v>
      </c>
      <c r="M226" s="84">
        <v>5.6437441684419861E-3</v>
      </c>
      <c r="N226" s="84">
        <f t="shared" si="4"/>
        <v>6.1879595962143086E-3</v>
      </c>
      <c r="O226" s="84">
        <f>L226/'סכום נכסי הקרן'!$C$42</f>
        <v>9.7056365647948028E-4</v>
      </c>
    </row>
    <row r="227" spans="2:15">
      <c r="B227" s="76" t="s">
        <v>1498</v>
      </c>
      <c r="C227" s="73" t="s">
        <v>1499</v>
      </c>
      <c r="D227" s="86" t="s">
        <v>1408</v>
      </c>
      <c r="E227" s="86" t="s">
        <v>681</v>
      </c>
      <c r="F227" s="73"/>
      <c r="G227" s="86" t="s">
        <v>1500</v>
      </c>
      <c r="H227" s="86" t="s">
        <v>133</v>
      </c>
      <c r="I227" s="83">
        <v>32729.925895000004</v>
      </c>
      <c r="J227" s="85">
        <v>24646</v>
      </c>
      <c r="K227" s="73"/>
      <c r="L227" s="83">
        <v>29160.822393259001</v>
      </c>
      <c r="M227" s="84">
        <v>1.4127324139461757E-4</v>
      </c>
      <c r="N227" s="84">
        <f t="shared" si="4"/>
        <v>3.0720713854216633E-3</v>
      </c>
      <c r="O227" s="84">
        <f>L227/'סכום נכסי הקרן'!$C$42</f>
        <v>4.8184555675265738E-4</v>
      </c>
    </row>
    <row r="228" spans="2:15">
      <c r="B228" s="76" t="s">
        <v>1501</v>
      </c>
      <c r="C228" s="73" t="s">
        <v>1502</v>
      </c>
      <c r="D228" s="86" t="s">
        <v>1392</v>
      </c>
      <c r="E228" s="86" t="s">
        <v>681</v>
      </c>
      <c r="F228" s="73"/>
      <c r="G228" s="86" t="s">
        <v>793</v>
      </c>
      <c r="H228" s="86" t="s">
        <v>133</v>
      </c>
      <c r="I228" s="83">
        <v>58595.661452</v>
      </c>
      <c r="J228" s="85">
        <v>6646</v>
      </c>
      <c r="K228" s="73"/>
      <c r="L228" s="83">
        <v>14077.777592594</v>
      </c>
      <c r="M228" s="84">
        <v>7.473304524638222E-5</v>
      </c>
      <c r="N228" s="84">
        <f t="shared" si="4"/>
        <v>1.483083608867484E-3</v>
      </c>
      <c r="O228" s="84">
        <f>L228/'סכום נכסי הקרן'!$C$42</f>
        <v>2.326173963979704E-4</v>
      </c>
    </row>
    <row r="229" spans="2:15">
      <c r="B229" s="76" t="s">
        <v>1430</v>
      </c>
      <c r="C229" s="73" t="s">
        <v>1431</v>
      </c>
      <c r="D229" s="86" t="s">
        <v>1392</v>
      </c>
      <c r="E229" s="86" t="s">
        <v>681</v>
      </c>
      <c r="F229" s="73"/>
      <c r="G229" s="86" t="s">
        <v>747</v>
      </c>
      <c r="H229" s="86" t="s">
        <v>133</v>
      </c>
      <c r="I229" s="83">
        <v>333316.298618</v>
      </c>
      <c r="J229" s="85">
        <v>1297</v>
      </c>
      <c r="K229" s="73"/>
      <c r="L229" s="83">
        <v>15628.051301371001</v>
      </c>
      <c r="M229" s="84">
        <v>1.2792894154551177E-3</v>
      </c>
      <c r="N229" s="84">
        <f t="shared" si="4"/>
        <v>1.646403814178507E-3</v>
      </c>
      <c r="O229" s="84">
        <f>L229/'סכום נכסי הקרן'!$C$42</f>
        <v>2.5823370063832472E-4</v>
      </c>
    </row>
    <row r="230" spans="2:15">
      <c r="B230" s="76" t="s">
        <v>1503</v>
      </c>
      <c r="C230" s="73" t="s">
        <v>1504</v>
      </c>
      <c r="D230" s="86" t="s">
        <v>1392</v>
      </c>
      <c r="E230" s="86" t="s">
        <v>681</v>
      </c>
      <c r="F230" s="73"/>
      <c r="G230" s="86" t="s">
        <v>827</v>
      </c>
      <c r="H230" s="86" t="s">
        <v>133</v>
      </c>
      <c r="I230" s="83">
        <v>75258.509760000001</v>
      </c>
      <c r="J230" s="85">
        <v>21194</v>
      </c>
      <c r="K230" s="73"/>
      <c r="L230" s="83">
        <v>57660.293139102003</v>
      </c>
      <c r="M230" s="84">
        <v>3.3812453132983454E-5</v>
      </c>
      <c r="N230" s="84">
        <f t="shared" si="4"/>
        <v>6.0744698568106336E-3</v>
      </c>
      <c r="O230" s="84">
        <f>L230/'סכום נכסי הקרן'!$C$42</f>
        <v>9.5276311742684627E-4</v>
      </c>
    </row>
    <row r="231" spans="2:15">
      <c r="B231" s="76" t="s">
        <v>1505</v>
      </c>
      <c r="C231" s="73" t="s">
        <v>1506</v>
      </c>
      <c r="D231" s="86" t="s">
        <v>1408</v>
      </c>
      <c r="E231" s="86" t="s">
        <v>681</v>
      </c>
      <c r="F231" s="73"/>
      <c r="G231" s="86" t="s">
        <v>766</v>
      </c>
      <c r="H231" s="86" t="s">
        <v>133</v>
      </c>
      <c r="I231" s="83">
        <v>129155.36189</v>
      </c>
      <c r="J231" s="85">
        <v>8780</v>
      </c>
      <c r="K231" s="73"/>
      <c r="L231" s="83">
        <v>40993.524397899004</v>
      </c>
      <c r="M231" s="84">
        <v>7.6789510914554505E-5</v>
      </c>
      <c r="N231" s="84">
        <f t="shared" si="4"/>
        <v>4.3186379174094307E-3</v>
      </c>
      <c r="O231" s="84">
        <f>L231/'סכום נכסי הקרן'!$C$42</f>
        <v>6.7736593023266073E-4</v>
      </c>
    </row>
    <row r="232" spans="2:15">
      <c r="B232" s="76" t="s">
        <v>1507</v>
      </c>
      <c r="C232" s="73" t="s">
        <v>1508</v>
      </c>
      <c r="D232" s="86" t="s">
        <v>1408</v>
      </c>
      <c r="E232" s="86" t="s">
        <v>681</v>
      </c>
      <c r="F232" s="73"/>
      <c r="G232" s="86" t="s">
        <v>880</v>
      </c>
      <c r="H232" s="86" t="s">
        <v>133</v>
      </c>
      <c r="I232" s="83">
        <v>30538.455480000001</v>
      </c>
      <c r="J232" s="85">
        <v>7385</v>
      </c>
      <c r="K232" s="83">
        <v>58.510153776999999</v>
      </c>
      <c r="L232" s="83">
        <v>8211.2929017479983</v>
      </c>
      <c r="M232" s="84">
        <v>6.116941171140646E-5</v>
      </c>
      <c r="N232" s="84">
        <f t="shared" si="4"/>
        <v>8.6505372244259377E-4</v>
      </c>
      <c r="O232" s="84">
        <f>L232/'סכום נכסי הקרן'!$C$42</f>
        <v>1.3568118712648292E-4</v>
      </c>
    </row>
    <row r="233" spans="2:15">
      <c r="B233" s="76" t="s">
        <v>1439</v>
      </c>
      <c r="C233" s="73" t="s">
        <v>1440</v>
      </c>
      <c r="D233" s="86" t="s">
        <v>1408</v>
      </c>
      <c r="E233" s="86" t="s">
        <v>681</v>
      </c>
      <c r="F233" s="73"/>
      <c r="G233" s="86" t="s">
        <v>544</v>
      </c>
      <c r="H233" s="86" t="s">
        <v>133</v>
      </c>
      <c r="I233" s="83">
        <v>289740.213032</v>
      </c>
      <c r="J233" s="85">
        <v>8477</v>
      </c>
      <c r="K233" s="73"/>
      <c r="L233" s="83">
        <v>88789.019459924995</v>
      </c>
      <c r="M233" s="84">
        <v>4.8100904352781672E-3</v>
      </c>
      <c r="N233" s="84">
        <f t="shared" si="4"/>
        <v>9.3538584867049971E-3</v>
      </c>
      <c r="O233" s="84">
        <f>L233/'סכום נכסי הקרן'!$C$42</f>
        <v>1.4671257874085191E-3</v>
      </c>
    </row>
    <row r="234" spans="2:15">
      <c r="B234" s="76" t="s">
        <v>1509</v>
      </c>
      <c r="C234" s="73" t="s">
        <v>1510</v>
      </c>
      <c r="D234" s="86" t="s">
        <v>1408</v>
      </c>
      <c r="E234" s="86" t="s">
        <v>681</v>
      </c>
      <c r="F234" s="73"/>
      <c r="G234" s="86" t="s">
        <v>793</v>
      </c>
      <c r="H234" s="86" t="s">
        <v>133</v>
      </c>
      <c r="I234" s="83">
        <v>59016.583163999996</v>
      </c>
      <c r="J234" s="85">
        <v>19974</v>
      </c>
      <c r="K234" s="73"/>
      <c r="L234" s="83">
        <v>42613.519940677004</v>
      </c>
      <c r="M234" s="84">
        <v>1.9502655077043547E-4</v>
      </c>
      <c r="N234" s="84">
        <f t="shared" si="4"/>
        <v>4.4893032671160767E-3</v>
      </c>
      <c r="O234" s="84">
        <f>L234/'סכום נכסי הקרן'!$C$42</f>
        <v>7.0413429923542033E-4</v>
      </c>
    </row>
    <row r="235" spans="2:15">
      <c r="B235" s="76" t="s">
        <v>1511</v>
      </c>
      <c r="C235" s="73" t="s">
        <v>1512</v>
      </c>
      <c r="D235" s="86" t="s">
        <v>1408</v>
      </c>
      <c r="E235" s="86" t="s">
        <v>681</v>
      </c>
      <c r="F235" s="73"/>
      <c r="G235" s="86" t="s">
        <v>835</v>
      </c>
      <c r="H235" s="86" t="s">
        <v>133</v>
      </c>
      <c r="I235" s="83">
        <v>199905.41655000002</v>
      </c>
      <c r="J235" s="85">
        <v>4080</v>
      </c>
      <c r="K235" s="73"/>
      <c r="L235" s="83">
        <v>29484.449697792996</v>
      </c>
      <c r="M235" s="84">
        <v>3.5416577974445459E-5</v>
      </c>
      <c r="N235" s="84">
        <f t="shared" si="4"/>
        <v>3.1061652860803037E-3</v>
      </c>
      <c r="O235" s="84">
        <f>L235/'סכום נכסי הקרן'!$C$42</f>
        <v>4.8719308696393125E-4</v>
      </c>
    </row>
    <row r="236" spans="2:15">
      <c r="B236" s="76" t="s">
        <v>1513</v>
      </c>
      <c r="C236" s="73" t="s">
        <v>1514</v>
      </c>
      <c r="D236" s="86" t="s">
        <v>1392</v>
      </c>
      <c r="E236" s="86" t="s">
        <v>681</v>
      </c>
      <c r="F236" s="73"/>
      <c r="G236" s="86" t="s">
        <v>709</v>
      </c>
      <c r="H236" s="86" t="s">
        <v>133</v>
      </c>
      <c r="I236" s="83">
        <v>63499.367610000001</v>
      </c>
      <c r="J236" s="85">
        <v>12758</v>
      </c>
      <c r="K236" s="73"/>
      <c r="L236" s="83">
        <v>29286.016290657</v>
      </c>
      <c r="M236" s="84">
        <v>5.6950105479820626E-5</v>
      </c>
      <c r="N236" s="84">
        <f t="shared" si="4"/>
        <v>3.0852604712656457E-3</v>
      </c>
      <c r="O236" s="84">
        <f>L236/'סכום נכסי הקרן'!$C$42</f>
        <v>4.8391422691498171E-4</v>
      </c>
    </row>
    <row r="237" spans="2:15">
      <c r="B237" s="76" t="s">
        <v>1515</v>
      </c>
      <c r="C237" s="73" t="s">
        <v>1516</v>
      </c>
      <c r="D237" s="86" t="s">
        <v>1408</v>
      </c>
      <c r="E237" s="86" t="s">
        <v>681</v>
      </c>
      <c r="F237" s="73"/>
      <c r="G237" s="86" t="s">
        <v>747</v>
      </c>
      <c r="H237" s="86" t="s">
        <v>133</v>
      </c>
      <c r="I237" s="83">
        <v>84665.823480000006</v>
      </c>
      <c r="J237" s="85">
        <v>9793</v>
      </c>
      <c r="K237" s="73"/>
      <c r="L237" s="83">
        <v>29973.136597627999</v>
      </c>
      <c r="M237" s="84">
        <v>5.7863147084280185E-5</v>
      </c>
      <c r="N237" s="84">
        <f t="shared" si="4"/>
        <v>3.1576480948011095E-3</v>
      </c>
      <c r="O237" s="84">
        <f>L237/'סכום נכסי הקרן'!$C$42</f>
        <v>4.9526801736723709E-4</v>
      </c>
    </row>
    <row r="238" spans="2:15">
      <c r="B238" s="76" t="s">
        <v>1517</v>
      </c>
      <c r="C238" s="73" t="s">
        <v>1518</v>
      </c>
      <c r="D238" s="86" t="s">
        <v>27</v>
      </c>
      <c r="E238" s="86" t="s">
        <v>681</v>
      </c>
      <c r="F238" s="73"/>
      <c r="G238" s="86" t="s">
        <v>127</v>
      </c>
      <c r="H238" s="86" t="s">
        <v>135</v>
      </c>
      <c r="I238" s="83">
        <v>58560.527907000011</v>
      </c>
      <c r="J238" s="85">
        <v>13654</v>
      </c>
      <c r="K238" s="73"/>
      <c r="L238" s="83">
        <v>31441.298987443999</v>
      </c>
      <c r="M238" s="84">
        <v>1.3706046378619366E-4</v>
      </c>
      <c r="N238" s="84">
        <f t="shared" si="4"/>
        <v>3.312317932505983E-3</v>
      </c>
      <c r="O238" s="84">
        <f>L238/'סכום נכסי הקרן'!$C$42</f>
        <v>5.1952753634046519E-4</v>
      </c>
    </row>
    <row r="239" spans="2:15">
      <c r="B239" s="76" t="s">
        <v>1519</v>
      </c>
      <c r="C239" s="73" t="s">
        <v>1520</v>
      </c>
      <c r="D239" s="86" t="s">
        <v>27</v>
      </c>
      <c r="E239" s="86" t="s">
        <v>681</v>
      </c>
      <c r="F239" s="73"/>
      <c r="G239" s="86" t="s">
        <v>752</v>
      </c>
      <c r="H239" s="86" t="s">
        <v>133</v>
      </c>
      <c r="I239" s="83">
        <v>8607.6920539999992</v>
      </c>
      <c r="J239" s="85">
        <v>122850</v>
      </c>
      <c r="K239" s="73"/>
      <c r="L239" s="83">
        <v>38226.997122456996</v>
      </c>
      <c r="M239" s="84">
        <v>3.6046924581867726E-5</v>
      </c>
      <c r="N239" s="84">
        <f t="shared" si="4"/>
        <v>4.027186285310104E-3</v>
      </c>
      <c r="O239" s="84">
        <f>L239/'סכום נכסי הקרן'!$C$42</f>
        <v>6.3165258040563665E-4</v>
      </c>
    </row>
    <row r="240" spans="2:15">
      <c r="B240" s="76" t="s">
        <v>1446</v>
      </c>
      <c r="C240" s="73" t="s">
        <v>1447</v>
      </c>
      <c r="D240" s="86" t="s">
        <v>1392</v>
      </c>
      <c r="E240" s="86" t="s">
        <v>681</v>
      </c>
      <c r="F240" s="73"/>
      <c r="G240" s="86" t="s">
        <v>159</v>
      </c>
      <c r="H240" s="86" t="s">
        <v>133</v>
      </c>
      <c r="I240" s="83">
        <v>30951.997065</v>
      </c>
      <c r="J240" s="85">
        <v>2172</v>
      </c>
      <c r="K240" s="73"/>
      <c r="L240" s="83">
        <v>2430.2827138479997</v>
      </c>
      <c r="M240" s="84">
        <v>5.3859059890994901E-4</v>
      </c>
      <c r="N240" s="84">
        <f t="shared" si="4"/>
        <v>2.5602851260543433E-4</v>
      </c>
      <c r="O240" s="84">
        <f>L240/'סכום נכסי הקרן'!$C$42</f>
        <v>4.0157335466339557E-5</v>
      </c>
    </row>
    <row r="241" spans="2:15">
      <c r="B241" s="76" t="s">
        <v>1521</v>
      </c>
      <c r="C241" s="73" t="s">
        <v>1522</v>
      </c>
      <c r="D241" s="86" t="s">
        <v>27</v>
      </c>
      <c r="E241" s="86" t="s">
        <v>681</v>
      </c>
      <c r="F241" s="73"/>
      <c r="G241" s="86" t="s">
        <v>747</v>
      </c>
      <c r="H241" s="86" t="s">
        <v>135</v>
      </c>
      <c r="I241" s="83">
        <v>89134.297497000007</v>
      </c>
      <c r="J241" s="85">
        <v>15368</v>
      </c>
      <c r="K241" s="73"/>
      <c r="L241" s="83">
        <v>53863.900187108004</v>
      </c>
      <c r="M241" s="84">
        <v>1.5607669823839405E-4</v>
      </c>
      <c r="N241" s="84">
        <f t="shared" si="4"/>
        <v>5.6745226262985993E-3</v>
      </c>
      <c r="O241" s="84">
        <f>L241/'סכום נכסי הקרן'!$C$42</f>
        <v>8.9003254519071215E-4</v>
      </c>
    </row>
    <row r="242" spans="2:15">
      <c r="B242" s="76" t="s">
        <v>1523</v>
      </c>
      <c r="C242" s="73" t="s">
        <v>1524</v>
      </c>
      <c r="D242" s="86" t="s">
        <v>1392</v>
      </c>
      <c r="E242" s="86" t="s">
        <v>681</v>
      </c>
      <c r="F242" s="73"/>
      <c r="G242" s="86" t="s">
        <v>793</v>
      </c>
      <c r="H242" s="86" t="s">
        <v>133</v>
      </c>
      <c r="I242" s="83">
        <v>279935.8419</v>
      </c>
      <c r="J242" s="85">
        <v>1636</v>
      </c>
      <c r="K242" s="73"/>
      <c r="L242" s="83">
        <v>16555.797600145001</v>
      </c>
      <c r="M242" s="84">
        <v>1.1911472163536857E-3</v>
      </c>
      <c r="N242" s="84">
        <f t="shared" si="4"/>
        <v>1.7441412105714603E-3</v>
      </c>
      <c r="O242" s="84">
        <f>L242/'סכום נכסי הקרן'!$C$42</f>
        <v>2.7356353001794175E-4</v>
      </c>
    </row>
    <row r="243" spans="2:15">
      <c r="B243" s="76" t="s">
        <v>1525</v>
      </c>
      <c r="C243" s="73" t="s">
        <v>1526</v>
      </c>
      <c r="D243" s="86" t="s">
        <v>27</v>
      </c>
      <c r="E243" s="86" t="s">
        <v>681</v>
      </c>
      <c r="F243" s="73"/>
      <c r="G243" s="86" t="s">
        <v>747</v>
      </c>
      <c r="H243" s="86" t="s">
        <v>135</v>
      </c>
      <c r="I243" s="83">
        <v>74082.595545000004</v>
      </c>
      <c r="J243" s="85">
        <v>14912</v>
      </c>
      <c r="K243" s="73"/>
      <c r="L243" s="83">
        <v>43439.786657969998</v>
      </c>
      <c r="M243" s="84">
        <v>9.2603244431250001E-5</v>
      </c>
      <c r="N243" s="84">
        <f t="shared" si="4"/>
        <v>4.5763498635628518E-3</v>
      </c>
      <c r="O243" s="84">
        <f>L243/'סכום נכסי הקרן'!$C$42</f>
        <v>7.1778730740683144E-4</v>
      </c>
    </row>
    <row r="244" spans="2:15">
      <c r="B244" s="76" t="s">
        <v>1527</v>
      </c>
      <c r="C244" s="73" t="s">
        <v>1528</v>
      </c>
      <c r="D244" s="86" t="s">
        <v>1408</v>
      </c>
      <c r="E244" s="86" t="s">
        <v>681</v>
      </c>
      <c r="F244" s="73"/>
      <c r="G244" s="86" t="s">
        <v>827</v>
      </c>
      <c r="H244" s="86" t="s">
        <v>133</v>
      </c>
      <c r="I244" s="83">
        <v>779553.88060200005</v>
      </c>
      <c r="J244" s="85">
        <v>272</v>
      </c>
      <c r="K244" s="73"/>
      <c r="L244" s="83">
        <v>7665.1973976950003</v>
      </c>
      <c r="M244" s="84">
        <v>2.636513871024271E-3</v>
      </c>
      <c r="N244" s="84">
        <f t="shared" si="4"/>
        <v>8.0752295910937414E-4</v>
      </c>
      <c r="O244" s="84">
        <f>L244/'סכום נכסי הקרן'!$C$42</f>
        <v>1.2665765244553485E-4</v>
      </c>
    </row>
    <row r="245" spans="2:15">
      <c r="B245" s="76" t="s">
        <v>1529</v>
      </c>
      <c r="C245" s="73" t="s">
        <v>1530</v>
      </c>
      <c r="D245" s="86" t="s">
        <v>1408</v>
      </c>
      <c r="E245" s="86" t="s">
        <v>681</v>
      </c>
      <c r="F245" s="73"/>
      <c r="G245" s="86" t="s">
        <v>709</v>
      </c>
      <c r="H245" s="86" t="s">
        <v>133</v>
      </c>
      <c r="I245" s="83">
        <v>88193.566124999983</v>
      </c>
      <c r="J245" s="85">
        <v>9302</v>
      </c>
      <c r="K245" s="83">
        <v>143.08279813099998</v>
      </c>
      <c r="L245" s="83">
        <v>29799.695156357</v>
      </c>
      <c r="M245" s="84">
        <v>1.7004453594812964E-5</v>
      </c>
      <c r="N245" s="84">
        <f t="shared" si="4"/>
        <v>3.1393761653750688E-3</v>
      </c>
      <c r="O245" s="84">
        <f>L245/'סכום נכסי הקרן'!$C$42</f>
        <v>4.9240211781522282E-4</v>
      </c>
    </row>
    <row r="246" spans="2:15">
      <c r="B246" s="76" t="s">
        <v>1531</v>
      </c>
      <c r="C246" s="73" t="s">
        <v>1532</v>
      </c>
      <c r="D246" s="86" t="s">
        <v>1392</v>
      </c>
      <c r="E246" s="86" t="s">
        <v>681</v>
      </c>
      <c r="F246" s="73"/>
      <c r="G246" s="86" t="s">
        <v>1417</v>
      </c>
      <c r="H246" s="86" t="s">
        <v>133</v>
      </c>
      <c r="I246" s="83">
        <v>508974.25799999997</v>
      </c>
      <c r="J246" s="85">
        <v>69.510000000000005</v>
      </c>
      <c r="K246" s="73"/>
      <c r="L246" s="83">
        <v>1278.9436443499999</v>
      </c>
      <c r="M246" s="84">
        <v>3.1380251500219892E-3</v>
      </c>
      <c r="N246" s="84">
        <f t="shared" si="4"/>
        <v>1.347357807810931E-4</v>
      </c>
      <c r="O246" s="84">
        <f>L246/'סכום נכסי הקרן'!$C$42</f>
        <v>2.1132919506054648E-5</v>
      </c>
    </row>
    <row r="247" spans="2:15">
      <c r="B247" s="76" t="s">
        <v>1533</v>
      </c>
      <c r="C247" s="73" t="s">
        <v>1534</v>
      </c>
      <c r="D247" s="86" t="s">
        <v>27</v>
      </c>
      <c r="E247" s="86" t="s">
        <v>681</v>
      </c>
      <c r="F247" s="73"/>
      <c r="G247" s="86" t="s">
        <v>747</v>
      </c>
      <c r="H247" s="86" t="s">
        <v>135</v>
      </c>
      <c r="I247" s="83">
        <v>84327.395369000005</v>
      </c>
      <c r="J247" s="85">
        <v>13635</v>
      </c>
      <c r="K247" s="73"/>
      <c r="L247" s="83">
        <v>45212.594298214004</v>
      </c>
      <c r="M247" s="84">
        <v>4.0115760052773862E-4</v>
      </c>
      <c r="N247" s="84">
        <f t="shared" si="4"/>
        <v>4.7631138563612677E-3</v>
      </c>
      <c r="O247" s="84">
        <f>L247/'סכום נכסי הקרן'!$C$42</f>
        <v>7.4708070225382324E-4</v>
      </c>
    </row>
    <row r="248" spans="2:15">
      <c r="B248" s="76" t="s">
        <v>1535</v>
      </c>
      <c r="C248" s="73" t="s">
        <v>1536</v>
      </c>
      <c r="D248" s="86" t="s">
        <v>27</v>
      </c>
      <c r="E248" s="86" t="s">
        <v>681</v>
      </c>
      <c r="F248" s="73"/>
      <c r="G248" s="86" t="s">
        <v>747</v>
      </c>
      <c r="H248" s="86" t="s">
        <v>135</v>
      </c>
      <c r="I248" s="83">
        <v>157572.58241999999</v>
      </c>
      <c r="J248" s="85">
        <v>10572</v>
      </c>
      <c r="K248" s="73"/>
      <c r="L248" s="83">
        <v>65504.842377649999</v>
      </c>
      <c r="M248" s="84">
        <v>2.6683653522388258E-4</v>
      </c>
      <c r="N248" s="84">
        <f t="shared" si="4"/>
        <v>6.9008874016342489E-3</v>
      </c>
      <c r="O248" s="84">
        <f>L248/'סכום נכסי הקרן'!$C$42</f>
        <v>1.0823843312714725E-3</v>
      </c>
    </row>
    <row r="249" spans="2:15">
      <c r="B249" s="134"/>
      <c r="C249" s="134"/>
      <c r="D249" s="134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4"/>
      <c r="D250" s="134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4"/>
      <c r="C251" s="134"/>
      <c r="D251" s="134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42" t="s">
        <v>224</v>
      </c>
      <c r="C252" s="134"/>
      <c r="D252" s="134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42" t="s">
        <v>113</v>
      </c>
      <c r="C253" s="134"/>
      <c r="D253" s="134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42" t="s">
        <v>207</v>
      </c>
      <c r="C254" s="134"/>
      <c r="D254" s="134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42" t="s">
        <v>215</v>
      </c>
      <c r="C255" s="134"/>
      <c r="D255" s="134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42" t="s">
        <v>221</v>
      </c>
      <c r="C256" s="134"/>
      <c r="D256" s="134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4"/>
      <c r="D257" s="134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4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4"/>
      <c r="D259" s="134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4"/>
      <c r="D260" s="134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4"/>
      <c r="D261" s="134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4"/>
      <c r="D262" s="134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4"/>
      <c r="D263" s="134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4"/>
      <c r="D264" s="134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43"/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43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4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43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43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4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4"/>
      <c r="D301" s="134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4"/>
      <c r="D302" s="134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4"/>
      <c r="D303" s="13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4"/>
      <c r="D304" s="134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4"/>
      <c r="D305" s="134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4"/>
      <c r="D306" s="134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4"/>
      <c r="D307" s="134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4"/>
      <c r="D308" s="134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4"/>
      <c r="D309" s="134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4"/>
      <c r="D310" s="13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4"/>
      <c r="D311" s="13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4"/>
      <c r="D312" s="134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4"/>
      <c r="D313" s="134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4"/>
      <c r="D314" s="134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4"/>
      <c r="D315" s="134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4"/>
      <c r="D316" s="13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4"/>
      <c r="D317" s="134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4"/>
      <c r="D318" s="134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4"/>
      <c r="D319" s="134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4"/>
      <c r="D320" s="134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4"/>
      <c r="D321" s="134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4"/>
      <c r="D322" s="134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4"/>
      <c r="D323" s="134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4"/>
      <c r="D324" s="134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34"/>
      <c r="C325" s="134"/>
      <c r="D325" s="134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34"/>
      <c r="C326" s="134"/>
      <c r="D326" s="134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34"/>
      <c r="C327" s="134"/>
      <c r="D327" s="134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34"/>
      <c r="C359" s="134"/>
      <c r="D359" s="134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43"/>
      <c r="C360" s="134"/>
      <c r="D360" s="134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43"/>
      <c r="C361" s="134"/>
      <c r="D361" s="134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44"/>
      <c r="C362" s="134"/>
      <c r="D362" s="134"/>
      <c r="E362" s="134"/>
      <c r="F362" s="134"/>
      <c r="G362" s="134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4"/>
      <c r="F363" s="134"/>
      <c r="G363" s="134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4"/>
      <c r="F364" s="134"/>
      <c r="G364" s="134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4"/>
      <c r="F365" s="134"/>
      <c r="G365" s="134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4"/>
      <c r="F366" s="134"/>
      <c r="G366" s="134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4"/>
      <c r="F367" s="134"/>
      <c r="G367" s="134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4"/>
      <c r="F368" s="134"/>
      <c r="G368" s="134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4"/>
      <c r="F369" s="134"/>
      <c r="G369" s="134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4"/>
      <c r="F370" s="134"/>
      <c r="G370" s="134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4"/>
      <c r="F371" s="134"/>
      <c r="G371" s="134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4"/>
      <c r="F372" s="134"/>
      <c r="G372" s="134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4"/>
      <c r="F373" s="134"/>
      <c r="G373" s="134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4"/>
      <c r="F374" s="134"/>
      <c r="G374" s="134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4"/>
      <c r="F375" s="134"/>
      <c r="G375" s="134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4"/>
      <c r="F376" s="134"/>
      <c r="G376" s="134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4"/>
      <c r="F377" s="134"/>
      <c r="G377" s="134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4"/>
      <c r="F378" s="134"/>
      <c r="G378" s="134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4"/>
      <c r="F379" s="134"/>
      <c r="G379" s="134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4"/>
      <c r="F380" s="134"/>
      <c r="G380" s="134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4"/>
      <c r="F381" s="134"/>
      <c r="G381" s="134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4"/>
      <c r="F382" s="134"/>
      <c r="G382" s="134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4"/>
      <c r="F383" s="134"/>
      <c r="G383" s="134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4"/>
      <c r="F384" s="134"/>
      <c r="G384" s="134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4"/>
      <c r="F385" s="134"/>
      <c r="G385" s="134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4"/>
      <c r="F386" s="134"/>
      <c r="G386" s="134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4"/>
      <c r="F387" s="134"/>
      <c r="G387" s="134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4"/>
      <c r="F388" s="134"/>
      <c r="G388" s="134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4"/>
      <c r="F389" s="134"/>
      <c r="G389" s="134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4"/>
      <c r="F390" s="134"/>
      <c r="G390" s="134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4"/>
      <c r="F391" s="134"/>
      <c r="G391" s="134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4"/>
      <c r="F392" s="134"/>
      <c r="G392" s="134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4"/>
      <c r="F393" s="134"/>
      <c r="G393" s="134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4"/>
      <c r="F394" s="134"/>
      <c r="G394" s="134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4"/>
      <c r="F395" s="134"/>
      <c r="G395" s="134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4"/>
      <c r="F396" s="134"/>
      <c r="G396" s="134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4"/>
      <c r="F397" s="134"/>
      <c r="G397" s="134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4"/>
      <c r="F398" s="134"/>
      <c r="G398" s="134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4"/>
      <c r="F399" s="134"/>
      <c r="G399" s="134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4"/>
      <c r="F400" s="134"/>
      <c r="G400" s="134"/>
      <c r="H400" s="135"/>
      <c r="I400" s="135"/>
      <c r="J400" s="135"/>
      <c r="K400" s="135"/>
      <c r="L400" s="135"/>
      <c r="M400" s="135"/>
      <c r="N400" s="135"/>
      <c r="O400" s="135"/>
    </row>
    <row r="401" spans="2:15">
      <c r="B401" s="134"/>
      <c r="C401" s="134"/>
      <c r="D401" s="134"/>
      <c r="E401" s="134"/>
      <c r="F401" s="134"/>
      <c r="G401" s="134"/>
      <c r="H401" s="135"/>
      <c r="I401" s="135"/>
      <c r="J401" s="135"/>
      <c r="K401" s="135"/>
      <c r="L401" s="135"/>
      <c r="M401" s="135"/>
      <c r="N401" s="135"/>
      <c r="O401" s="135"/>
    </row>
    <row r="402" spans="2:15">
      <c r="B402" s="134"/>
      <c r="C402" s="134"/>
      <c r="D402" s="134"/>
      <c r="E402" s="134"/>
      <c r="F402" s="134"/>
      <c r="G402" s="134"/>
      <c r="H402" s="135"/>
      <c r="I402" s="135"/>
      <c r="J402" s="135"/>
      <c r="K402" s="135"/>
      <c r="L402" s="135"/>
      <c r="M402" s="135"/>
      <c r="N402" s="135"/>
      <c r="O402" s="135"/>
    </row>
    <row r="403" spans="2:15">
      <c r="B403" s="134"/>
      <c r="C403" s="134"/>
      <c r="D403" s="134"/>
      <c r="E403" s="134"/>
      <c r="F403" s="134"/>
      <c r="G403" s="134"/>
      <c r="H403" s="135"/>
      <c r="I403" s="135"/>
      <c r="J403" s="135"/>
      <c r="K403" s="135"/>
      <c r="L403" s="135"/>
      <c r="M403" s="135"/>
      <c r="N403" s="135"/>
      <c r="O403" s="135"/>
    </row>
    <row r="404" spans="2:15">
      <c r="B404" s="134"/>
      <c r="C404" s="134"/>
      <c r="D404" s="134"/>
      <c r="E404" s="134"/>
      <c r="F404" s="134"/>
      <c r="G404" s="134"/>
      <c r="H404" s="135"/>
      <c r="I404" s="135"/>
      <c r="J404" s="135"/>
      <c r="K404" s="135"/>
      <c r="L404" s="135"/>
      <c r="M404" s="135"/>
      <c r="N404" s="135"/>
      <c r="O404" s="135"/>
    </row>
    <row r="405" spans="2:15">
      <c r="B405" s="134"/>
      <c r="C405" s="134"/>
      <c r="D405" s="134"/>
      <c r="E405" s="134"/>
      <c r="F405" s="134"/>
      <c r="G405" s="134"/>
      <c r="H405" s="135"/>
      <c r="I405" s="135"/>
      <c r="J405" s="135"/>
      <c r="K405" s="135"/>
      <c r="L405" s="135"/>
      <c r="M405" s="135"/>
      <c r="N405" s="135"/>
      <c r="O405" s="135"/>
    </row>
    <row r="406" spans="2:15">
      <c r="B406" s="134"/>
      <c r="C406" s="134"/>
      <c r="D406" s="134"/>
      <c r="E406" s="134"/>
      <c r="F406" s="134"/>
      <c r="G406" s="134"/>
      <c r="H406" s="135"/>
      <c r="I406" s="135"/>
      <c r="J406" s="135"/>
      <c r="K406" s="135"/>
      <c r="L406" s="135"/>
      <c r="M406" s="135"/>
      <c r="N406" s="135"/>
      <c r="O406" s="135"/>
    </row>
    <row r="407" spans="2:15">
      <c r="B407" s="134"/>
      <c r="C407" s="134"/>
      <c r="D407" s="134"/>
      <c r="E407" s="134"/>
      <c r="F407" s="134"/>
      <c r="G407" s="134"/>
      <c r="H407" s="135"/>
      <c r="I407" s="135"/>
      <c r="J407" s="135"/>
      <c r="K407" s="135"/>
      <c r="L407" s="135"/>
      <c r="M407" s="135"/>
      <c r="N407" s="135"/>
      <c r="O407" s="135"/>
    </row>
    <row r="408" spans="2:15">
      <c r="B408" s="134"/>
      <c r="C408" s="134"/>
      <c r="D408" s="134"/>
      <c r="E408" s="134"/>
      <c r="F408" s="134"/>
      <c r="G408" s="134"/>
      <c r="H408" s="135"/>
      <c r="I408" s="135"/>
      <c r="J408" s="135"/>
      <c r="K408" s="135"/>
      <c r="L408" s="135"/>
      <c r="M408" s="135"/>
      <c r="N408" s="135"/>
      <c r="O408" s="135"/>
    </row>
    <row r="409" spans="2:15">
      <c r="B409" s="134"/>
      <c r="C409" s="134"/>
      <c r="D409" s="134"/>
      <c r="E409" s="134"/>
      <c r="F409" s="134"/>
      <c r="G409" s="134"/>
      <c r="H409" s="135"/>
      <c r="I409" s="135"/>
      <c r="J409" s="135"/>
      <c r="K409" s="135"/>
      <c r="L409" s="135"/>
      <c r="M409" s="135"/>
      <c r="N409" s="135"/>
      <c r="O409" s="135"/>
    </row>
    <row r="410" spans="2:15">
      <c r="B410" s="134"/>
      <c r="C410" s="134"/>
      <c r="D410" s="134"/>
      <c r="E410" s="134"/>
      <c r="F410" s="134"/>
      <c r="G410" s="134"/>
      <c r="H410" s="135"/>
      <c r="I410" s="135"/>
      <c r="J410" s="135"/>
      <c r="K410" s="135"/>
      <c r="L410" s="135"/>
      <c r="M410" s="135"/>
      <c r="N410" s="135"/>
      <c r="O410" s="135"/>
    </row>
    <row r="411" spans="2:15">
      <c r="B411" s="134"/>
      <c r="C411" s="134"/>
      <c r="D411" s="134"/>
      <c r="E411" s="134"/>
      <c r="F411" s="134"/>
      <c r="G411" s="134"/>
      <c r="H411" s="135"/>
      <c r="I411" s="135"/>
      <c r="J411" s="135"/>
      <c r="K411" s="135"/>
      <c r="L411" s="135"/>
      <c r="M411" s="135"/>
      <c r="N411" s="135"/>
      <c r="O411" s="135"/>
    </row>
    <row r="412" spans="2:15">
      <c r="B412" s="134"/>
      <c r="C412" s="134"/>
      <c r="D412" s="134"/>
      <c r="E412" s="134"/>
      <c r="F412" s="134"/>
      <c r="G412" s="134"/>
      <c r="H412" s="135"/>
      <c r="I412" s="135"/>
      <c r="J412" s="135"/>
      <c r="K412" s="135"/>
      <c r="L412" s="135"/>
      <c r="M412" s="135"/>
      <c r="N412" s="135"/>
      <c r="O412" s="135"/>
    </row>
    <row r="413" spans="2:15">
      <c r="B413" s="134"/>
      <c r="C413" s="134"/>
      <c r="D413" s="134"/>
      <c r="E413" s="134"/>
      <c r="F413" s="134"/>
      <c r="G413" s="134"/>
      <c r="H413" s="135"/>
      <c r="I413" s="135"/>
      <c r="J413" s="135"/>
      <c r="K413" s="135"/>
      <c r="L413" s="135"/>
      <c r="M413" s="135"/>
      <c r="N413" s="135"/>
      <c r="O413" s="135"/>
    </row>
    <row r="414" spans="2:15">
      <c r="B414" s="134"/>
      <c r="C414" s="134"/>
      <c r="D414" s="134"/>
      <c r="E414" s="134"/>
      <c r="F414" s="134"/>
      <c r="G414" s="134"/>
      <c r="H414" s="135"/>
      <c r="I414" s="135"/>
      <c r="J414" s="135"/>
      <c r="K414" s="135"/>
      <c r="L414" s="135"/>
      <c r="M414" s="135"/>
      <c r="N414" s="135"/>
      <c r="O414" s="135"/>
    </row>
    <row r="415" spans="2:15">
      <c r="B415" s="134"/>
      <c r="C415" s="134"/>
      <c r="D415" s="134"/>
      <c r="E415" s="134"/>
      <c r="F415" s="134"/>
      <c r="G415" s="134"/>
      <c r="H415" s="135"/>
      <c r="I415" s="135"/>
      <c r="J415" s="135"/>
      <c r="K415" s="135"/>
      <c r="L415" s="135"/>
      <c r="M415" s="135"/>
      <c r="N415" s="135"/>
      <c r="O415" s="135"/>
    </row>
    <row r="416" spans="2:15">
      <c r="B416" s="134"/>
      <c r="C416" s="134"/>
      <c r="D416" s="134"/>
      <c r="E416" s="134"/>
      <c r="F416" s="134"/>
      <c r="G416" s="134"/>
      <c r="H416" s="135"/>
      <c r="I416" s="135"/>
      <c r="J416" s="135"/>
      <c r="K416" s="135"/>
      <c r="L416" s="135"/>
      <c r="M416" s="135"/>
      <c r="N416" s="135"/>
      <c r="O416" s="135"/>
    </row>
    <row r="417" spans="2:15">
      <c r="B417" s="134"/>
      <c r="C417" s="134"/>
      <c r="D417" s="134"/>
      <c r="E417" s="134"/>
      <c r="F417" s="134"/>
      <c r="G417" s="134"/>
      <c r="H417" s="135"/>
      <c r="I417" s="135"/>
      <c r="J417" s="135"/>
      <c r="K417" s="135"/>
      <c r="L417" s="135"/>
      <c r="M417" s="135"/>
      <c r="N417" s="135"/>
      <c r="O417" s="135"/>
    </row>
    <row r="418" spans="2:15">
      <c r="B418" s="134"/>
      <c r="C418" s="134"/>
      <c r="D418" s="134"/>
      <c r="E418" s="134"/>
      <c r="F418" s="134"/>
      <c r="G418" s="134"/>
      <c r="H418" s="135"/>
      <c r="I418" s="135"/>
      <c r="J418" s="135"/>
      <c r="K418" s="135"/>
      <c r="L418" s="135"/>
      <c r="M418" s="135"/>
      <c r="N418" s="135"/>
      <c r="O418" s="135"/>
    </row>
    <row r="419" spans="2:15">
      <c r="B419" s="134"/>
      <c r="C419" s="134"/>
      <c r="D419" s="134"/>
      <c r="E419" s="134"/>
      <c r="F419" s="134"/>
      <c r="G419" s="134"/>
      <c r="H419" s="135"/>
      <c r="I419" s="135"/>
      <c r="J419" s="135"/>
      <c r="K419" s="135"/>
      <c r="L419" s="135"/>
      <c r="M419" s="135"/>
      <c r="N419" s="135"/>
      <c r="O419" s="135"/>
    </row>
    <row r="420" spans="2:15">
      <c r="B420" s="134"/>
      <c r="C420" s="134"/>
      <c r="D420" s="134"/>
      <c r="E420" s="134"/>
      <c r="F420" s="134"/>
      <c r="G420" s="134"/>
      <c r="H420" s="135"/>
      <c r="I420" s="135"/>
      <c r="J420" s="135"/>
      <c r="K420" s="135"/>
      <c r="L420" s="135"/>
      <c r="M420" s="135"/>
      <c r="N420" s="135"/>
      <c r="O420" s="135"/>
    </row>
    <row r="421" spans="2:15">
      <c r="B421" s="134"/>
      <c r="C421" s="134"/>
      <c r="D421" s="134"/>
      <c r="E421" s="134"/>
      <c r="F421" s="134"/>
      <c r="G421" s="134"/>
      <c r="H421" s="135"/>
      <c r="I421" s="135"/>
      <c r="J421" s="135"/>
      <c r="K421" s="135"/>
      <c r="L421" s="135"/>
      <c r="M421" s="135"/>
      <c r="N421" s="135"/>
      <c r="O421" s="135"/>
    </row>
    <row r="422" spans="2:15">
      <c r="B422" s="134"/>
      <c r="C422" s="134"/>
      <c r="D422" s="134"/>
      <c r="E422" s="134"/>
      <c r="F422" s="134"/>
      <c r="G422" s="134"/>
      <c r="H422" s="135"/>
      <c r="I422" s="135"/>
      <c r="J422" s="135"/>
      <c r="K422" s="135"/>
      <c r="L422" s="135"/>
      <c r="M422" s="135"/>
      <c r="N422" s="135"/>
      <c r="O422" s="135"/>
    </row>
    <row r="423" spans="2:15">
      <c r="B423" s="134"/>
      <c r="C423" s="134"/>
      <c r="D423" s="134"/>
      <c r="E423" s="134"/>
      <c r="F423" s="134"/>
      <c r="G423" s="134"/>
      <c r="H423" s="135"/>
      <c r="I423" s="135"/>
      <c r="J423" s="135"/>
      <c r="K423" s="135"/>
      <c r="L423" s="135"/>
      <c r="M423" s="135"/>
      <c r="N423" s="135"/>
      <c r="O423" s="135"/>
    </row>
    <row r="424" spans="2:15">
      <c r="B424" s="134"/>
      <c r="C424" s="134"/>
      <c r="D424" s="134"/>
      <c r="E424" s="134"/>
      <c r="F424" s="134"/>
      <c r="G424" s="134"/>
      <c r="H424" s="135"/>
      <c r="I424" s="135"/>
      <c r="J424" s="135"/>
      <c r="K424" s="135"/>
      <c r="L424" s="135"/>
      <c r="M424" s="135"/>
      <c r="N424" s="135"/>
      <c r="O424" s="135"/>
    </row>
    <row r="425" spans="2:15">
      <c r="B425" s="134"/>
      <c r="C425" s="134"/>
      <c r="D425" s="134"/>
      <c r="E425" s="134"/>
      <c r="F425" s="134"/>
      <c r="G425" s="134"/>
      <c r="H425" s="135"/>
      <c r="I425" s="135"/>
      <c r="J425" s="135"/>
      <c r="K425" s="135"/>
      <c r="L425" s="135"/>
      <c r="M425" s="135"/>
      <c r="N425" s="135"/>
      <c r="O425" s="135"/>
    </row>
    <row r="426" spans="2:15">
      <c r="B426" s="134"/>
      <c r="C426" s="134"/>
      <c r="D426" s="134"/>
      <c r="E426" s="134"/>
      <c r="F426" s="134"/>
      <c r="G426" s="134"/>
      <c r="H426" s="135"/>
      <c r="I426" s="135"/>
      <c r="J426" s="135"/>
      <c r="K426" s="135"/>
      <c r="L426" s="135"/>
      <c r="M426" s="135"/>
      <c r="N426" s="135"/>
      <c r="O426" s="135"/>
    </row>
    <row r="427" spans="2:15">
      <c r="B427" s="134"/>
      <c r="C427" s="134"/>
      <c r="D427" s="134"/>
      <c r="E427" s="134"/>
      <c r="F427" s="134"/>
      <c r="G427" s="134"/>
      <c r="H427" s="135"/>
      <c r="I427" s="135"/>
      <c r="J427" s="135"/>
      <c r="K427" s="135"/>
      <c r="L427" s="135"/>
      <c r="M427" s="135"/>
      <c r="N427" s="135"/>
      <c r="O427" s="135"/>
    </row>
    <row r="428" spans="2:15">
      <c r="B428" s="134"/>
      <c r="C428" s="134"/>
      <c r="D428" s="134"/>
      <c r="E428" s="134"/>
      <c r="F428" s="134"/>
      <c r="G428" s="134"/>
      <c r="H428" s="135"/>
      <c r="I428" s="135"/>
      <c r="J428" s="135"/>
      <c r="K428" s="135"/>
      <c r="L428" s="135"/>
      <c r="M428" s="135"/>
      <c r="N428" s="135"/>
      <c r="O428" s="135"/>
    </row>
    <row r="429" spans="2:15">
      <c r="B429" s="134"/>
      <c r="C429" s="134"/>
      <c r="D429" s="134"/>
      <c r="E429" s="134"/>
      <c r="F429" s="134"/>
      <c r="G429" s="134"/>
      <c r="H429" s="135"/>
      <c r="I429" s="135"/>
      <c r="J429" s="135"/>
      <c r="K429" s="135"/>
      <c r="L429" s="135"/>
      <c r="M429" s="135"/>
      <c r="N429" s="135"/>
      <c r="O429" s="135"/>
    </row>
    <row r="430" spans="2:15">
      <c r="B430" s="134"/>
      <c r="C430" s="134"/>
      <c r="D430" s="134"/>
      <c r="E430" s="134"/>
      <c r="F430" s="134"/>
      <c r="G430" s="134"/>
      <c r="H430" s="135"/>
      <c r="I430" s="135"/>
      <c r="J430" s="135"/>
      <c r="K430" s="135"/>
      <c r="L430" s="135"/>
      <c r="M430" s="135"/>
      <c r="N430" s="135"/>
      <c r="O430" s="135"/>
    </row>
    <row r="431" spans="2:15">
      <c r="B431" s="134"/>
      <c r="C431" s="134"/>
      <c r="D431" s="134"/>
      <c r="E431" s="134"/>
      <c r="F431" s="134"/>
      <c r="G431" s="134"/>
      <c r="H431" s="135"/>
      <c r="I431" s="135"/>
      <c r="J431" s="135"/>
      <c r="K431" s="135"/>
      <c r="L431" s="135"/>
      <c r="M431" s="135"/>
      <c r="N431" s="135"/>
      <c r="O431" s="135"/>
    </row>
    <row r="432" spans="2:15">
      <c r="B432" s="134"/>
      <c r="C432" s="134"/>
      <c r="D432" s="134"/>
      <c r="E432" s="134"/>
      <c r="F432" s="134"/>
      <c r="G432" s="134"/>
      <c r="H432" s="135"/>
      <c r="I432" s="135"/>
      <c r="J432" s="135"/>
      <c r="K432" s="135"/>
      <c r="L432" s="135"/>
      <c r="M432" s="135"/>
      <c r="N432" s="135"/>
      <c r="O432" s="135"/>
    </row>
    <row r="433" spans="2:15">
      <c r="B433" s="134"/>
      <c r="C433" s="134"/>
      <c r="D433" s="134"/>
      <c r="E433" s="134"/>
      <c r="F433" s="134"/>
      <c r="G433" s="134"/>
      <c r="H433" s="135"/>
      <c r="I433" s="135"/>
      <c r="J433" s="135"/>
      <c r="K433" s="135"/>
      <c r="L433" s="135"/>
      <c r="M433" s="135"/>
      <c r="N433" s="135"/>
      <c r="O433" s="135"/>
    </row>
    <row r="434" spans="2:15">
      <c r="B434" s="134"/>
      <c r="C434" s="134"/>
      <c r="D434" s="134"/>
      <c r="E434" s="134"/>
      <c r="F434" s="134"/>
      <c r="G434" s="134"/>
      <c r="H434" s="135"/>
      <c r="I434" s="135"/>
      <c r="J434" s="135"/>
      <c r="K434" s="135"/>
      <c r="L434" s="135"/>
      <c r="M434" s="135"/>
      <c r="N434" s="135"/>
      <c r="O434" s="135"/>
    </row>
    <row r="435" spans="2:15">
      <c r="B435" s="134"/>
      <c r="C435" s="134"/>
      <c r="D435" s="134"/>
      <c r="E435" s="134"/>
      <c r="F435" s="134"/>
      <c r="G435" s="134"/>
      <c r="H435" s="135"/>
      <c r="I435" s="135"/>
      <c r="J435" s="135"/>
      <c r="K435" s="135"/>
      <c r="L435" s="135"/>
      <c r="M435" s="135"/>
      <c r="N435" s="135"/>
      <c r="O435" s="135"/>
    </row>
    <row r="436" spans="2:15">
      <c r="B436" s="134"/>
      <c r="C436" s="134"/>
      <c r="D436" s="134"/>
      <c r="E436" s="134"/>
      <c r="F436" s="134"/>
      <c r="G436" s="134"/>
      <c r="H436" s="135"/>
      <c r="I436" s="135"/>
      <c r="J436" s="135"/>
      <c r="K436" s="135"/>
      <c r="L436" s="135"/>
      <c r="M436" s="135"/>
      <c r="N436" s="135"/>
      <c r="O436" s="135"/>
    </row>
    <row r="437" spans="2:15">
      <c r="B437" s="134"/>
      <c r="C437" s="134"/>
      <c r="D437" s="134"/>
      <c r="E437" s="134"/>
      <c r="F437" s="134"/>
      <c r="G437" s="134"/>
      <c r="H437" s="135"/>
      <c r="I437" s="135"/>
      <c r="J437" s="135"/>
      <c r="K437" s="135"/>
      <c r="L437" s="135"/>
      <c r="M437" s="135"/>
      <c r="N437" s="135"/>
      <c r="O437" s="135"/>
    </row>
    <row r="438" spans="2:15">
      <c r="B438" s="134"/>
      <c r="C438" s="134"/>
      <c r="D438" s="134"/>
      <c r="E438" s="134"/>
      <c r="F438" s="134"/>
      <c r="G438" s="134"/>
      <c r="H438" s="135"/>
      <c r="I438" s="135"/>
      <c r="J438" s="135"/>
      <c r="K438" s="135"/>
      <c r="L438" s="135"/>
      <c r="M438" s="135"/>
      <c r="N438" s="135"/>
      <c r="O438" s="135"/>
    </row>
    <row r="439" spans="2:15">
      <c r="B439" s="134"/>
      <c r="C439" s="134"/>
      <c r="D439" s="134"/>
      <c r="E439" s="134"/>
      <c r="F439" s="134"/>
      <c r="G439" s="134"/>
      <c r="H439" s="135"/>
      <c r="I439" s="135"/>
      <c r="J439" s="135"/>
      <c r="K439" s="135"/>
      <c r="L439" s="135"/>
      <c r="M439" s="135"/>
      <c r="N439" s="135"/>
      <c r="O439" s="135"/>
    </row>
    <row r="440" spans="2:15">
      <c r="B440" s="134"/>
      <c r="C440" s="134"/>
      <c r="D440" s="134"/>
      <c r="E440" s="134"/>
      <c r="F440" s="134"/>
      <c r="G440" s="134"/>
      <c r="H440" s="135"/>
      <c r="I440" s="135"/>
      <c r="J440" s="135"/>
      <c r="K440" s="135"/>
      <c r="L440" s="135"/>
      <c r="M440" s="135"/>
      <c r="N440" s="135"/>
      <c r="O440" s="135"/>
    </row>
    <row r="441" spans="2:15">
      <c r="B441" s="134"/>
      <c r="C441" s="134"/>
      <c r="D441" s="134"/>
      <c r="E441" s="134"/>
      <c r="F441" s="134"/>
      <c r="G441" s="134"/>
      <c r="H441" s="135"/>
      <c r="I441" s="135"/>
      <c r="J441" s="135"/>
      <c r="K441" s="135"/>
      <c r="L441" s="135"/>
      <c r="M441" s="135"/>
      <c r="N441" s="135"/>
      <c r="O441" s="135"/>
    </row>
    <row r="442" spans="2:15">
      <c r="B442" s="134"/>
      <c r="C442" s="134"/>
      <c r="D442" s="134"/>
      <c r="E442" s="134"/>
      <c r="F442" s="134"/>
      <c r="G442" s="134"/>
      <c r="H442" s="135"/>
      <c r="I442" s="135"/>
      <c r="J442" s="135"/>
      <c r="K442" s="135"/>
      <c r="L442" s="135"/>
      <c r="M442" s="135"/>
      <c r="N442" s="135"/>
      <c r="O442" s="135"/>
    </row>
    <row r="443" spans="2:15">
      <c r="B443" s="134"/>
      <c r="C443" s="134"/>
      <c r="D443" s="134"/>
      <c r="E443" s="134"/>
      <c r="F443" s="134"/>
      <c r="G443" s="134"/>
      <c r="H443" s="135"/>
      <c r="I443" s="135"/>
      <c r="J443" s="135"/>
      <c r="K443" s="135"/>
      <c r="L443" s="135"/>
      <c r="M443" s="135"/>
      <c r="N443" s="135"/>
      <c r="O443" s="135"/>
    </row>
    <row r="444" spans="2:15">
      <c r="B444" s="134"/>
      <c r="C444" s="134"/>
      <c r="D444" s="134"/>
      <c r="E444" s="134"/>
      <c r="F444" s="134"/>
      <c r="G444" s="134"/>
      <c r="H444" s="135"/>
      <c r="I444" s="135"/>
      <c r="J444" s="135"/>
      <c r="K444" s="135"/>
      <c r="L444" s="135"/>
      <c r="M444" s="135"/>
      <c r="N444" s="135"/>
      <c r="O444" s="135"/>
    </row>
    <row r="445" spans="2:15">
      <c r="B445" s="134"/>
      <c r="C445" s="134"/>
      <c r="D445" s="134"/>
      <c r="E445" s="134"/>
      <c r="F445" s="134"/>
      <c r="G445" s="134"/>
      <c r="H445" s="135"/>
      <c r="I445" s="135"/>
      <c r="J445" s="135"/>
      <c r="K445" s="135"/>
      <c r="L445" s="135"/>
      <c r="M445" s="135"/>
      <c r="N445" s="135"/>
      <c r="O445" s="135"/>
    </row>
    <row r="446" spans="2:15">
      <c r="B446" s="134"/>
      <c r="C446" s="134"/>
      <c r="D446" s="134"/>
      <c r="E446" s="134"/>
      <c r="F446" s="134"/>
      <c r="G446" s="134"/>
      <c r="H446" s="135"/>
      <c r="I446" s="135"/>
      <c r="J446" s="135"/>
      <c r="K446" s="135"/>
      <c r="L446" s="135"/>
      <c r="M446" s="135"/>
      <c r="N446" s="135"/>
      <c r="O446" s="135"/>
    </row>
    <row r="447" spans="2:15">
      <c r="B447" s="134"/>
      <c r="C447" s="134"/>
      <c r="D447" s="134"/>
      <c r="E447" s="134"/>
      <c r="F447" s="134"/>
      <c r="G447" s="134"/>
      <c r="H447" s="135"/>
      <c r="I447" s="135"/>
      <c r="J447" s="135"/>
      <c r="K447" s="135"/>
      <c r="L447" s="135"/>
      <c r="M447" s="135"/>
      <c r="N447" s="135"/>
      <c r="O447" s="135"/>
    </row>
    <row r="448" spans="2:15">
      <c r="B448" s="134"/>
      <c r="C448" s="134"/>
      <c r="D448" s="134"/>
      <c r="E448" s="134"/>
      <c r="F448" s="134"/>
      <c r="G448" s="134"/>
      <c r="H448" s="135"/>
      <c r="I448" s="135"/>
      <c r="J448" s="135"/>
      <c r="K448" s="135"/>
      <c r="L448" s="135"/>
      <c r="M448" s="135"/>
      <c r="N448" s="135"/>
      <c r="O448" s="135"/>
    </row>
    <row r="449" spans="2:15">
      <c r="B449" s="134"/>
      <c r="C449" s="134"/>
      <c r="D449" s="134"/>
      <c r="E449" s="134"/>
      <c r="F449" s="134"/>
      <c r="G449" s="134"/>
      <c r="H449" s="135"/>
      <c r="I449" s="135"/>
      <c r="J449" s="135"/>
      <c r="K449" s="135"/>
      <c r="L449" s="135"/>
      <c r="M449" s="135"/>
      <c r="N449" s="135"/>
      <c r="O449" s="135"/>
    </row>
    <row r="450" spans="2:15">
      <c r="B450" s="134"/>
      <c r="C450" s="134"/>
      <c r="D450" s="134"/>
      <c r="E450" s="134"/>
      <c r="F450" s="134"/>
      <c r="G450" s="134"/>
      <c r="H450" s="135"/>
      <c r="I450" s="135"/>
      <c r="J450" s="135"/>
      <c r="K450" s="135"/>
      <c r="L450" s="135"/>
      <c r="M450" s="135"/>
      <c r="N450" s="135"/>
      <c r="O450" s="135"/>
    </row>
    <row r="451" spans="2:15">
      <c r="B451" s="134"/>
      <c r="C451" s="134"/>
      <c r="D451" s="134"/>
      <c r="E451" s="134"/>
      <c r="F451" s="134"/>
      <c r="G451" s="134"/>
      <c r="H451" s="135"/>
      <c r="I451" s="135"/>
      <c r="J451" s="135"/>
      <c r="K451" s="135"/>
      <c r="L451" s="135"/>
      <c r="M451" s="135"/>
      <c r="N451" s="135"/>
      <c r="O451" s="135"/>
    </row>
    <row r="452" spans="2:15">
      <c r="B452" s="134"/>
      <c r="C452" s="134"/>
      <c r="D452" s="134"/>
      <c r="E452" s="134"/>
      <c r="F452" s="134"/>
      <c r="G452" s="134"/>
      <c r="H452" s="135"/>
      <c r="I452" s="135"/>
      <c r="J452" s="135"/>
      <c r="K452" s="135"/>
      <c r="L452" s="135"/>
      <c r="M452" s="135"/>
      <c r="N452" s="135"/>
      <c r="O452" s="135"/>
    </row>
    <row r="453" spans="2:15">
      <c r="B453" s="134"/>
      <c r="C453" s="134"/>
      <c r="D453" s="134"/>
      <c r="E453" s="134"/>
      <c r="F453" s="134"/>
      <c r="G453" s="134"/>
      <c r="H453" s="135"/>
      <c r="I453" s="135"/>
      <c r="J453" s="135"/>
      <c r="K453" s="135"/>
      <c r="L453" s="135"/>
      <c r="M453" s="135"/>
      <c r="N453" s="135"/>
      <c r="O453" s="135"/>
    </row>
    <row r="454" spans="2:15">
      <c r="B454" s="134"/>
      <c r="C454" s="134"/>
      <c r="D454" s="134"/>
      <c r="E454" s="134"/>
      <c r="F454" s="134"/>
      <c r="G454" s="134"/>
      <c r="H454" s="135"/>
      <c r="I454" s="135"/>
      <c r="J454" s="135"/>
      <c r="K454" s="135"/>
      <c r="L454" s="135"/>
      <c r="M454" s="135"/>
      <c r="N454" s="135"/>
      <c r="O454" s="135"/>
    </row>
    <row r="455" spans="2:15">
      <c r="B455" s="134"/>
      <c r="C455" s="134"/>
      <c r="D455" s="134"/>
      <c r="E455" s="134"/>
      <c r="F455" s="134"/>
      <c r="G455" s="134"/>
      <c r="H455" s="135"/>
      <c r="I455" s="135"/>
      <c r="J455" s="135"/>
      <c r="K455" s="135"/>
      <c r="L455" s="135"/>
      <c r="M455" s="135"/>
      <c r="N455" s="135"/>
      <c r="O455" s="135"/>
    </row>
    <row r="456" spans="2:15">
      <c r="B456" s="134"/>
      <c r="C456" s="134"/>
      <c r="D456" s="134"/>
      <c r="E456" s="134"/>
      <c r="F456" s="134"/>
      <c r="G456" s="134"/>
      <c r="H456" s="135"/>
      <c r="I456" s="135"/>
      <c r="J456" s="135"/>
      <c r="K456" s="135"/>
      <c r="L456" s="135"/>
      <c r="M456" s="135"/>
      <c r="N456" s="135"/>
      <c r="O456" s="135"/>
    </row>
    <row r="457" spans="2:15">
      <c r="B457" s="134"/>
      <c r="C457" s="134"/>
      <c r="D457" s="134"/>
      <c r="E457" s="134"/>
      <c r="F457" s="134"/>
      <c r="G457" s="134"/>
      <c r="H457" s="135"/>
      <c r="I457" s="135"/>
      <c r="J457" s="135"/>
      <c r="K457" s="135"/>
      <c r="L457" s="135"/>
      <c r="M457" s="135"/>
      <c r="N457" s="135"/>
      <c r="O457" s="135"/>
    </row>
    <row r="458" spans="2:15">
      <c r="B458" s="134"/>
      <c r="C458" s="134"/>
      <c r="D458" s="134"/>
      <c r="E458" s="134"/>
      <c r="F458" s="134"/>
      <c r="G458" s="134"/>
      <c r="H458" s="135"/>
      <c r="I458" s="135"/>
      <c r="J458" s="135"/>
      <c r="K458" s="135"/>
      <c r="L458" s="135"/>
      <c r="M458" s="135"/>
      <c r="N458" s="135"/>
      <c r="O458" s="135"/>
    </row>
    <row r="459" spans="2:15">
      <c r="B459" s="134"/>
      <c r="C459" s="134"/>
      <c r="D459" s="134"/>
      <c r="E459" s="134"/>
      <c r="F459" s="134"/>
      <c r="G459" s="134"/>
      <c r="H459" s="135"/>
      <c r="I459" s="135"/>
      <c r="J459" s="135"/>
      <c r="K459" s="135"/>
      <c r="L459" s="135"/>
      <c r="M459" s="135"/>
      <c r="N459" s="135"/>
      <c r="O459" s="135"/>
    </row>
    <row r="460" spans="2:15">
      <c r="B460" s="134"/>
      <c r="C460" s="134"/>
      <c r="D460" s="134"/>
      <c r="E460" s="134"/>
      <c r="F460" s="134"/>
      <c r="G460" s="134"/>
      <c r="H460" s="135"/>
      <c r="I460" s="135"/>
      <c r="J460" s="135"/>
      <c r="K460" s="135"/>
      <c r="L460" s="135"/>
      <c r="M460" s="135"/>
      <c r="N460" s="135"/>
      <c r="O460" s="135"/>
    </row>
    <row r="461" spans="2:15">
      <c r="B461" s="134"/>
      <c r="C461" s="134"/>
      <c r="D461" s="134"/>
      <c r="E461" s="134"/>
      <c r="F461" s="134"/>
      <c r="G461" s="134"/>
      <c r="H461" s="135"/>
      <c r="I461" s="135"/>
      <c r="J461" s="135"/>
      <c r="K461" s="135"/>
      <c r="L461" s="135"/>
      <c r="M461" s="135"/>
      <c r="N461" s="135"/>
      <c r="O461" s="135"/>
    </row>
    <row r="462" spans="2:15">
      <c r="B462" s="134"/>
      <c r="C462" s="134"/>
      <c r="D462" s="134"/>
      <c r="E462" s="134"/>
      <c r="F462" s="134"/>
      <c r="G462" s="134"/>
      <c r="H462" s="135"/>
      <c r="I462" s="135"/>
      <c r="J462" s="135"/>
      <c r="K462" s="135"/>
      <c r="L462" s="135"/>
      <c r="M462" s="135"/>
      <c r="N462" s="135"/>
      <c r="O462" s="135"/>
    </row>
    <row r="463" spans="2:15">
      <c r="B463" s="134"/>
      <c r="C463" s="134"/>
      <c r="D463" s="134"/>
      <c r="E463" s="134"/>
      <c r="F463" s="134"/>
      <c r="G463" s="134"/>
      <c r="H463" s="135"/>
      <c r="I463" s="135"/>
      <c r="J463" s="135"/>
      <c r="K463" s="135"/>
      <c r="L463" s="135"/>
      <c r="M463" s="135"/>
      <c r="N463" s="135"/>
      <c r="O463" s="135"/>
    </row>
    <row r="464" spans="2:15">
      <c r="B464" s="134"/>
      <c r="C464" s="134"/>
      <c r="D464" s="134"/>
      <c r="E464" s="134"/>
      <c r="F464" s="134"/>
      <c r="G464" s="134"/>
      <c r="H464" s="135"/>
      <c r="I464" s="135"/>
      <c r="J464" s="135"/>
      <c r="K464" s="135"/>
      <c r="L464" s="135"/>
      <c r="M464" s="135"/>
      <c r="N464" s="135"/>
      <c r="O464" s="135"/>
    </row>
    <row r="465" spans="2:15">
      <c r="B465" s="134"/>
      <c r="C465" s="134"/>
      <c r="D465" s="134"/>
      <c r="E465" s="134"/>
      <c r="F465" s="134"/>
      <c r="G465" s="134"/>
      <c r="H465" s="135"/>
      <c r="I465" s="135"/>
      <c r="J465" s="135"/>
      <c r="K465" s="135"/>
      <c r="L465" s="135"/>
      <c r="M465" s="135"/>
      <c r="N465" s="135"/>
      <c r="O465" s="135"/>
    </row>
    <row r="466" spans="2:15">
      <c r="B466" s="134"/>
      <c r="C466" s="134"/>
      <c r="D466" s="134"/>
      <c r="E466" s="134"/>
      <c r="F466" s="134"/>
      <c r="G466" s="134"/>
      <c r="H466" s="135"/>
      <c r="I466" s="135"/>
      <c r="J466" s="135"/>
      <c r="K466" s="135"/>
      <c r="L466" s="135"/>
      <c r="M466" s="135"/>
      <c r="N466" s="135"/>
      <c r="O466" s="135"/>
    </row>
    <row r="467" spans="2:15">
      <c r="B467" s="134"/>
      <c r="C467" s="134"/>
      <c r="D467" s="134"/>
      <c r="E467" s="134"/>
      <c r="F467" s="134"/>
      <c r="G467" s="134"/>
      <c r="H467" s="135"/>
      <c r="I467" s="135"/>
      <c r="J467" s="135"/>
      <c r="K467" s="135"/>
      <c r="L467" s="135"/>
      <c r="M467" s="135"/>
      <c r="N467" s="135"/>
      <c r="O467" s="135"/>
    </row>
    <row r="468" spans="2:15">
      <c r="B468" s="134"/>
      <c r="C468" s="134"/>
      <c r="D468" s="134"/>
      <c r="E468" s="134"/>
      <c r="F468" s="134"/>
      <c r="G468" s="134"/>
      <c r="H468" s="135"/>
      <c r="I468" s="135"/>
      <c r="J468" s="135"/>
      <c r="K468" s="135"/>
      <c r="L468" s="135"/>
      <c r="M468" s="135"/>
      <c r="N468" s="135"/>
      <c r="O468" s="135"/>
    </row>
    <row r="469" spans="2:15">
      <c r="B469" s="134"/>
      <c r="C469" s="134"/>
      <c r="D469" s="134"/>
      <c r="E469" s="134"/>
      <c r="F469" s="134"/>
      <c r="G469" s="134"/>
      <c r="H469" s="135"/>
      <c r="I469" s="135"/>
      <c r="J469" s="135"/>
      <c r="K469" s="135"/>
      <c r="L469" s="135"/>
      <c r="M469" s="135"/>
      <c r="N469" s="135"/>
      <c r="O469" s="135"/>
    </row>
    <row r="470" spans="2:15">
      <c r="B470" s="134"/>
      <c r="C470" s="134"/>
      <c r="D470" s="134"/>
      <c r="E470" s="134"/>
      <c r="F470" s="134"/>
      <c r="G470" s="134"/>
      <c r="H470" s="135"/>
      <c r="I470" s="135"/>
      <c r="J470" s="135"/>
      <c r="K470" s="135"/>
      <c r="L470" s="135"/>
      <c r="M470" s="135"/>
      <c r="N470" s="135"/>
      <c r="O470" s="135"/>
    </row>
    <row r="471" spans="2:15">
      <c r="B471" s="134"/>
      <c r="C471" s="134"/>
      <c r="D471" s="134"/>
      <c r="E471" s="134"/>
      <c r="F471" s="134"/>
      <c r="G471" s="134"/>
      <c r="H471" s="135"/>
      <c r="I471" s="135"/>
      <c r="J471" s="135"/>
      <c r="K471" s="135"/>
      <c r="L471" s="135"/>
      <c r="M471" s="135"/>
      <c r="N471" s="135"/>
      <c r="O471" s="135"/>
    </row>
    <row r="472" spans="2:15">
      <c r="B472" s="134"/>
      <c r="C472" s="134"/>
      <c r="D472" s="134"/>
      <c r="E472" s="134"/>
      <c r="F472" s="134"/>
      <c r="G472" s="134"/>
      <c r="H472" s="135"/>
      <c r="I472" s="135"/>
      <c r="J472" s="135"/>
      <c r="K472" s="135"/>
      <c r="L472" s="135"/>
      <c r="M472" s="135"/>
      <c r="N472" s="135"/>
      <c r="O472" s="135"/>
    </row>
    <row r="473" spans="2:15">
      <c r="B473" s="134"/>
      <c r="C473" s="134"/>
      <c r="D473" s="134"/>
      <c r="E473" s="134"/>
      <c r="F473" s="134"/>
      <c r="G473" s="134"/>
      <c r="H473" s="135"/>
      <c r="I473" s="135"/>
      <c r="J473" s="135"/>
      <c r="K473" s="135"/>
      <c r="L473" s="135"/>
      <c r="M473" s="135"/>
      <c r="N473" s="135"/>
      <c r="O473" s="135"/>
    </row>
    <row r="474" spans="2:15">
      <c r="B474" s="134"/>
      <c r="C474" s="134"/>
      <c r="D474" s="134"/>
      <c r="E474" s="134"/>
      <c r="F474" s="134"/>
      <c r="G474" s="134"/>
      <c r="H474" s="135"/>
      <c r="I474" s="135"/>
      <c r="J474" s="135"/>
      <c r="K474" s="135"/>
      <c r="L474" s="135"/>
      <c r="M474" s="135"/>
      <c r="N474" s="135"/>
      <c r="O474" s="135"/>
    </row>
    <row r="475" spans="2:15">
      <c r="B475" s="134"/>
      <c r="C475" s="134"/>
      <c r="D475" s="134"/>
      <c r="E475" s="134"/>
      <c r="F475" s="134"/>
      <c r="G475" s="134"/>
      <c r="H475" s="135"/>
      <c r="I475" s="135"/>
      <c r="J475" s="135"/>
      <c r="K475" s="135"/>
      <c r="L475" s="135"/>
      <c r="M475" s="135"/>
      <c r="N475" s="135"/>
      <c r="O475" s="135"/>
    </row>
    <row r="476" spans="2:15">
      <c r="B476" s="134"/>
      <c r="C476" s="134"/>
      <c r="D476" s="134"/>
      <c r="E476" s="134"/>
      <c r="F476" s="134"/>
      <c r="G476" s="134"/>
      <c r="H476" s="135"/>
      <c r="I476" s="135"/>
      <c r="J476" s="135"/>
      <c r="K476" s="135"/>
      <c r="L476" s="135"/>
      <c r="M476" s="135"/>
      <c r="N476" s="135"/>
      <c r="O476" s="135"/>
    </row>
    <row r="477" spans="2:15">
      <c r="B477" s="134"/>
      <c r="C477" s="134"/>
      <c r="D477" s="134"/>
      <c r="E477" s="134"/>
      <c r="F477" s="134"/>
      <c r="G477" s="134"/>
      <c r="H477" s="135"/>
      <c r="I477" s="135"/>
      <c r="J477" s="135"/>
      <c r="K477" s="135"/>
      <c r="L477" s="135"/>
      <c r="M477" s="135"/>
      <c r="N477" s="135"/>
      <c r="O477" s="135"/>
    </row>
    <row r="478" spans="2:15">
      <c r="B478" s="134"/>
      <c r="C478" s="134"/>
      <c r="D478" s="134"/>
      <c r="E478" s="134"/>
      <c r="F478" s="134"/>
      <c r="G478" s="134"/>
      <c r="H478" s="135"/>
      <c r="I478" s="135"/>
      <c r="J478" s="135"/>
      <c r="K478" s="135"/>
      <c r="L478" s="135"/>
      <c r="M478" s="135"/>
      <c r="N478" s="135"/>
      <c r="O478" s="135"/>
    </row>
    <row r="479" spans="2:15">
      <c r="B479" s="134"/>
      <c r="C479" s="134"/>
      <c r="D479" s="134"/>
      <c r="E479" s="134"/>
      <c r="F479" s="134"/>
      <c r="G479" s="134"/>
      <c r="H479" s="135"/>
      <c r="I479" s="135"/>
      <c r="J479" s="135"/>
      <c r="K479" s="135"/>
      <c r="L479" s="135"/>
      <c r="M479" s="135"/>
      <c r="N479" s="135"/>
      <c r="O479" s="135"/>
    </row>
    <row r="480" spans="2:15">
      <c r="B480" s="134"/>
      <c r="C480" s="134"/>
      <c r="D480" s="134"/>
      <c r="E480" s="134"/>
      <c r="F480" s="134"/>
      <c r="G480" s="134"/>
      <c r="H480" s="135"/>
      <c r="I480" s="135"/>
      <c r="J480" s="135"/>
      <c r="K480" s="135"/>
      <c r="L480" s="135"/>
      <c r="M480" s="135"/>
      <c r="N480" s="135"/>
      <c r="O480" s="135"/>
    </row>
    <row r="481" spans="2:15">
      <c r="B481" s="134"/>
      <c r="C481" s="134"/>
      <c r="D481" s="134"/>
      <c r="E481" s="134"/>
      <c r="F481" s="134"/>
      <c r="G481" s="134"/>
      <c r="H481" s="135"/>
      <c r="I481" s="135"/>
      <c r="J481" s="135"/>
      <c r="K481" s="135"/>
      <c r="L481" s="135"/>
      <c r="M481" s="135"/>
      <c r="N481" s="135"/>
      <c r="O481" s="135"/>
    </row>
    <row r="482" spans="2:15">
      <c r="B482" s="134"/>
      <c r="C482" s="134"/>
      <c r="D482" s="134"/>
      <c r="E482" s="134"/>
      <c r="F482" s="134"/>
      <c r="G482" s="134"/>
      <c r="H482" s="135"/>
      <c r="I482" s="135"/>
      <c r="J482" s="135"/>
      <c r="K482" s="135"/>
      <c r="L482" s="135"/>
      <c r="M482" s="135"/>
      <c r="N482" s="135"/>
      <c r="O482" s="135"/>
    </row>
    <row r="483" spans="2:15">
      <c r="B483" s="134"/>
      <c r="C483" s="134"/>
      <c r="D483" s="134"/>
      <c r="E483" s="134"/>
      <c r="F483" s="134"/>
      <c r="G483" s="134"/>
      <c r="H483" s="135"/>
      <c r="I483" s="135"/>
      <c r="J483" s="135"/>
      <c r="K483" s="135"/>
      <c r="L483" s="135"/>
      <c r="M483" s="135"/>
      <c r="N483" s="135"/>
      <c r="O483" s="135"/>
    </row>
    <row r="484" spans="2:15">
      <c r="B484" s="134"/>
      <c r="C484" s="134"/>
      <c r="D484" s="134"/>
      <c r="E484" s="134"/>
      <c r="F484" s="134"/>
      <c r="G484" s="134"/>
      <c r="H484" s="135"/>
      <c r="I484" s="135"/>
      <c r="J484" s="135"/>
      <c r="K484" s="135"/>
      <c r="L484" s="135"/>
      <c r="M484" s="135"/>
      <c r="N484" s="135"/>
      <c r="O484" s="135"/>
    </row>
    <row r="485" spans="2:15">
      <c r="B485" s="134"/>
      <c r="C485" s="134"/>
      <c r="D485" s="134"/>
      <c r="E485" s="134"/>
      <c r="F485" s="134"/>
      <c r="G485" s="134"/>
      <c r="H485" s="135"/>
      <c r="I485" s="135"/>
      <c r="J485" s="135"/>
      <c r="K485" s="135"/>
      <c r="L485" s="135"/>
      <c r="M485" s="135"/>
      <c r="N485" s="135"/>
      <c r="O485" s="135"/>
    </row>
    <row r="486" spans="2:15">
      <c r="B486" s="134"/>
      <c r="C486" s="134"/>
      <c r="D486" s="134"/>
      <c r="E486" s="134"/>
      <c r="F486" s="134"/>
      <c r="G486" s="134"/>
      <c r="H486" s="135"/>
      <c r="I486" s="135"/>
      <c r="J486" s="135"/>
      <c r="K486" s="135"/>
      <c r="L486" s="135"/>
      <c r="M486" s="135"/>
      <c r="N486" s="135"/>
      <c r="O486" s="135"/>
    </row>
    <row r="487" spans="2:15">
      <c r="B487" s="134"/>
      <c r="C487" s="134"/>
      <c r="D487" s="134"/>
      <c r="E487" s="134"/>
      <c r="F487" s="134"/>
      <c r="G487" s="134"/>
      <c r="H487" s="135"/>
      <c r="I487" s="135"/>
      <c r="J487" s="135"/>
      <c r="K487" s="135"/>
      <c r="L487" s="135"/>
      <c r="M487" s="135"/>
      <c r="N487" s="135"/>
      <c r="O487" s="135"/>
    </row>
    <row r="488" spans="2:15">
      <c r="B488" s="134"/>
      <c r="C488" s="134"/>
      <c r="D488" s="134"/>
      <c r="E488" s="134"/>
      <c r="F488" s="134"/>
      <c r="G488" s="134"/>
      <c r="H488" s="135"/>
      <c r="I488" s="135"/>
      <c r="J488" s="135"/>
      <c r="K488" s="135"/>
      <c r="L488" s="135"/>
      <c r="M488" s="135"/>
      <c r="N488" s="135"/>
      <c r="O488" s="135"/>
    </row>
    <row r="489" spans="2:15">
      <c r="B489" s="134"/>
      <c r="C489" s="134"/>
      <c r="D489" s="134"/>
      <c r="E489" s="134"/>
      <c r="F489" s="134"/>
      <c r="G489" s="134"/>
      <c r="H489" s="135"/>
      <c r="I489" s="135"/>
      <c r="J489" s="135"/>
      <c r="K489" s="135"/>
      <c r="L489" s="135"/>
      <c r="M489" s="135"/>
      <c r="N489" s="135"/>
      <c r="O489" s="135"/>
    </row>
    <row r="490" spans="2:15">
      <c r="B490" s="134"/>
      <c r="C490" s="134"/>
      <c r="D490" s="134"/>
      <c r="E490" s="134"/>
      <c r="F490" s="134"/>
      <c r="G490" s="134"/>
      <c r="H490" s="135"/>
      <c r="I490" s="135"/>
      <c r="J490" s="135"/>
      <c r="K490" s="135"/>
      <c r="L490" s="135"/>
      <c r="M490" s="135"/>
      <c r="N490" s="135"/>
      <c r="O490" s="135"/>
    </row>
    <row r="491" spans="2:15">
      <c r="B491" s="134"/>
      <c r="C491" s="134"/>
      <c r="D491" s="134"/>
      <c r="E491" s="134"/>
      <c r="F491" s="134"/>
      <c r="G491" s="134"/>
      <c r="H491" s="135"/>
      <c r="I491" s="135"/>
      <c r="J491" s="135"/>
      <c r="K491" s="135"/>
      <c r="L491" s="135"/>
      <c r="M491" s="135"/>
      <c r="N491" s="135"/>
      <c r="O491" s="135"/>
    </row>
    <row r="492" spans="2:15">
      <c r="B492" s="134"/>
      <c r="C492" s="134"/>
      <c r="D492" s="134"/>
      <c r="E492" s="134"/>
      <c r="F492" s="134"/>
      <c r="G492" s="134"/>
      <c r="H492" s="135"/>
      <c r="I492" s="135"/>
      <c r="J492" s="135"/>
      <c r="K492" s="135"/>
      <c r="L492" s="135"/>
      <c r="M492" s="135"/>
      <c r="N492" s="135"/>
      <c r="O492" s="135"/>
    </row>
    <row r="493" spans="2:15">
      <c r="B493" s="134"/>
      <c r="C493" s="134"/>
      <c r="D493" s="134"/>
      <c r="E493" s="134"/>
      <c r="F493" s="134"/>
      <c r="G493" s="134"/>
      <c r="H493" s="135"/>
      <c r="I493" s="135"/>
      <c r="J493" s="135"/>
      <c r="K493" s="135"/>
      <c r="L493" s="135"/>
      <c r="M493" s="135"/>
      <c r="N493" s="135"/>
      <c r="O493" s="135"/>
    </row>
    <row r="494" spans="2:15">
      <c r="B494" s="134"/>
      <c r="C494" s="134"/>
      <c r="D494" s="134"/>
      <c r="E494" s="134"/>
      <c r="F494" s="134"/>
      <c r="G494" s="134"/>
      <c r="H494" s="135"/>
      <c r="I494" s="135"/>
      <c r="J494" s="135"/>
      <c r="K494" s="135"/>
      <c r="L494" s="135"/>
      <c r="M494" s="135"/>
      <c r="N494" s="135"/>
      <c r="O494" s="135"/>
    </row>
    <row r="495" spans="2:15">
      <c r="B495" s="134"/>
      <c r="C495" s="134"/>
      <c r="D495" s="134"/>
      <c r="E495" s="134"/>
      <c r="F495" s="134"/>
      <c r="G495" s="134"/>
      <c r="H495" s="135"/>
      <c r="I495" s="135"/>
      <c r="J495" s="135"/>
      <c r="K495" s="135"/>
      <c r="L495" s="135"/>
      <c r="M495" s="135"/>
      <c r="N495" s="135"/>
      <c r="O495" s="135"/>
    </row>
    <row r="496" spans="2:15">
      <c r="B496" s="134"/>
      <c r="C496" s="134"/>
      <c r="D496" s="134"/>
      <c r="E496" s="134"/>
      <c r="F496" s="134"/>
      <c r="G496" s="134"/>
      <c r="H496" s="135"/>
      <c r="I496" s="135"/>
      <c r="J496" s="135"/>
      <c r="K496" s="135"/>
      <c r="L496" s="135"/>
      <c r="M496" s="135"/>
      <c r="N496" s="135"/>
      <c r="O496" s="135"/>
    </row>
    <row r="497" spans="2:15">
      <c r="B497" s="134"/>
      <c r="C497" s="134"/>
      <c r="D497" s="134"/>
      <c r="E497" s="134"/>
      <c r="F497" s="134"/>
      <c r="G497" s="134"/>
      <c r="H497" s="135"/>
      <c r="I497" s="135"/>
      <c r="J497" s="135"/>
      <c r="K497" s="135"/>
      <c r="L497" s="135"/>
      <c r="M497" s="135"/>
      <c r="N497" s="135"/>
      <c r="O497" s="135"/>
    </row>
    <row r="498" spans="2:15">
      <c r="B498" s="134"/>
      <c r="C498" s="134"/>
      <c r="D498" s="134"/>
      <c r="E498" s="134"/>
      <c r="F498" s="134"/>
      <c r="G498" s="134"/>
      <c r="H498" s="135"/>
      <c r="I498" s="135"/>
      <c r="J498" s="135"/>
      <c r="K498" s="135"/>
      <c r="L498" s="135"/>
      <c r="M498" s="135"/>
      <c r="N498" s="135"/>
      <c r="O498" s="135"/>
    </row>
    <row r="499" spans="2:15">
      <c r="B499" s="134"/>
      <c r="C499" s="134"/>
      <c r="D499" s="134"/>
      <c r="E499" s="134"/>
      <c r="F499" s="134"/>
      <c r="G499" s="134"/>
      <c r="H499" s="135"/>
      <c r="I499" s="135"/>
      <c r="J499" s="135"/>
      <c r="K499" s="135"/>
      <c r="L499" s="135"/>
      <c r="M499" s="135"/>
      <c r="N499" s="135"/>
      <c r="O499" s="135"/>
    </row>
    <row r="500" spans="2:15">
      <c r="B500" s="134"/>
      <c r="C500" s="134"/>
      <c r="D500" s="134"/>
      <c r="E500" s="134"/>
      <c r="F500" s="134"/>
      <c r="G500" s="134"/>
      <c r="H500" s="135"/>
      <c r="I500" s="135"/>
      <c r="J500" s="135"/>
      <c r="K500" s="135"/>
      <c r="L500" s="135"/>
      <c r="M500" s="135"/>
      <c r="N500" s="135"/>
      <c r="O500" s="135"/>
    </row>
  </sheetData>
  <sheetProtection sheet="1" objects="1" scenarios="1"/>
  <sortState xmlns:xlrd2="http://schemas.microsoft.com/office/spreadsheetml/2017/richdata2" ref="B213:O248">
    <sortCondition ref="B213:B248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4 B25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8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147</v>
      </c>
      <c r="C1" s="67" t="s" vm="1">
        <v>233</v>
      </c>
    </row>
    <row r="2" spans="2:14">
      <c r="B2" s="46" t="s">
        <v>146</v>
      </c>
      <c r="C2" s="67" t="s">
        <v>234</v>
      </c>
    </row>
    <row r="3" spans="2:14">
      <c r="B3" s="46" t="s">
        <v>148</v>
      </c>
      <c r="C3" s="67" t="s">
        <v>235</v>
      </c>
    </row>
    <row r="4" spans="2:14">
      <c r="B4" s="46" t="s">
        <v>149</v>
      </c>
      <c r="C4" s="67">
        <v>2102</v>
      </c>
    </row>
    <row r="6" spans="2:14" ht="26.25" customHeight="1">
      <c r="B6" s="174" t="s">
        <v>175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</row>
    <row r="7" spans="2:14" ht="26.25" customHeight="1">
      <c r="B7" s="174" t="s">
        <v>231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</row>
    <row r="8" spans="2:14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66</v>
      </c>
      <c r="G8" s="29" t="s">
        <v>104</v>
      </c>
      <c r="H8" s="29" t="s">
        <v>209</v>
      </c>
      <c r="I8" s="29" t="s">
        <v>208</v>
      </c>
      <c r="J8" s="29" t="s">
        <v>223</v>
      </c>
      <c r="K8" s="29" t="s">
        <v>62</v>
      </c>
      <c r="L8" s="29" t="s">
        <v>60</v>
      </c>
      <c r="M8" s="29" t="s">
        <v>150</v>
      </c>
      <c r="N8" s="13" t="s">
        <v>152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226</v>
      </c>
      <c r="C11" s="69"/>
      <c r="D11" s="69"/>
      <c r="E11" s="69"/>
      <c r="F11" s="69"/>
      <c r="G11" s="69"/>
      <c r="H11" s="77"/>
      <c r="I11" s="79"/>
      <c r="J11" s="77">
        <v>45.571167824</v>
      </c>
      <c r="K11" s="77">
        <v>6824637.4774881396</v>
      </c>
      <c r="L11" s="69"/>
      <c r="M11" s="78">
        <f>IFERROR(K11/$K$11,0)</f>
        <v>1</v>
      </c>
      <c r="N11" s="78">
        <f>K11/'סכום נכסי הקרן'!$C$42</f>
        <v>0.11276846724787487</v>
      </c>
    </row>
    <row r="12" spans="2:14">
      <c r="B12" s="70" t="s">
        <v>202</v>
      </c>
      <c r="C12" s="71"/>
      <c r="D12" s="71"/>
      <c r="E12" s="71"/>
      <c r="F12" s="71"/>
      <c r="G12" s="71"/>
      <c r="H12" s="80"/>
      <c r="I12" s="82"/>
      <c r="J12" s="71"/>
      <c r="K12" s="80">
        <v>740287.0600750451</v>
      </c>
      <c r="L12" s="71"/>
      <c r="M12" s="81">
        <f t="shared" ref="M12:M75" si="0">IFERROR(K12/$K$11,0)</f>
        <v>0.10847273023907394</v>
      </c>
      <c r="N12" s="81">
        <f>K12/'סכום נכסי הקרן'!$C$42</f>
        <v>1.2232303527252577E-2</v>
      </c>
    </row>
    <row r="13" spans="2:14">
      <c r="B13" s="90" t="s">
        <v>227</v>
      </c>
      <c r="C13" s="71"/>
      <c r="D13" s="71"/>
      <c r="E13" s="71"/>
      <c r="F13" s="71"/>
      <c r="G13" s="71"/>
      <c r="H13" s="80"/>
      <c r="I13" s="82"/>
      <c r="J13" s="71"/>
      <c r="K13" s="80">
        <v>736096.09794937912</v>
      </c>
      <c r="L13" s="71"/>
      <c r="M13" s="81">
        <f t="shared" si="0"/>
        <v>0.10785863723567408</v>
      </c>
      <c r="N13" s="81">
        <f>K13/'סכום נכסי הקרן'!$C$42</f>
        <v>1.2163053200511531E-2</v>
      </c>
    </row>
    <row r="14" spans="2:14">
      <c r="B14" s="76" t="s">
        <v>1537</v>
      </c>
      <c r="C14" s="73" t="s">
        <v>1538</v>
      </c>
      <c r="D14" s="86" t="s">
        <v>121</v>
      </c>
      <c r="E14" s="73" t="s">
        <v>1539</v>
      </c>
      <c r="F14" s="86" t="s">
        <v>1540</v>
      </c>
      <c r="G14" s="86" t="s">
        <v>134</v>
      </c>
      <c r="H14" s="83">
        <v>2585080.2563820002</v>
      </c>
      <c r="I14" s="85">
        <v>1701</v>
      </c>
      <c r="J14" s="73"/>
      <c r="K14" s="83">
        <v>43972.215161057997</v>
      </c>
      <c r="L14" s="84">
        <v>5.4825328667789698E-2</v>
      </c>
      <c r="M14" s="84">
        <f t="shared" si="0"/>
        <v>6.4431576484619826E-3</v>
      </c>
      <c r="N14" s="84">
        <f>K14/'סכום נכסי הקרן'!$C$42</f>
        <v>7.2658501225347956E-4</v>
      </c>
    </row>
    <row r="15" spans="2:14">
      <c r="B15" s="76" t="s">
        <v>1541</v>
      </c>
      <c r="C15" s="73" t="s">
        <v>1542</v>
      </c>
      <c r="D15" s="86" t="s">
        <v>121</v>
      </c>
      <c r="E15" s="73" t="s">
        <v>1539</v>
      </c>
      <c r="F15" s="86" t="s">
        <v>1540</v>
      </c>
      <c r="G15" s="86" t="s">
        <v>134</v>
      </c>
      <c r="H15" s="83">
        <v>4356508.1562339999</v>
      </c>
      <c r="I15" s="85">
        <v>2939</v>
      </c>
      <c r="J15" s="73"/>
      <c r="K15" s="83">
        <v>128037.77471172001</v>
      </c>
      <c r="L15" s="84">
        <v>6.5770003554487255E-2</v>
      </c>
      <c r="M15" s="84">
        <f t="shared" si="0"/>
        <v>1.8761110041971826E-2</v>
      </c>
      <c r="N15" s="84">
        <f>K15/'סכום נכסי הקרן'!$C$42</f>
        <v>2.1156616233018763E-3</v>
      </c>
    </row>
    <row r="16" spans="2:14">
      <c r="B16" s="76" t="s">
        <v>1543</v>
      </c>
      <c r="C16" s="73" t="s">
        <v>1544</v>
      </c>
      <c r="D16" s="86" t="s">
        <v>121</v>
      </c>
      <c r="E16" s="73" t="s">
        <v>1545</v>
      </c>
      <c r="F16" s="86" t="s">
        <v>1540</v>
      </c>
      <c r="G16" s="86" t="s">
        <v>134</v>
      </c>
      <c r="H16" s="83">
        <v>2006539.9057730001</v>
      </c>
      <c r="I16" s="85">
        <v>2914</v>
      </c>
      <c r="J16" s="73"/>
      <c r="K16" s="83">
        <v>58470.572854220001</v>
      </c>
      <c r="L16" s="84">
        <v>2.4481532339619659E-2</v>
      </c>
      <c r="M16" s="84">
        <f t="shared" si="0"/>
        <v>8.5675719841664822E-3</v>
      </c>
      <c r="N16" s="84">
        <f>K16/'סכום נכסי הקרן'!$C$42</f>
        <v>9.6615196069028833E-4</v>
      </c>
    </row>
    <row r="17" spans="2:14">
      <c r="B17" s="76" t="s">
        <v>1546</v>
      </c>
      <c r="C17" s="73" t="s">
        <v>1547</v>
      </c>
      <c r="D17" s="86" t="s">
        <v>121</v>
      </c>
      <c r="E17" s="73" t="s">
        <v>1548</v>
      </c>
      <c r="F17" s="86" t="s">
        <v>1540</v>
      </c>
      <c r="G17" s="86" t="s">
        <v>134</v>
      </c>
      <c r="H17" s="83">
        <v>225806.429562</v>
      </c>
      <c r="I17" s="85">
        <v>17100</v>
      </c>
      <c r="J17" s="73"/>
      <c r="K17" s="83">
        <v>38612.899455050996</v>
      </c>
      <c r="L17" s="84">
        <v>2.8740279852351971E-2</v>
      </c>
      <c r="M17" s="84">
        <f t="shared" si="0"/>
        <v>5.6578682138677897E-3</v>
      </c>
      <c r="N17" s="84">
        <f>K17/'סכום נכסי הקרן'!$C$42</f>
        <v>6.3802912636834214E-4</v>
      </c>
    </row>
    <row r="18" spans="2:14">
      <c r="B18" s="76" t="s">
        <v>1549</v>
      </c>
      <c r="C18" s="73" t="s">
        <v>1550</v>
      </c>
      <c r="D18" s="86" t="s">
        <v>121</v>
      </c>
      <c r="E18" s="73" t="s">
        <v>1548</v>
      </c>
      <c r="F18" s="86" t="s">
        <v>1540</v>
      </c>
      <c r="G18" s="86" t="s">
        <v>134</v>
      </c>
      <c r="H18" s="83">
        <v>293762.12761899998</v>
      </c>
      <c r="I18" s="85">
        <v>28460</v>
      </c>
      <c r="J18" s="73"/>
      <c r="K18" s="83">
        <v>83604.701520244998</v>
      </c>
      <c r="L18" s="84">
        <v>3.8407357123208329E-2</v>
      </c>
      <c r="M18" s="84">
        <f t="shared" si="0"/>
        <v>1.2250423820462967E-2</v>
      </c>
      <c r="N18" s="84">
        <f>K18/'סכום נכסי הקרן'!$C$42</f>
        <v>1.3814615173704642E-3</v>
      </c>
    </row>
    <row r="19" spans="2:14">
      <c r="B19" s="76" t="s">
        <v>1551</v>
      </c>
      <c r="C19" s="73" t="s">
        <v>1552</v>
      </c>
      <c r="D19" s="86" t="s">
        <v>121</v>
      </c>
      <c r="E19" s="73" t="s">
        <v>1548</v>
      </c>
      <c r="F19" s="86" t="s">
        <v>1540</v>
      </c>
      <c r="G19" s="86" t="s">
        <v>134</v>
      </c>
      <c r="H19" s="83">
        <v>294823.33894699998</v>
      </c>
      <c r="I19" s="85">
        <v>16970</v>
      </c>
      <c r="J19" s="73"/>
      <c r="K19" s="83">
        <v>50031.520619221003</v>
      </c>
      <c r="L19" s="84">
        <v>1.200557583687978E-2</v>
      </c>
      <c r="M19" s="84">
        <f t="shared" si="0"/>
        <v>7.3310151321965148E-3</v>
      </c>
      <c r="N19" s="84">
        <f>K19/'סכום נכסי הקרן'!$C$42</f>
        <v>8.2670733982877773E-4</v>
      </c>
    </row>
    <row r="20" spans="2:14">
      <c r="B20" s="76" t="s">
        <v>1553</v>
      </c>
      <c r="C20" s="73" t="s">
        <v>1554</v>
      </c>
      <c r="D20" s="86" t="s">
        <v>121</v>
      </c>
      <c r="E20" s="73" t="s">
        <v>1555</v>
      </c>
      <c r="F20" s="86" t="s">
        <v>1540</v>
      </c>
      <c r="G20" s="86" t="s">
        <v>134</v>
      </c>
      <c r="H20" s="83">
        <v>2595514.2286709999</v>
      </c>
      <c r="I20" s="85">
        <v>1700</v>
      </c>
      <c r="J20" s="73"/>
      <c r="K20" s="83">
        <v>44123.741887406999</v>
      </c>
      <c r="L20" s="84">
        <v>1.7525225458348642E-2</v>
      </c>
      <c r="M20" s="84">
        <f t="shared" si="0"/>
        <v>6.4653605459563668E-3</v>
      </c>
      <c r="N20" s="84">
        <f>K20/'סכום נכסי הקרן'!$C$42</f>
        <v>7.2908879897238296E-4</v>
      </c>
    </row>
    <row r="21" spans="2:14">
      <c r="B21" s="76" t="s">
        <v>1556</v>
      </c>
      <c r="C21" s="73" t="s">
        <v>1557</v>
      </c>
      <c r="D21" s="86" t="s">
        <v>121</v>
      </c>
      <c r="E21" s="73" t="s">
        <v>1555</v>
      </c>
      <c r="F21" s="86" t="s">
        <v>1540</v>
      </c>
      <c r="G21" s="86" t="s">
        <v>134</v>
      </c>
      <c r="H21" s="83">
        <v>2103972.9395969999</v>
      </c>
      <c r="I21" s="85">
        <v>1717</v>
      </c>
      <c r="J21" s="73"/>
      <c r="K21" s="83">
        <v>36125.215372576997</v>
      </c>
      <c r="L21" s="84">
        <v>2.193635395318044E-2</v>
      </c>
      <c r="M21" s="84">
        <f t="shared" si="0"/>
        <v>5.2933530157081923E-3</v>
      </c>
      <c r="N21" s="84">
        <f>K21/'סכום נכסי הקרן'!$C$42</f>
        <v>5.9692330618332898E-4</v>
      </c>
    </row>
    <row r="22" spans="2:14">
      <c r="B22" s="76" t="s">
        <v>1558</v>
      </c>
      <c r="C22" s="73" t="s">
        <v>1559</v>
      </c>
      <c r="D22" s="86" t="s">
        <v>121</v>
      </c>
      <c r="E22" s="73" t="s">
        <v>1555</v>
      </c>
      <c r="F22" s="86" t="s">
        <v>1540</v>
      </c>
      <c r="G22" s="86" t="s">
        <v>134</v>
      </c>
      <c r="H22" s="83">
        <v>8731198.9088610001</v>
      </c>
      <c r="I22" s="85">
        <v>2899</v>
      </c>
      <c r="J22" s="73"/>
      <c r="K22" s="83">
        <v>253117.45636787999</v>
      </c>
      <c r="L22" s="84">
        <v>5.95315594750572E-2</v>
      </c>
      <c r="M22" s="84">
        <f t="shared" si="0"/>
        <v>3.7088776832881948E-2</v>
      </c>
      <c r="N22" s="84">
        <f>K22/'סכום נכסי הקרן'!$C$42</f>
        <v>4.1824445155425882E-3</v>
      </c>
    </row>
    <row r="23" spans="2:14">
      <c r="B23" s="72"/>
      <c r="C23" s="73"/>
      <c r="D23" s="73"/>
      <c r="E23" s="73"/>
      <c r="F23" s="73"/>
      <c r="G23" s="73"/>
      <c r="H23" s="83"/>
      <c r="I23" s="85"/>
      <c r="J23" s="73"/>
      <c r="K23" s="73"/>
      <c r="L23" s="73"/>
      <c r="M23" s="84"/>
      <c r="N23" s="73"/>
    </row>
    <row r="24" spans="2:14">
      <c r="B24" s="90" t="s">
        <v>228</v>
      </c>
      <c r="C24" s="71"/>
      <c r="D24" s="71"/>
      <c r="E24" s="71"/>
      <c r="F24" s="71"/>
      <c r="G24" s="71"/>
      <c r="H24" s="80"/>
      <c r="I24" s="82"/>
      <c r="J24" s="71"/>
      <c r="K24" s="80">
        <v>4190.9621256660002</v>
      </c>
      <c r="L24" s="71"/>
      <c r="M24" s="81">
        <f t="shared" si="0"/>
        <v>6.1409300339986938E-4</v>
      </c>
      <c r="N24" s="81">
        <f>K24/'סכום נכסי הקרן'!$C$42</f>
        <v>6.925032674104728E-5</v>
      </c>
    </row>
    <row r="25" spans="2:14">
      <c r="B25" s="76" t="s">
        <v>1560</v>
      </c>
      <c r="C25" s="73" t="s">
        <v>1561</v>
      </c>
      <c r="D25" s="86" t="s">
        <v>121</v>
      </c>
      <c r="E25" s="73" t="s">
        <v>1539</v>
      </c>
      <c r="F25" s="86" t="s">
        <v>1562</v>
      </c>
      <c r="G25" s="86" t="s">
        <v>134</v>
      </c>
      <c r="H25" s="83">
        <v>253361.09699999998</v>
      </c>
      <c r="I25" s="85">
        <v>340.49</v>
      </c>
      <c r="J25" s="73"/>
      <c r="K25" s="83">
        <v>862.66919917499979</v>
      </c>
      <c r="L25" s="84">
        <v>4.4840296690124007E-3</v>
      </c>
      <c r="M25" s="84">
        <f t="shared" si="0"/>
        <v>1.2640513170415491E-4</v>
      </c>
      <c r="N25" s="84">
        <f>K25/'סכום נכסי הקרן'!$C$42</f>
        <v>1.4254512954543302E-5</v>
      </c>
    </row>
    <row r="26" spans="2:14">
      <c r="B26" s="76" t="s">
        <v>1563</v>
      </c>
      <c r="C26" s="73" t="s">
        <v>1564</v>
      </c>
      <c r="D26" s="86" t="s">
        <v>121</v>
      </c>
      <c r="E26" s="73" t="s">
        <v>1539</v>
      </c>
      <c r="F26" s="86" t="s">
        <v>1562</v>
      </c>
      <c r="G26" s="86" t="s">
        <v>134</v>
      </c>
      <c r="H26" s="83">
        <v>3398.4936240000006</v>
      </c>
      <c r="I26" s="85">
        <v>336.91</v>
      </c>
      <c r="J26" s="73"/>
      <c r="K26" s="83">
        <v>11.449864753</v>
      </c>
      <c r="L26" s="84">
        <v>1.9616057785245552E-5</v>
      </c>
      <c r="M26" s="84">
        <f t="shared" si="0"/>
        <v>1.6777249767139588E-6</v>
      </c>
      <c r="N26" s="84">
        <f>K26/'סכום נכסי הקרן'!$C$42</f>
        <v>1.8919447408750969E-7</v>
      </c>
    </row>
    <row r="27" spans="2:14">
      <c r="B27" s="76" t="s">
        <v>1565</v>
      </c>
      <c r="C27" s="73" t="s">
        <v>1566</v>
      </c>
      <c r="D27" s="86" t="s">
        <v>121</v>
      </c>
      <c r="E27" s="73" t="s">
        <v>1545</v>
      </c>
      <c r="F27" s="86" t="s">
        <v>1562</v>
      </c>
      <c r="G27" s="86" t="s">
        <v>134</v>
      </c>
      <c r="H27" s="83">
        <v>4.1459000000000003E-2</v>
      </c>
      <c r="I27" s="85">
        <v>338.17</v>
      </c>
      <c r="J27" s="73"/>
      <c r="K27" s="83">
        <v>1.4165200000000001E-4</v>
      </c>
      <c r="L27" s="84">
        <v>1.2958433618275721E-10</v>
      </c>
      <c r="M27" s="84">
        <f t="shared" si="0"/>
        <v>2.0755974286876864E-11</v>
      </c>
      <c r="N27" s="84">
        <f>K27/'סכום נכסי הקרן'!$C$42</f>
        <v>2.3406194065674068E-12</v>
      </c>
    </row>
    <row r="28" spans="2:14">
      <c r="B28" s="76" t="s">
        <v>1567</v>
      </c>
      <c r="C28" s="73" t="s">
        <v>1568</v>
      </c>
      <c r="D28" s="86" t="s">
        <v>121</v>
      </c>
      <c r="E28" s="73" t="s">
        <v>1545</v>
      </c>
      <c r="F28" s="86" t="s">
        <v>1562</v>
      </c>
      <c r="G28" s="86" t="s">
        <v>134</v>
      </c>
      <c r="H28" s="83">
        <v>0.105951</v>
      </c>
      <c r="I28" s="85">
        <v>357.78</v>
      </c>
      <c r="J28" s="73"/>
      <c r="K28" s="83">
        <v>3.7889E-4</v>
      </c>
      <c r="L28" s="84">
        <v>5.7041638781177644E-10</v>
      </c>
      <c r="M28" s="84">
        <f t="shared" si="0"/>
        <v>5.5517967254643592E-11</v>
      </c>
      <c r="N28" s="84">
        <f>K28/'סכום נכסי הקרן'!$C$42</f>
        <v>6.260676072023866E-12</v>
      </c>
    </row>
    <row r="29" spans="2:14">
      <c r="B29" s="76" t="s">
        <v>1569</v>
      </c>
      <c r="C29" s="73" t="s">
        <v>1570</v>
      </c>
      <c r="D29" s="86" t="s">
        <v>121</v>
      </c>
      <c r="E29" s="73" t="s">
        <v>1555</v>
      </c>
      <c r="F29" s="86" t="s">
        <v>1562</v>
      </c>
      <c r="G29" s="86" t="s">
        <v>134</v>
      </c>
      <c r="H29" s="83">
        <v>96737.873399999997</v>
      </c>
      <c r="I29" s="85">
        <v>3428.69</v>
      </c>
      <c r="J29" s="73"/>
      <c r="K29" s="83">
        <v>3316.8417914780002</v>
      </c>
      <c r="L29" s="84">
        <v>1.1049923863048752E-2</v>
      </c>
      <c r="M29" s="84">
        <f t="shared" si="0"/>
        <v>4.8600996059043264E-4</v>
      </c>
      <c r="N29" s="84">
        <f>K29/'סכום נכסי הקרן'!$C$42</f>
        <v>5.4806598322983156E-5</v>
      </c>
    </row>
    <row r="30" spans="2:14">
      <c r="B30" s="76" t="s">
        <v>1571</v>
      </c>
      <c r="C30" s="73" t="s">
        <v>1572</v>
      </c>
      <c r="D30" s="86" t="s">
        <v>121</v>
      </c>
      <c r="E30" s="73" t="s">
        <v>1555</v>
      </c>
      <c r="F30" s="86" t="s">
        <v>1562</v>
      </c>
      <c r="G30" s="86" t="s">
        <v>134</v>
      </c>
      <c r="H30" s="83">
        <v>5.2976000000000002E-2</v>
      </c>
      <c r="I30" s="85">
        <v>337.56</v>
      </c>
      <c r="J30" s="73"/>
      <c r="K30" s="83">
        <v>1.7850399999999998E-4</v>
      </c>
      <c r="L30" s="84">
        <v>1.1691166184094524E-10</v>
      </c>
      <c r="M30" s="84">
        <f t="shared" si="0"/>
        <v>2.6155821549322756E-11</v>
      </c>
      <c r="N30" s="84">
        <f>K30/'סכום נכסי הקרן'!$C$42</f>
        <v>2.9495519057260633E-12</v>
      </c>
    </row>
    <row r="31" spans="2:14">
      <c r="B31" s="76" t="s">
        <v>1573</v>
      </c>
      <c r="C31" s="73" t="s">
        <v>1574</v>
      </c>
      <c r="D31" s="86" t="s">
        <v>121</v>
      </c>
      <c r="E31" s="73" t="s">
        <v>1555</v>
      </c>
      <c r="F31" s="86" t="s">
        <v>1562</v>
      </c>
      <c r="G31" s="86" t="s">
        <v>134</v>
      </c>
      <c r="H31" s="83">
        <v>0.157775</v>
      </c>
      <c r="I31" s="85">
        <v>361.37</v>
      </c>
      <c r="J31" s="73"/>
      <c r="K31" s="83">
        <v>5.7121400000000001E-4</v>
      </c>
      <c r="L31" s="84">
        <v>7.0055665603596637E-10</v>
      </c>
      <c r="M31" s="84">
        <f t="shared" si="0"/>
        <v>8.3698804791348377E-11</v>
      </c>
      <c r="N31" s="84">
        <f>K31/'סכום נכסי הקרן'!$C$42</f>
        <v>9.4385859267994415E-12</v>
      </c>
    </row>
    <row r="32" spans="2:14">
      <c r="B32" s="72"/>
      <c r="C32" s="73"/>
      <c r="D32" s="73"/>
      <c r="E32" s="73"/>
      <c r="F32" s="73"/>
      <c r="G32" s="73"/>
      <c r="H32" s="83"/>
      <c r="I32" s="85"/>
      <c r="J32" s="73"/>
      <c r="K32" s="73"/>
      <c r="L32" s="73"/>
      <c r="M32" s="84"/>
      <c r="N32" s="73"/>
    </row>
    <row r="33" spans="2:14">
      <c r="B33" s="70" t="s">
        <v>201</v>
      </c>
      <c r="C33" s="71"/>
      <c r="D33" s="71"/>
      <c r="E33" s="71"/>
      <c r="F33" s="71"/>
      <c r="G33" s="71"/>
      <c r="H33" s="80"/>
      <c r="I33" s="82"/>
      <c r="J33" s="80">
        <v>45.571167824</v>
      </c>
      <c r="K33" s="80">
        <v>6084350.4174130941</v>
      </c>
      <c r="L33" s="71"/>
      <c r="M33" s="81">
        <f t="shared" si="0"/>
        <v>0.891527269760926</v>
      </c>
      <c r="N33" s="81">
        <f>K33/'סכום נכסי הקרן'!$C$42</f>
        <v>0.10053616372062228</v>
      </c>
    </row>
    <row r="34" spans="2:14">
      <c r="B34" s="90" t="s">
        <v>229</v>
      </c>
      <c r="C34" s="71"/>
      <c r="D34" s="71"/>
      <c r="E34" s="71"/>
      <c r="F34" s="71"/>
      <c r="G34" s="71"/>
      <c r="H34" s="80"/>
      <c r="I34" s="82"/>
      <c r="J34" s="80">
        <v>45.571167824</v>
      </c>
      <c r="K34" s="80">
        <v>6031419.6509231273</v>
      </c>
      <c r="L34" s="71"/>
      <c r="M34" s="81">
        <f t="shared" si="0"/>
        <v>0.88377143413382275</v>
      </c>
      <c r="N34" s="81">
        <f>K34/'סכום נכסי הקרן'!$C$42</f>
        <v>9.9661550024727388E-2</v>
      </c>
    </row>
    <row r="35" spans="2:14">
      <c r="B35" s="76" t="s">
        <v>1575</v>
      </c>
      <c r="C35" s="73" t="s">
        <v>1576</v>
      </c>
      <c r="D35" s="86" t="s">
        <v>27</v>
      </c>
      <c r="E35" s="73"/>
      <c r="F35" s="86" t="s">
        <v>1540</v>
      </c>
      <c r="G35" s="86" t="s">
        <v>133</v>
      </c>
      <c r="H35" s="83">
        <v>1601092.1047290002</v>
      </c>
      <c r="I35" s="85">
        <v>6292.2</v>
      </c>
      <c r="J35" s="73"/>
      <c r="K35" s="83">
        <v>364189.26144862</v>
      </c>
      <c r="L35" s="84">
        <v>3.5983585972472282E-2</v>
      </c>
      <c r="M35" s="84">
        <f t="shared" si="0"/>
        <v>5.3363898470789199E-2</v>
      </c>
      <c r="N35" s="84">
        <f>K35/'סכום נכסי הקרן'!$C$42</f>
        <v>6.0177650369221116E-3</v>
      </c>
    </row>
    <row r="36" spans="2:14">
      <c r="B36" s="76" t="s">
        <v>1577</v>
      </c>
      <c r="C36" s="73" t="s">
        <v>1578</v>
      </c>
      <c r="D36" s="86" t="s">
        <v>1408</v>
      </c>
      <c r="E36" s="73"/>
      <c r="F36" s="86" t="s">
        <v>1540</v>
      </c>
      <c r="G36" s="86" t="s">
        <v>133</v>
      </c>
      <c r="H36" s="83">
        <v>984727.73198899999</v>
      </c>
      <c r="I36" s="85">
        <v>5797</v>
      </c>
      <c r="J36" s="73"/>
      <c r="K36" s="83">
        <v>206361.06984511399</v>
      </c>
      <c r="L36" s="84">
        <v>5.8250679206684414E-3</v>
      </c>
      <c r="M36" s="84">
        <f t="shared" si="0"/>
        <v>3.0237660319074818E-2</v>
      </c>
      <c r="N36" s="84">
        <f>K36/'סכום נכסי הקרן'!$C$42</f>
        <v>3.4098546073439546E-3</v>
      </c>
    </row>
    <row r="37" spans="2:14">
      <c r="B37" s="76" t="s">
        <v>1579</v>
      </c>
      <c r="C37" s="73" t="s">
        <v>1580</v>
      </c>
      <c r="D37" s="86" t="s">
        <v>1408</v>
      </c>
      <c r="E37" s="73"/>
      <c r="F37" s="86" t="s">
        <v>1540</v>
      </c>
      <c r="G37" s="86" t="s">
        <v>133</v>
      </c>
      <c r="H37" s="83">
        <v>199885.19082600001</v>
      </c>
      <c r="I37" s="85">
        <v>14954</v>
      </c>
      <c r="J37" s="73"/>
      <c r="K37" s="83">
        <v>108055.35564144599</v>
      </c>
      <c r="L37" s="84">
        <v>2.085325084494786E-3</v>
      </c>
      <c r="M37" s="84">
        <f t="shared" si="0"/>
        <v>1.5833127546756753E-2</v>
      </c>
      <c r="N37" s="84">
        <f>K37/'סכום נכסי הקרן'!$C$42</f>
        <v>1.7854775251878645E-3</v>
      </c>
    </row>
    <row r="38" spans="2:14">
      <c r="B38" s="76" t="s">
        <v>1581</v>
      </c>
      <c r="C38" s="73" t="s">
        <v>1582</v>
      </c>
      <c r="D38" s="86" t="s">
        <v>1408</v>
      </c>
      <c r="E38" s="73"/>
      <c r="F38" s="86" t="s">
        <v>1540</v>
      </c>
      <c r="G38" s="86" t="s">
        <v>133</v>
      </c>
      <c r="H38" s="83">
        <v>737195.20271999994</v>
      </c>
      <c r="I38" s="85">
        <v>7471</v>
      </c>
      <c r="J38" s="73"/>
      <c r="K38" s="83">
        <v>199099.21074726002</v>
      </c>
      <c r="L38" s="84">
        <v>3.2472439805111409E-3</v>
      </c>
      <c r="M38" s="84">
        <f t="shared" si="0"/>
        <v>2.9173595140256449E-2</v>
      </c>
      <c r="N38" s="84">
        <f>K38/'סכום נכסי הקרן'!$C$42</f>
        <v>3.2898616080767711E-3</v>
      </c>
    </row>
    <row r="39" spans="2:14">
      <c r="B39" s="76" t="s">
        <v>1583</v>
      </c>
      <c r="C39" s="73" t="s">
        <v>1584</v>
      </c>
      <c r="D39" s="86" t="s">
        <v>1408</v>
      </c>
      <c r="E39" s="73"/>
      <c r="F39" s="86" t="s">
        <v>1540</v>
      </c>
      <c r="G39" s="86" t="s">
        <v>133</v>
      </c>
      <c r="H39" s="83">
        <v>180233.31246399999</v>
      </c>
      <c r="I39" s="85">
        <v>8283</v>
      </c>
      <c r="J39" s="73"/>
      <c r="K39" s="83">
        <v>53967.341854024999</v>
      </c>
      <c r="L39" s="84">
        <v>3.9230260936189251E-4</v>
      </c>
      <c r="M39" s="84">
        <f t="shared" si="0"/>
        <v>7.9077228690963512E-3</v>
      </c>
      <c r="N39" s="84">
        <f>K39/'סכום נכסי הקרן'!$C$42</f>
        <v>8.9174178736896304E-4</v>
      </c>
    </row>
    <row r="40" spans="2:14">
      <c r="B40" s="76" t="s">
        <v>1585</v>
      </c>
      <c r="C40" s="73" t="s">
        <v>1586</v>
      </c>
      <c r="D40" s="86" t="s">
        <v>1408</v>
      </c>
      <c r="E40" s="73"/>
      <c r="F40" s="86" t="s">
        <v>1540</v>
      </c>
      <c r="G40" s="86" t="s">
        <v>133</v>
      </c>
      <c r="H40" s="83">
        <v>1307041.3498460001</v>
      </c>
      <c r="I40" s="85">
        <v>3215</v>
      </c>
      <c r="J40" s="73"/>
      <c r="K40" s="83">
        <v>151907.28652296501</v>
      </c>
      <c r="L40" s="84">
        <v>1.4199324749562283E-3</v>
      </c>
      <c r="M40" s="84">
        <f t="shared" si="0"/>
        <v>2.2258660188771762E-2</v>
      </c>
      <c r="N40" s="84">
        <f>K40/'סכום נכסי הקרן'!$C$42</f>
        <v>2.5100749924790848E-3</v>
      </c>
    </row>
    <row r="41" spans="2:14">
      <c r="B41" s="76" t="s">
        <v>1587</v>
      </c>
      <c r="C41" s="73" t="s">
        <v>1588</v>
      </c>
      <c r="D41" s="86" t="s">
        <v>1408</v>
      </c>
      <c r="E41" s="73"/>
      <c r="F41" s="86" t="s">
        <v>1540</v>
      </c>
      <c r="G41" s="86" t="s">
        <v>133</v>
      </c>
      <c r="H41" s="83">
        <v>118767.33571499999</v>
      </c>
      <c r="I41" s="85">
        <v>12946</v>
      </c>
      <c r="J41" s="73"/>
      <c r="K41" s="83">
        <v>55582.863703215007</v>
      </c>
      <c r="L41" s="84">
        <v>3.9879524706727313E-4</v>
      </c>
      <c r="M41" s="84">
        <f t="shared" si="0"/>
        <v>8.1444419409179673E-3</v>
      </c>
      <c r="N41" s="84">
        <f>K41/'סכום נכסי הקרן'!$C$42</f>
        <v>9.1843623426662629E-4</v>
      </c>
    </row>
    <row r="42" spans="2:14">
      <c r="B42" s="76" t="s">
        <v>1589</v>
      </c>
      <c r="C42" s="73" t="s">
        <v>1590</v>
      </c>
      <c r="D42" s="86" t="s">
        <v>27</v>
      </c>
      <c r="E42" s="73"/>
      <c r="F42" s="86" t="s">
        <v>1540</v>
      </c>
      <c r="G42" s="86" t="s">
        <v>141</v>
      </c>
      <c r="H42" s="83">
        <v>1484825.703366</v>
      </c>
      <c r="I42" s="85">
        <v>4961</v>
      </c>
      <c r="J42" s="73"/>
      <c r="K42" s="83">
        <v>196434.99712421102</v>
      </c>
      <c r="L42" s="84">
        <v>2.0162323220046522E-2</v>
      </c>
      <c r="M42" s="84">
        <f t="shared" si="0"/>
        <v>2.8783213433999196E-2</v>
      </c>
      <c r="N42" s="84">
        <f>K42/'סכום נכסי הקרן'!$C$42</f>
        <v>3.2458388614205304E-3</v>
      </c>
    </row>
    <row r="43" spans="2:14">
      <c r="B43" s="76" t="s">
        <v>1591</v>
      </c>
      <c r="C43" s="73" t="s">
        <v>1592</v>
      </c>
      <c r="D43" s="86" t="s">
        <v>122</v>
      </c>
      <c r="E43" s="73"/>
      <c r="F43" s="86" t="s">
        <v>1540</v>
      </c>
      <c r="G43" s="86" t="s">
        <v>133</v>
      </c>
      <c r="H43" s="83">
        <v>2198966.1789299999</v>
      </c>
      <c r="I43" s="85">
        <v>1002.5</v>
      </c>
      <c r="J43" s="73"/>
      <c r="K43" s="83">
        <v>79691.358936694989</v>
      </c>
      <c r="L43" s="84">
        <v>1.0245937113272827E-2</v>
      </c>
      <c r="M43" s="84">
        <f t="shared" si="0"/>
        <v>1.1677009833792081E-2</v>
      </c>
      <c r="N43" s="84">
        <f>K43/'סכום נכסי הקרן'!$C$42</f>
        <v>1.3167985009950951E-3</v>
      </c>
    </row>
    <row r="44" spans="2:14">
      <c r="B44" s="76" t="s">
        <v>1593</v>
      </c>
      <c r="C44" s="73" t="s">
        <v>1594</v>
      </c>
      <c r="D44" s="86" t="s">
        <v>122</v>
      </c>
      <c r="E44" s="73"/>
      <c r="F44" s="86" t="s">
        <v>1540</v>
      </c>
      <c r="G44" s="86" t="s">
        <v>133</v>
      </c>
      <c r="H44" s="83">
        <v>1646279.9009999998</v>
      </c>
      <c r="I44" s="85">
        <v>498.4</v>
      </c>
      <c r="J44" s="73"/>
      <c r="K44" s="83">
        <v>29661.288381101</v>
      </c>
      <c r="L44" s="84">
        <v>2.6715527577127231E-3</v>
      </c>
      <c r="M44" s="84">
        <f t="shared" si="0"/>
        <v>4.3462071764166534E-3</v>
      </c>
      <c r="N44" s="84">
        <f>K44/'סכום נכסי הקרן'!$C$42</f>
        <v>4.9011512162622011E-4</v>
      </c>
    </row>
    <row r="45" spans="2:14">
      <c r="B45" s="76" t="s">
        <v>1595</v>
      </c>
      <c r="C45" s="73" t="s">
        <v>1596</v>
      </c>
      <c r="D45" s="86" t="s">
        <v>1408</v>
      </c>
      <c r="E45" s="73"/>
      <c r="F45" s="86" t="s">
        <v>1540</v>
      </c>
      <c r="G45" s="86" t="s">
        <v>133</v>
      </c>
      <c r="H45" s="83">
        <v>364533.40665000002</v>
      </c>
      <c r="I45" s="85">
        <v>10118</v>
      </c>
      <c r="J45" s="73"/>
      <c r="K45" s="83">
        <v>133333.81665672199</v>
      </c>
      <c r="L45" s="84">
        <v>2.6671354637975942E-3</v>
      </c>
      <c r="M45" s="84">
        <f t="shared" si="0"/>
        <v>1.9537128103366528E-2</v>
      </c>
      <c r="N45" s="84">
        <f>K45/'סכום נכסי הקרן'!$C$42</f>
        <v>2.203171990642024E-3</v>
      </c>
    </row>
    <row r="46" spans="2:14">
      <c r="B46" s="76" t="s">
        <v>1597</v>
      </c>
      <c r="C46" s="73" t="s">
        <v>1598</v>
      </c>
      <c r="D46" s="86" t="s">
        <v>27</v>
      </c>
      <c r="E46" s="73"/>
      <c r="F46" s="86" t="s">
        <v>1540</v>
      </c>
      <c r="G46" s="86" t="s">
        <v>133</v>
      </c>
      <c r="H46" s="83">
        <v>311617.26697499992</v>
      </c>
      <c r="I46" s="85">
        <v>4594</v>
      </c>
      <c r="J46" s="73"/>
      <c r="K46" s="83">
        <v>51751.245542419005</v>
      </c>
      <c r="L46" s="84">
        <v>3.1970192112664254E-2</v>
      </c>
      <c r="M46" s="84">
        <f t="shared" si="0"/>
        <v>7.5830028647128154E-3</v>
      </c>
      <c r="N46" s="84">
        <f>K46/'סכום נכסי הקרן'!$C$42</f>
        <v>8.5512361018990843E-4</v>
      </c>
    </row>
    <row r="47" spans="2:14">
      <c r="B47" s="76" t="s">
        <v>1599</v>
      </c>
      <c r="C47" s="73" t="s">
        <v>1600</v>
      </c>
      <c r="D47" s="86" t="s">
        <v>1408</v>
      </c>
      <c r="E47" s="73"/>
      <c r="F47" s="86" t="s">
        <v>1540</v>
      </c>
      <c r="G47" s="86" t="s">
        <v>133</v>
      </c>
      <c r="H47" s="83">
        <v>880524.56419200008</v>
      </c>
      <c r="I47" s="85">
        <v>5463</v>
      </c>
      <c r="J47" s="73"/>
      <c r="K47" s="83">
        <v>173892.55084463902</v>
      </c>
      <c r="L47" s="84">
        <v>2.4281897441586708E-2</v>
      </c>
      <c r="M47" s="84">
        <f t="shared" si="0"/>
        <v>2.5480115452028596E-2</v>
      </c>
      <c r="N47" s="84">
        <f>K47/'סכום נכסי הקרן'!$C$42</f>
        <v>2.8733535648241574E-3</v>
      </c>
    </row>
    <row r="48" spans="2:14">
      <c r="B48" s="76" t="s">
        <v>1601</v>
      </c>
      <c r="C48" s="73" t="s">
        <v>1602</v>
      </c>
      <c r="D48" s="86" t="s">
        <v>122</v>
      </c>
      <c r="E48" s="73"/>
      <c r="F48" s="86" t="s">
        <v>1540</v>
      </c>
      <c r="G48" s="86" t="s">
        <v>133</v>
      </c>
      <c r="H48" s="83">
        <v>12049792.866521999</v>
      </c>
      <c r="I48" s="85">
        <v>731.7</v>
      </c>
      <c r="J48" s="73"/>
      <c r="K48" s="83">
        <v>318728.52887244703</v>
      </c>
      <c r="L48" s="84">
        <v>1.5204396680521579E-2</v>
      </c>
      <c r="M48" s="84">
        <f t="shared" si="0"/>
        <v>4.6702631447283482E-2</v>
      </c>
      <c r="N48" s="84">
        <f>K48/'סכום נכסי הקרן'!$C$42</f>
        <v>5.2665841647525592E-3</v>
      </c>
    </row>
    <row r="49" spans="2:14">
      <c r="B49" s="76" t="s">
        <v>1603</v>
      </c>
      <c r="C49" s="73" t="s">
        <v>1604</v>
      </c>
      <c r="D49" s="86" t="s">
        <v>1605</v>
      </c>
      <c r="E49" s="73"/>
      <c r="F49" s="86" t="s">
        <v>1540</v>
      </c>
      <c r="G49" s="86" t="s">
        <v>138</v>
      </c>
      <c r="H49" s="83">
        <v>14563287.629079999</v>
      </c>
      <c r="I49" s="85">
        <v>2140</v>
      </c>
      <c r="J49" s="73"/>
      <c r="K49" s="83">
        <v>143523.063687302</v>
      </c>
      <c r="L49" s="84">
        <v>4.7360485349825822E-2</v>
      </c>
      <c r="M49" s="84">
        <f t="shared" si="0"/>
        <v>2.1030137375168938E-2</v>
      </c>
      <c r="N49" s="84">
        <f>K49/'סכום נכסי הקרן'!$C$42</f>
        <v>2.3715363578100477E-3</v>
      </c>
    </row>
    <row r="50" spans="2:14">
      <c r="B50" s="76" t="s">
        <v>1606</v>
      </c>
      <c r="C50" s="73" t="s">
        <v>1607</v>
      </c>
      <c r="D50" s="86" t="s">
        <v>27</v>
      </c>
      <c r="E50" s="73"/>
      <c r="F50" s="86" t="s">
        <v>1540</v>
      </c>
      <c r="G50" s="86" t="s">
        <v>135</v>
      </c>
      <c r="H50" s="83">
        <v>4875678.7634999994</v>
      </c>
      <c r="I50" s="85">
        <v>2868.5</v>
      </c>
      <c r="J50" s="73"/>
      <c r="K50" s="83">
        <v>549952.95161515614</v>
      </c>
      <c r="L50" s="84">
        <v>2.1036031562908664E-2</v>
      </c>
      <c r="M50" s="84">
        <f t="shared" si="0"/>
        <v>8.0583467389914828E-2</v>
      </c>
      <c r="N50" s="84">
        <f>K50/'סכום נכסי הקרן'!$C$42</f>
        <v>9.0872741030798045E-3</v>
      </c>
    </row>
    <row r="51" spans="2:14">
      <c r="B51" s="76" t="s">
        <v>1608</v>
      </c>
      <c r="C51" s="73" t="s">
        <v>1609</v>
      </c>
      <c r="D51" s="86" t="s">
        <v>1408</v>
      </c>
      <c r="E51" s="73"/>
      <c r="F51" s="86" t="s">
        <v>1540</v>
      </c>
      <c r="G51" s="86" t="s">
        <v>133</v>
      </c>
      <c r="H51" s="83">
        <v>242411.18768</v>
      </c>
      <c r="I51" s="85">
        <v>7029</v>
      </c>
      <c r="J51" s="73"/>
      <c r="K51" s="83">
        <v>61596.282811575002</v>
      </c>
      <c r="L51" s="84">
        <v>1.0539616855652174E-2</v>
      </c>
      <c r="M51" s="84">
        <f t="shared" si="0"/>
        <v>9.0255757928179338E-3</v>
      </c>
      <c r="N51" s="84">
        <f>K51/'סכום נכסי הקרן'!$C$42</f>
        <v>1.0178003481856016E-3</v>
      </c>
    </row>
    <row r="52" spans="2:14">
      <c r="B52" s="76" t="s">
        <v>1610</v>
      </c>
      <c r="C52" s="73" t="s">
        <v>1611</v>
      </c>
      <c r="D52" s="86" t="s">
        <v>27</v>
      </c>
      <c r="E52" s="73"/>
      <c r="F52" s="86" t="s">
        <v>1540</v>
      </c>
      <c r="G52" s="86" t="s">
        <v>133</v>
      </c>
      <c r="H52" s="83">
        <v>402581.286991</v>
      </c>
      <c r="I52" s="85">
        <v>3158</v>
      </c>
      <c r="J52" s="73"/>
      <c r="K52" s="83">
        <v>45959.364111969</v>
      </c>
      <c r="L52" s="84">
        <v>7.7122851913984675E-3</v>
      </c>
      <c r="M52" s="84">
        <f t="shared" si="0"/>
        <v>6.7343304700903609E-3</v>
      </c>
      <c r="N52" s="84">
        <f>K52/'סכום נכסי הקרן'!$C$42</f>
        <v>7.5942012505275072E-4</v>
      </c>
    </row>
    <row r="53" spans="2:14">
      <c r="B53" s="76" t="s">
        <v>1612</v>
      </c>
      <c r="C53" s="73" t="s">
        <v>1613</v>
      </c>
      <c r="D53" s="86" t="s">
        <v>1392</v>
      </c>
      <c r="E53" s="73"/>
      <c r="F53" s="86" t="s">
        <v>1540</v>
      </c>
      <c r="G53" s="86" t="s">
        <v>133</v>
      </c>
      <c r="H53" s="83">
        <v>271636.18366500002</v>
      </c>
      <c r="I53" s="85">
        <v>4989</v>
      </c>
      <c r="J53" s="73"/>
      <c r="K53" s="83">
        <v>48990.224069013995</v>
      </c>
      <c r="L53" s="84">
        <v>1.5647245602822581E-3</v>
      </c>
      <c r="M53" s="84">
        <f t="shared" si="0"/>
        <v>7.1784361045717001E-3</v>
      </c>
      <c r="N53" s="84">
        <f>K53/'סכום נכסי הקרן'!$C$42</f>
        <v>8.0950123674935624E-4</v>
      </c>
    </row>
    <row r="54" spans="2:14">
      <c r="B54" s="76" t="s">
        <v>1614</v>
      </c>
      <c r="C54" s="73" t="s">
        <v>1615</v>
      </c>
      <c r="D54" s="86" t="s">
        <v>122</v>
      </c>
      <c r="E54" s="73"/>
      <c r="F54" s="86" t="s">
        <v>1540</v>
      </c>
      <c r="G54" s="86" t="s">
        <v>133</v>
      </c>
      <c r="H54" s="83">
        <v>3837075.1106550009</v>
      </c>
      <c r="I54" s="85">
        <v>483.9</v>
      </c>
      <c r="J54" s="73"/>
      <c r="K54" s="83">
        <v>67121.897360274001</v>
      </c>
      <c r="L54" s="84">
        <v>4.0324852742342668E-2</v>
      </c>
      <c r="M54" s="84">
        <f t="shared" si="0"/>
        <v>9.8352326525303919E-3</v>
      </c>
      <c r="N54" s="84">
        <f>K54/'סכום נכסי הקרן'!$C$42</f>
        <v>1.1091041112521031E-3</v>
      </c>
    </row>
    <row r="55" spans="2:14">
      <c r="B55" s="76" t="s">
        <v>1616</v>
      </c>
      <c r="C55" s="73" t="s">
        <v>1617</v>
      </c>
      <c r="D55" s="86" t="s">
        <v>122</v>
      </c>
      <c r="E55" s="73"/>
      <c r="F55" s="86" t="s">
        <v>1540</v>
      </c>
      <c r="G55" s="86" t="s">
        <v>133</v>
      </c>
      <c r="H55" s="83">
        <v>509406.03793699993</v>
      </c>
      <c r="I55" s="85">
        <v>3861.5</v>
      </c>
      <c r="J55" s="73"/>
      <c r="K55" s="83">
        <v>71109.631670237024</v>
      </c>
      <c r="L55" s="84">
        <v>5.1551521282844903E-3</v>
      </c>
      <c r="M55" s="84">
        <f t="shared" si="0"/>
        <v>1.0419547104853615E-2</v>
      </c>
      <c r="N55" s="84">
        <f>K55/'סכום נכסי הקרן'!$C$42</f>
        <v>1.1749963564313744E-3</v>
      </c>
    </row>
    <row r="56" spans="2:14">
      <c r="B56" s="76" t="s">
        <v>1618</v>
      </c>
      <c r="C56" s="73" t="s">
        <v>1619</v>
      </c>
      <c r="D56" s="86" t="s">
        <v>27</v>
      </c>
      <c r="E56" s="73"/>
      <c r="F56" s="86" t="s">
        <v>1540</v>
      </c>
      <c r="G56" s="86" t="s">
        <v>135</v>
      </c>
      <c r="H56" s="83">
        <v>3410151.2235009996</v>
      </c>
      <c r="I56" s="85">
        <v>644.1</v>
      </c>
      <c r="J56" s="73"/>
      <c r="K56" s="83">
        <v>86369.923764983003</v>
      </c>
      <c r="L56" s="84">
        <v>1.9130035872224924E-2</v>
      </c>
      <c r="M56" s="84">
        <f t="shared" si="0"/>
        <v>1.2655606110930322E-2</v>
      </c>
      <c r="N56" s="84">
        <f>K56/'סכום נכסי הקרן'!$C$42</f>
        <v>1.4271533032224513E-3</v>
      </c>
    </row>
    <row r="57" spans="2:14">
      <c r="B57" s="76" t="s">
        <v>1620</v>
      </c>
      <c r="C57" s="73" t="s">
        <v>1621</v>
      </c>
      <c r="D57" s="86" t="s">
        <v>122</v>
      </c>
      <c r="E57" s="73"/>
      <c r="F57" s="86" t="s">
        <v>1540</v>
      </c>
      <c r="G57" s="86" t="s">
        <v>133</v>
      </c>
      <c r="H57" s="83">
        <v>5697775.4429099998</v>
      </c>
      <c r="I57" s="85">
        <v>994.25</v>
      </c>
      <c r="J57" s="73"/>
      <c r="K57" s="83">
        <v>204790.22841343298</v>
      </c>
      <c r="L57" s="84">
        <v>2.4282573469474128E-2</v>
      </c>
      <c r="M57" s="84">
        <f t="shared" si="0"/>
        <v>3.0007488176325463E-2</v>
      </c>
      <c r="N57" s="84">
        <f>K57/'סכום נכסי הקרן'!$C$42</f>
        <v>3.3838984476029506E-3</v>
      </c>
    </row>
    <row r="58" spans="2:14">
      <c r="B58" s="76" t="s">
        <v>1622</v>
      </c>
      <c r="C58" s="73" t="s">
        <v>1623</v>
      </c>
      <c r="D58" s="86" t="s">
        <v>1408</v>
      </c>
      <c r="E58" s="73"/>
      <c r="F58" s="86" t="s">
        <v>1540</v>
      </c>
      <c r="G58" s="86" t="s">
        <v>133</v>
      </c>
      <c r="H58" s="83">
        <v>223374.07727000001</v>
      </c>
      <c r="I58" s="85">
        <v>30470</v>
      </c>
      <c r="J58" s="73"/>
      <c r="K58" s="83">
        <v>246044.42406060401</v>
      </c>
      <c r="L58" s="84">
        <v>1.2691708935795454E-2</v>
      </c>
      <c r="M58" s="84">
        <f t="shared" si="0"/>
        <v>3.6052380052744214E-2</v>
      </c>
      <c r="N58" s="84">
        <f>K58/'סכום נכסי הקרן'!$C$42</f>
        <v>4.0655716391858237E-3</v>
      </c>
    </row>
    <row r="59" spans="2:14">
      <c r="B59" s="76" t="s">
        <v>1624</v>
      </c>
      <c r="C59" s="73" t="s">
        <v>1625</v>
      </c>
      <c r="D59" s="86" t="s">
        <v>27</v>
      </c>
      <c r="E59" s="73"/>
      <c r="F59" s="86" t="s">
        <v>1540</v>
      </c>
      <c r="G59" s="86" t="s">
        <v>133</v>
      </c>
      <c r="H59" s="83">
        <v>2256060.0948680001</v>
      </c>
      <c r="I59" s="85">
        <v>653.42999999999995</v>
      </c>
      <c r="J59" s="73"/>
      <c r="K59" s="83">
        <v>53291.511125491998</v>
      </c>
      <c r="L59" s="84">
        <v>6.3020780030994339E-3</v>
      </c>
      <c r="M59" s="84">
        <f t="shared" si="0"/>
        <v>7.80869479166919E-3</v>
      </c>
      <c r="N59" s="84">
        <f>K59/'סכום נכסי הקרן'!$C$42</f>
        <v>8.8057454286299822E-4</v>
      </c>
    </row>
    <row r="60" spans="2:14">
      <c r="B60" s="76" t="s">
        <v>1626</v>
      </c>
      <c r="C60" s="73" t="s">
        <v>1627</v>
      </c>
      <c r="D60" s="86" t="s">
        <v>1408</v>
      </c>
      <c r="E60" s="73"/>
      <c r="F60" s="86" t="s">
        <v>1540</v>
      </c>
      <c r="G60" s="86" t="s">
        <v>133</v>
      </c>
      <c r="H60" s="83">
        <v>142285.62001499999</v>
      </c>
      <c r="I60" s="85">
        <v>11508</v>
      </c>
      <c r="J60" s="73"/>
      <c r="K60" s="83">
        <v>59192.838382043999</v>
      </c>
      <c r="L60" s="84">
        <v>2.8091928926949651E-3</v>
      </c>
      <c r="M60" s="84">
        <f t="shared" si="0"/>
        <v>8.6734040565961869E-3</v>
      </c>
      <c r="N60" s="84">
        <f>K60/'סכום נכסי הקרן'!$C$42</f>
        <v>9.7808648128385215E-4</v>
      </c>
    </row>
    <row r="61" spans="2:14">
      <c r="B61" s="76" t="s">
        <v>1628</v>
      </c>
      <c r="C61" s="73" t="s">
        <v>1629</v>
      </c>
      <c r="D61" s="86" t="s">
        <v>27</v>
      </c>
      <c r="E61" s="73"/>
      <c r="F61" s="86" t="s">
        <v>1540</v>
      </c>
      <c r="G61" s="86" t="s">
        <v>135</v>
      </c>
      <c r="H61" s="83">
        <v>1083350.7164680001</v>
      </c>
      <c r="I61" s="85">
        <v>20348</v>
      </c>
      <c r="J61" s="73"/>
      <c r="K61" s="83">
        <v>866814.96933057008</v>
      </c>
      <c r="L61" s="84">
        <v>3.9923841144086411E-2</v>
      </c>
      <c r="M61" s="84">
        <f t="shared" si="0"/>
        <v>0.12701260282174109</v>
      </c>
      <c r="N61" s="84">
        <f>K61/'סכום נכסי הקרן'!$C$42</f>
        <v>1.432301654137085E-2</v>
      </c>
    </row>
    <row r="62" spans="2:14">
      <c r="B62" s="76" t="s">
        <v>1630</v>
      </c>
      <c r="C62" s="73" t="s">
        <v>1631</v>
      </c>
      <c r="D62" s="86" t="s">
        <v>27</v>
      </c>
      <c r="E62" s="73"/>
      <c r="F62" s="86" t="s">
        <v>1540</v>
      </c>
      <c r="G62" s="86" t="s">
        <v>135</v>
      </c>
      <c r="H62" s="83">
        <v>294062.74920700002</v>
      </c>
      <c r="I62" s="85">
        <v>5431.8</v>
      </c>
      <c r="J62" s="73"/>
      <c r="K62" s="83">
        <v>62808.63899379901</v>
      </c>
      <c r="L62" s="84">
        <v>4.5931429513268229E-2</v>
      </c>
      <c r="M62" s="84">
        <f t="shared" si="0"/>
        <v>9.2032198341641756E-3</v>
      </c>
      <c r="N62" s="84">
        <f>K62/'סכום נכסי הקרן'!$C$42</f>
        <v>1.0378329944439352E-3</v>
      </c>
    </row>
    <row r="63" spans="2:14">
      <c r="B63" s="76" t="s">
        <v>1632</v>
      </c>
      <c r="C63" s="73" t="s">
        <v>1633</v>
      </c>
      <c r="D63" s="86" t="s">
        <v>27</v>
      </c>
      <c r="E63" s="73"/>
      <c r="F63" s="86" t="s">
        <v>1540</v>
      </c>
      <c r="G63" s="86" t="s">
        <v>135</v>
      </c>
      <c r="H63" s="83">
        <v>377468.46301399992</v>
      </c>
      <c r="I63" s="85">
        <v>8980</v>
      </c>
      <c r="J63" s="73"/>
      <c r="K63" s="83">
        <v>133288.47782602799</v>
      </c>
      <c r="L63" s="84">
        <v>6.7301990453551674E-2</v>
      </c>
      <c r="M63" s="84">
        <f t="shared" si="0"/>
        <v>1.9530484698373433E-2</v>
      </c>
      <c r="N63" s="84">
        <f>K63/'סכום נכסי הקרן'!$C$42</f>
        <v>2.2024228240436461E-3</v>
      </c>
    </row>
    <row r="64" spans="2:14">
      <c r="B64" s="76" t="s">
        <v>1634</v>
      </c>
      <c r="C64" s="73" t="s">
        <v>1635</v>
      </c>
      <c r="D64" s="86" t="s">
        <v>27</v>
      </c>
      <c r="E64" s="73"/>
      <c r="F64" s="86" t="s">
        <v>1540</v>
      </c>
      <c r="G64" s="86" t="s">
        <v>135</v>
      </c>
      <c r="H64" s="83">
        <v>403714.63311000005</v>
      </c>
      <c r="I64" s="85">
        <v>2119.9</v>
      </c>
      <c r="J64" s="73"/>
      <c r="K64" s="83">
        <v>33653.130133548002</v>
      </c>
      <c r="L64" s="84">
        <v>1.1267430374925577E-2</v>
      </c>
      <c r="M64" s="84">
        <f t="shared" si="0"/>
        <v>4.9311234837830968E-3</v>
      </c>
      <c r="N64" s="84">
        <f>K64/'סכום נכסי הקרן'!$C$42</f>
        <v>5.560752370762208E-4</v>
      </c>
    </row>
    <row r="65" spans="2:14">
      <c r="B65" s="76" t="s">
        <v>1636</v>
      </c>
      <c r="C65" s="73" t="s">
        <v>1637</v>
      </c>
      <c r="D65" s="86" t="s">
        <v>123</v>
      </c>
      <c r="E65" s="73"/>
      <c r="F65" s="86" t="s">
        <v>1540</v>
      </c>
      <c r="G65" s="86" t="s">
        <v>142</v>
      </c>
      <c r="H65" s="83">
        <v>1652361.4941370001</v>
      </c>
      <c r="I65" s="85">
        <v>211900</v>
      </c>
      <c r="J65" s="73"/>
      <c r="K65" s="83">
        <v>94774.650238356</v>
      </c>
      <c r="L65" s="84">
        <v>2.0617487995678549E-4</v>
      </c>
      <c r="M65" s="84">
        <f t="shared" si="0"/>
        <v>1.388713328011652E-2</v>
      </c>
      <c r="N65" s="84">
        <f>K65/'סכום נכסי הקרן'!$C$42</f>
        <v>1.5660307344656928E-3</v>
      </c>
    </row>
    <row r="66" spans="2:14">
      <c r="B66" s="76" t="s">
        <v>1638</v>
      </c>
      <c r="C66" s="73" t="s">
        <v>1639</v>
      </c>
      <c r="D66" s="86" t="s">
        <v>123</v>
      </c>
      <c r="E66" s="73"/>
      <c r="F66" s="86" t="s">
        <v>1540</v>
      </c>
      <c r="G66" s="86" t="s">
        <v>142</v>
      </c>
      <c r="H66" s="83">
        <v>10818410.778000003</v>
      </c>
      <c r="I66" s="85">
        <v>20000</v>
      </c>
      <c r="J66" s="73"/>
      <c r="K66" s="83">
        <v>58566.548587780999</v>
      </c>
      <c r="L66" s="84">
        <v>2.8745935826298034E-2</v>
      </c>
      <c r="M66" s="84">
        <f t="shared" si="0"/>
        <v>8.5816351096991705E-3</v>
      </c>
      <c r="N66" s="84">
        <f>K66/'סכום נכסי הקרן'!$C$42</f>
        <v>9.6773783780132396E-4</v>
      </c>
    </row>
    <row r="67" spans="2:14">
      <c r="B67" s="76" t="s">
        <v>1640</v>
      </c>
      <c r="C67" s="73" t="s">
        <v>1641</v>
      </c>
      <c r="D67" s="86" t="s">
        <v>1392</v>
      </c>
      <c r="E67" s="73"/>
      <c r="F67" s="86" t="s">
        <v>1540</v>
      </c>
      <c r="G67" s="86" t="s">
        <v>133</v>
      </c>
      <c r="H67" s="83">
        <v>26694.898959999999</v>
      </c>
      <c r="I67" s="85">
        <v>32093</v>
      </c>
      <c r="J67" s="83">
        <v>45.571167824</v>
      </c>
      <c r="K67" s="83">
        <v>31015.977201093003</v>
      </c>
      <c r="L67" s="84">
        <v>4.9651072184506646E-5</v>
      </c>
      <c r="M67" s="84">
        <f t="shared" si="0"/>
        <v>4.5447069244927384E-3</v>
      </c>
      <c r="N67" s="84">
        <f>K67/'סכום נכסי הקרן'!$C$42</f>
        <v>5.1249963396584946E-4</v>
      </c>
    </row>
    <row r="68" spans="2:14">
      <c r="B68" s="76" t="s">
        <v>1642</v>
      </c>
      <c r="C68" s="73" t="s">
        <v>1643</v>
      </c>
      <c r="D68" s="86" t="s">
        <v>122</v>
      </c>
      <c r="E68" s="73"/>
      <c r="F68" s="86" t="s">
        <v>1540</v>
      </c>
      <c r="G68" s="86" t="s">
        <v>133</v>
      </c>
      <c r="H68" s="83">
        <v>13797.001485000001</v>
      </c>
      <c r="I68" s="85">
        <v>78531</v>
      </c>
      <c r="J68" s="73"/>
      <c r="K68" s="83">
        <v>39168.247498306999</v>
      </c>
      <c r="L68" s="84">
        <v>8.8779542890610652E-4</v>
      </c>
      <c r="M68" s="84">
        <f t="shared" si="0"/>
        <v>5.7392422128659604E-3</v>
      </c>
      <c r="N68" s="84">
        <f>K68/'סכום נכסי הקרן'!$C$42</f>
        <v>6.4720554750919595E-4</v>
      </c>
    </row>
    <row r="69" spans="2:14">
      <c r="B69" s="76" t="s">
        <v>1644</v>
      </c>
      <c r="C69" s="73" t="s">
        <v>1645</v>
      </c>
      <c r="D69" s="86" t="s">
        <v>1408</v>
      </c>
      <c r="E69" s="73"/>
      <c r="F69" s="86" t="s">
        <v>1540</v>
      </c>
      <c r="G69" s="86" t="s">
        <v>133</v>
      </c>
      <c r="H69" s="83">
        <v>397459.00466999999</v>
      </c>
      <c r="I69" s="85">
        <v>5316</v>
      </c>
      <c r="J69" s="73"/>
      <c r="K69" s="83">
        <v>76381.048288049991</v>
      </c>
      <c r="L69" s="84">
        <v>9.4632578123976935E-3</v>
      </c>
      <c r="M69" s="84">
        <f t="shared" si="0"/>
        <v>1.1191956868039036E-2</v>
      </c>
      <c r="N69" s="84">
        <f>K69/'סכום נכסי הקרן'!$C$42</f>
        <v>1.2620998215130883E-3</v>
      </c>
    </row>
    <row r="70" spans="2:14">
      <c r="B70" s="76" t="s">
        <v>1646</v>
      </c>
      <c r="C70" s="73" t="s">
        <v>1647</v>
      </c>
      <c r="D70" s="86" t="s">
        <v>27</v>
      </c>
      <c r="E70" s="73"/>
      <c r="F70" s="86" t="s">
        <v>1540</v>
      </c>
      <c r="G70" s="86" t="s">
        <v>135</v>
      </c>
      <c r="H70" s="83">
        <v>73395.861642000003</v>
      </c>
      <c r="I70" s="85">
        <v>22870</v>
      </c>
      <c r="J70" s="73"/>
      <c r="K70" s="83">
        <v>66004.468275915002</v>
      </c>
      <c r="L70" s="84">
        <v>4.3493843936000004E-2</v>
      </c>
      <c r="M70" s="84">
        <f t="shared" si="0"/>
        <v>9.671498082299378E-3</v>
      </c>
      <c r="N70" s="84">
        <f>K70/'סכום נכסי הקרן'!$C$42</f>
        <v>1.090640014731662E-3</v>
      </c>
    </row>
    <row r="71" spans="2:14">
      <c r="B71" s="76" t="s">
        <v>1648</v>
      </c>
      <c r="C71" s="73" t="s">
        <v>1649</v>
      </c>
      <c r="D71" s="86" t="s">
        <v>27</v>
      </c>
      <c r="E71" s="73"/>
      <c r="F71" s="86" t="s">
        <v>1540</v>
      </c>
      <c r="G71" s="86" t="s">
        <v>135</v>
      </c>
      <c r="H71" s="83">
        <v>247177.16799299995</v>
      </c>
      <c r="I71" s="85">
        <v>19450</v>
      </c>
      <c r="J71" s="73"/>
      <c r="K71" s="83">
        <v>189044.28666651301</v>
      </c>
      <c r="L71" s="84">
        <v>7.4038390892017358E-2</v>
      </c>
      <c r="M71" s="84">
        <f t="shared" si="0"/>
        <v>2.7700267932193847E-2</v>
      </c>
      <c r="N71" s="84">
        <f>K71/'סכום נכסי הקרן'!$C$42</f>
        <v>3.1237167570689604E-3</v>
      </c>
    </row>
    <row r="72" spans="2:14">
      <c r="B72" s="76" t="s">
        <v>1650</v>
      </c>
      <c r="C72" s="73" t="s">
        <v>1651</v>
      </c>
      <c r="D72" s="86" t="s">
        <v>1408</v>
      </c>
      <c r="E72" s="73"/>
      <c r="F72" s="86" t="s">
        <v>1540</v>
      </c>
      <c r="G72" s="86" t="s">
        <v>133</v>
      </c>
      <c r="H72" s="83">
        <v>271774.94154199999</v>
      </c>
      <c r="I72" s="85">
        <v>7621</v>
      </c>
      <c r="J72" s="73"/>
      <c r="K72" s="83">
        <v>74873.765386575004</v>
      </c>
      <c r="L72" s="84">
        <v>3.1992341558799292E-3</v>
      </c>
      <c r="M72" s="84">
        <f t="shared" si="0"/>
        <v>1.0971097825130614E-2</v>
      </c>
      <c r="N72" s="84">
        <f>K72/'סכום נכסי הקרן'!$C$42</f>
        <v>1.2371938857664729E-3</v>
      </c>
    </row>
    <row r="73" spans="2:14">
      <c r="B73" s="76" t="s">
        <v>1652</v>
      </c>
      <c r="C73" s="73" t="s">
        <v>1653</v>
      </c>
      <c r="D73" s="86" t="s">
        <v>122</v>
      </c>
      <c r="E73" s="73"/>
      <c r="F73" s="86" t="s">
        <v>1540</v>
      </c>
      <c r="G73" s="86" t="s">
        <v>133</v>
      </c>
      <c r="H73" s="83">
        <v>658511.96039999998</v>
      </c>
      <c r="I73" s="85">
        <v>3037.125</v>
      </c>
      <c r="J73" s="73"/>
      <c r="K73" s="83">
        <v>72299.390428933999</v>
      </c>
      <c r="L73" s="84">
        <v>3.4658524231578947E-2</v>
      </c>
      <c r="M73" s="84">
        <f t="shared" si="0"/>
        <v>1.0593879992515638E-2</v>
      </c>
      <c r="N73" s="84">
        <f>K73/'סכום נכסי הקרן'!$C$42</f>
        <v>1.1946556089639166E-3</v>
      </c>
    </row>
    <row r="74" spans="2:14">
      <c r="B74" s="76" t="s">
        <v>1654</v>
      </c>
      <c r="C74" s="73" t="s">
        <v>1655</v>
      </c>
      <c r="D74" s="86" t="s">
        <v>1408</v>
      </c>
      <c r="E74" s="73"/>
      <c r="F74" s="86" t="s">
        <v>1540</v>
      </c>
      <c r="G74" s="86" t="s">
        <v>133</v>
      </c>
      <c r="H74" s="83">
        <v>367579.494833</v>
      </c>
      <c r="I74" s="85">
        <v>15101</v>
      </c>
      <c r="J74" s="73"/>
      <c r="K74" s="83">
        <v>200662.068944372</v>
      </c>
      <c r="L74" s="84">
        <v>1.2720954950194354E-3</v>
      </c>
      <c r="M74" s="84">
        <f t="shared" si="0"/>
        <v>2.9402597516172715E-2</v>
      </c>
      <c r="N74" s="84">
        <f>K74/'סכום נכסי הקרן'!$C$42</f>
        <v>3.3156858550049701E-3</v>
      </c>
    </row>
    <row r="75" spans="2:14">
      <c r="B75" s="76" t="s">
        <v>1656</v>
      </c>
      <c r="C75" s="73" t="s">
        <v>1657</v>
      </c>
      <c r="D75" s="86" t="s">
        <v>1408</v>
      </c>
      <c r="E75" s="73"/>
      <c r="F75" s="86" t="s">
        <v>1540</v>
      </c>
      <c r="G75" s="86" t="s">
        <v>133</v>
      </c>
      <c r="H75" s="83">
        <v>150517.01952</v>
      </c>
      <c r="I75" s="85">
        <v>6769</v>
      </c>
      <c r="J75" s="73"/>
      <c r="K75" s="83">
        <v>36831.416840480997</v>
      </c>
      <c r="L75" s="84">
        <v>6.577846479148006E-4</v>
      </c>
      <c r="M75" s="84">
        <f t="shared" si="0"/>
        <v>5.3968312546964891E-3</v>
      </c>
      <c r="N75" s="84">
        <f>K75/'סכום נכסי הקרן'!$C$42</f>
        <v>6.0859238858754845E-4</v>
      </c>
    </row>
    <row r="76" spans="2:14">
      <c r="B76" s="76" t="s">
        <v>1658</v>
      </c>
      <c r="C76" s="73" t="s">
        <v>1659</v>
      </c>
      <c r="D76" s="86" t="s">
        <v>124</v>
      </c>
      <c r="E76" s="73"/>
      <c r="F76" s="86" t="s">
        <v>1540</v>
      </c>
      <c r="G76" s="86" t="s">
        <v>137</v>
      </c>
      <c r="H76" s="83">
        <v>856622.46149200003</v>
      </c>
      <c r="I76" s="85">
        <v>8978</v>
      </c>
      <c r="J76" s="73"/>
      <c r="K76" s="83">
        <v>185800.98529950401</v>
      </c>
      <c r="L76" s="84">
        <v>6.3676794336134084E-3</v>
      </c>
      <c r="M76" s="84">
        <f t="shared" ref="M76:M80" si="1">IFERROR(K76/$K$11,0)</f>
        <v>2.722503369774441E-2</v>
      </c>
      <c r="N76" s="84">
        <f>K76/'סכום נכסי הקרן'!$C$42</f>
        <v>3.0701253208663803E-3</v>
      </c>
    </row>
    <row r="77" spans="2:14">
      <c r="B77" s="76" t="s">
        <v>1660</v>
      </c>
      <c r="C77" s="73" t="s">
        <v>1661</v>
      </c>
      <c r="D77" s="86" t="s">
        <v>1408</v>
      </c>
      <c r="E77" s="73"/>
      <c r="F77" s="86" t="s">
        <v>1540</v>
      </c>
      <c r="G77" s="86" t="s">
        <v>133</v>
      </c>
      <c r="H77" s="83">
        <v>485217.48253600008</v>
      </c>
      <c r="I77" s="85">
        <v>2784</v>
      </c>
      <c r="J77" s="73"/>
      <c r="K77" s="83">
        <v>48833.063790339002</v>
      </c>
      <c r="L77" s="84">
        <v>6.2127718634571076E-3</v>
      </c>
      <c r="M77" s="84">
        <f t="shared" si="1"/>
        <v>7.1554077343185685E-3</v>
      </c>
      <c r="N77" s="84">
        <f>K77/'סכום נכסי הקרן'!$C$42</f>
        <v>8.0690436273269403E-4</v>
      </c>
    </row>
    <row r="78" spans="2:14">
      <c r="B78" s="72"/>
      <c r="C78" s="73"/>
      <c r="D78" s="73"/>
      <c r="E78" s="73"/>
      <c r="F78" s="73"/>
      <c r="G78" s="73"/>
      <c r="H78" s="83"/>
      <c r="I78" s="85"/>
      <c r="J78" s="73"/>
      <c r="K78" s="73"/>
      <c r="L78" s="73"/>
      <c r="M78" s="84"/>
      <c r="N78" s="73"/>
    </row>
    <row r="79" spans="2:14">
      <c r="B79" s="90" t="s">
        <v>230</v>
      </c>
      <c r="C79" s="71"/>
      <c r="D79" s="71"/>
      <c r="E79" s="71"/>
      <c r="F79" s="71"/>
      <c r="G79" s="71"/>
      <c r="H79" s="80"/>
      <c r="I79" s="82"/>
      <c r="J79" s="71"/>
      <c r="K79" s="80">
        <v>52930.766489967005</v>
      </c>
      <c r="L79" s="71"/>
      <c r="M79" s="81">
        <f t="shared" si="1"/>
        <v>7.7558356271033137E-3</v>
      </c>
      <c r="N79" s="81">
        <f>K79/'סכום נכסי הקרן'!$C$42</f>
        <v>8.7461369589490116E-4</v>
      </c>
    </row>
    <row r="80" spans="2:14">
      <c r="B80" s="76" t="s">
        <v>1662</v>
      </c>
      <c r="C80" s="73" t="s">
        <v>1663</v>
      </c>
      <c r="D80" s="86" t="s">
        <v>122</v>
      </c>
      <c r="E80" s="73"/>
      <c r="F80" s="86" t="s">
        <v>1562</v>
      </c>
      <c r="G80" s="86" t="s">
        <v>133</v>
      </c>
      <c r="H80" s="83">
        <v>159411.89364699999</v>
      </c>
      <c r="I80" s="85">
        <v>9185</v>
      </c>
      <c r="J80" s="73"/>
      <c r="K80" s="83">
        <v>52930.766489967005</v>
      </c>
      <c r="L80" s="84">
        <v>5.0162819903990363E-3</v>
      </c>
      <c r="M80" s="84">
        <f t="shared" si="1"/>
        <v>7.7558356271033137E-3</v>
      </c>
      <c r="N80" s="84">
        <f>K80/'סכום נכסי הקרן'!$C$42</f>
        <v>8.7461369589490116E-4</v>
      </c>
    </row>
    <row r="81" spans="2:14">
      <c r="B81" s="134"/>
      <c r="C81" s="134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</row>
    <row r="82" spans="2:14">
      <c r="B82" s="134"/>
      <c r="C82" s="134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</row>
    <row r="83" spans="2:14">
      <c r="B83" s="134"/>
      <c r="C83" s="134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</row>
    <row r="84" spans="2:14">
      <c r="B84" s="142" t="s">
        <v>224</v>
      </c>
      <c r="C84" s="134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</row>
    <row r="85" spans="2:14">
      <c r="B85" s="142" t="s">
        <v>113</v>
      </c>
      <c r="C85" s="134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</row>
    <row r="86" spans="2:14">
      <c r="B86" s="142" t="s">
        <v>207</v>
      </c>
      <c r="C86" s="134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2:14">
      <c r="B87" s="142" t="s">
        <v>215</v>
      </c>
      <c r="C87" s="134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2:14">
      <c r="B88" s="142" t="s">
        <v>222</v>
      </c>
      <c r="C88" s="134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</row>
    <row r="89" spans="2:14">
      <c r="B89" s="134"/>
      <c r="C89" s="134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</row>
    <row r="90" spans="2:14">
      <c r="B90" s="134"/>
      <c r="C90" s="134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</row>
    <row r="91" spans="2:14">
      <c r="B91" s="134"/>
      <c r="C91" s="134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2:14">
      <c r="B92" s="134"/>
      <c r="C92" s="134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</row>
    <row r="93" spans="2:14">
      <c r="B93" s="134"/>
      <c r="C93" s="134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</row>
    <row r="94" spans="2:14"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2:14">
      <c r="B95" s="134"/>
      <c r="C95" s="134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</row>
    <row r="96" spans="2:14">
      <c r="B96" s="134"/>
      <c r="C96" s="134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</row>
    <row r="97" spans="2:14">
      <c r="B97" s="134"/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2:14">
      <c r="B98" s="134"/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</row>
    <row r="99" spans="2:14">
      <c r="B99" s="134"/>
      <c r="C99" s="134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2:14">
      <c r="B100" s="134"/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</row>
    <row r="101" spans="2:14">
      <c r="B101" s="134"/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</row>
    <row r="102" spans="2:14">
      <c r="B102" s="134"/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</row>
    <row r="103" spans="2:14">
      <c r="B103" s="134"/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</row>
    <row r="104" spans="2:14">
      <c r="B104" s="134"/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</row>
    <row r="105" spans="2:14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</row>
    <row r="106" spans="2:14">
      <c r="B106" s="134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</row>
    <row r="107" spans="2:14">
      <c r="B107" s="134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</row>
    <row r="108" spans="2:14"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</row>
    <row r="109" spans="2:14">
      <c r="B109" s="134"/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</row>
    <row r="110" spans="2:14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</row>
    <row r="111" spans="2:14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</row>
    <row r="112" spans="2:14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</row>
    <row r="113" spans="2:14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</row>
    <row r="114" spans="2:14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</row>
    <row r="115" spans="2:14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</row>
    <row r="116" spans="2:14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</row>
    <row r="117" spans="2:14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</row>
    <row r="118" spans="2:14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</row>
    <row r="119" spans="2:14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</row>
    <row r="120" spans="2:14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</row>
    <row r="121" spans="2:14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</row>
    <row r="122" spans="2:14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</row>
    <row r="123" spans="2:14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</row>
    <row r="124" spans="2:14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</row>
    <row r="125" spans="2:14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</row>
    <row r="126" spans="2:14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</row>
    <row r="127" spans="2:14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</row>
    <row r="128" spans="2:14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</row>
    <row r="129" spans="2:14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</row>
    <row r="130" spans="2:14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</row>
    <row r="131" spans="2:14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</row>
    <row r="132" spans="2:14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</row>
    <row r="133" spans="2:14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</row>
    <row r="134" spans="2:14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</row>
    <row r="135" spans="2:14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</row>
    <row r="136" spans="2:14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</row>
    <row r="137" spans="2:14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</row>
    <row r="138" spans="2:14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</row>
    <row r="139" spans="2:14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</row>
    <row r="140" spans="2:14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</row>
    <row r="141" spans="2:14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</row>
    <row r="142" spans="2:14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</row>
    <row r="143" spans="2:14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</row>
    <row r="144" spans="2:14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</row>
    <row r="145" spans="2:14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</row>
    <row r="146" spans="2:14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</row>
    <row r="147" spans="2:14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</row>
    <row r="148" spans="2:14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</row>
    <row r="149" spans="2:14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</row>
    <row r="150" spans="2:14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</row>
    <row r="151" spans="2:14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</row>
    <row r="152" spans="2:14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</row>
    <row r="153" spans="2:14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</row>
    <row r="154" spans="2:14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</row>
    <row r="155" spans="2:14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</row>
    <row r="156" spans="2:14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</row>
    <row r="157" spans="2:14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</row>
    <row r="158" spans="2:14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</row>
    <row r="159" spans="2:14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</row>
    <row r="160" spans="2:14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</row>
    <row r="161" spans="2:14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</row>
    <row r="162" spans="2:14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</row>
    <row r="163" spans="2:14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</row>
    <row r="164" spans="2:14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</row>
    <row r="165" spans="2:14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</row>
    <row r="166" spans="2:14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</row>
    <row r="167" spans="2:14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</row>
    <row r="168" spans="2:14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</row>
    <row r="169" spans="2:14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</row>
    <row r="170" spans="2:14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</row>
    <row r="171" spans="2:14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</row>
    <row r="172" spans="2:14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</row>
    <row r="173" spans="2:14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</row>
    <row r="174" spans="2:14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</row>
    <row r="175" spans="2:14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</row>
    <row r="176" spans="2:14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</row>
    <row r="177" spans="2:14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</row>
    <row r="178" spans="2:14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</row>
    <row r="179" spans="2:14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</row>
    <row r="180" spans="2:14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</row>
    <row r="181" spans="2:14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</row>
    <row r="182" spans="2:14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</row>
    <row r="183" spans="2:14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</row>
    <row r="184" spans="2:14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</row>
    <row r="185" spans="2:14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</row>
    <row r="186" spans="2:14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</row>
    <row r="187" spans="2:14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</row>
    <row r="188" spans="2:14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</row>
    <row r="189" spans="2:14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</row>
    <row r="190" spans="2:14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</row>
    <row r="191" spans="2:14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</row>
    <row r="192" spans="2:14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</row>
    <row r="193" spans="2:14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</row>
    <row r="194" spans="2:14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</row>
    <row r="195" spans="2:14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</row>
    <row r="196" spans="2:14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</row>
    <row r="197" spans="2:14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</row>
    <row r="198" spans="2:14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</row>
    <row r="199" spans="2:14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</row>
    <row r="200" spans="2:14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</row>
    <row r="201" spans="2:14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</row>
    <row r="202" spans="2:14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</row>
    <row r="203" spans="2:14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</row>
    <row r="204" spans="2:14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</row>
    <row r="205" spans="2:14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</row>
    <row r="206" spans="2:14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</row>
    <row r="207" spans="2:14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</row>
    <row r="208" spans="2:14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</row>
    <row r="209" spans="2:14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</row>
    <row r="210" spans="2:14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</row>
    <row r="211" spans="2:14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</row>
    <row r="212" spans="2:14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</row>
    <row r="213" spans="2:14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</row>
    <row r="214" spans="2:14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</row>
    <row r="215" spans="2:14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</row>
    <row r="216" spans="2:14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</row>
    <row r="217" spans="2:14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</row>
    <row r="218" spans="2:14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</row>
    <row r="219" spans="2:14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</row>
    <row r="220" spans="2:14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</row>
    <row r="221" spans="2:14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</row>
    <row r="222" spans="2:14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</row>
    <row r="223" spans="2:14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</row>
    <row r="224" spans="2:14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</row>
    <row r="225" spans="2:14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</row>
    <row r="226" spans="2:14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</row>
    <row r="227" spans="2:14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</row>
    <row r="228" spans="2:14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</row>
    <row r="229" spans="2:14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</row>
    <row r="230" spans="2:14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</row>
    <row r="231" spans="2:14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</row>
    <row r="232" spans="2:14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</row>
    <row r="233" spans="2:14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</row>
    <row r="234" spans="2:14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</row>
    <row r="235" spans="2:14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</row>
    <row r="236" spans="2:14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</row>
    <row r="237" spans="2:14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</row>
    <row r="238" spans="2:14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</row>
    <row r="239" spans="2:14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</row>
    <row r="240" spans="2:14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</row>
    <row r="241" spans="2:14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</row>
    <row r="242" spans="2:14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</row>
    <row r="243" spans="2:14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</row>
    <row r="244" spans="2:14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</row>
    <row r="245" spans="2:14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</row>
    <row r="246" spans="2:14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</row>
    <row r="247" spans="2:14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</row>
    <row r="248" spans="2:14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</row>
    <row r="249" spans="2:14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</row>
    <row r="250" spans="2:14">
      <c r="B250" s="143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</row>
    <row r="251" spans="2:14">
      <c r="B251" s="143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</row>
    <row r="252" spans="2:14">
      <c r="B252" s="14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</row>
    <row r="253" spans="2:14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</row>
    <row r="254" spans="2:14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</row>
    <row r="255" spans="2:14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</row>
    <row r="256" spans="2:14">
      <c r="B256" s="134"/>
      <c r="C256" s="134"/>
      <c r="D256" s="134"/>
      <c r="E256" s="134"/>
      <c r="F256" s="134"/>
      <c r="G256" s="134"/>
      <c r="H256" s="135"/>
      <c r="I256" s="135"/>
      <c r="J256" s="135"/>
      <c r="K256" s="135"/>
      <c r="L256" s="135"/>
      <c r="M256" s="135"/>
      <c r="N256" s="135"/>
    </row>
    <row r="257" spans="2:14">
      <c r="B257" s="134"/>
      <c r="C257" s="134"/>
      <c r="D257" s="134"/>
      <c r="E257" s="134"/>
      <c r="F257" s="134"/>
      <c r="G257" s="134"/>
      <c r="H257" s="135"/>
      <c r="I257" s="135"/>
      <c r="J257" s="135"/>
      <c r="K257" s="135"/>
      <c r="L257" s="135"/>
      <c r="M257" s="135"/>
      <c r="N257" s="135"/>
    </row>
    <row r="258" spans="2:14">
      <c r="B258" s="134"/>
      <c r="C258" s="134"/>
      <c r="D258" s="134"/>
      <c r="E258" s="134"/>
      <c r="F258" s="134"/>
      <c r="G258" s="134"/>
      <c r="H258" s="135"/>
      <c r="I258" s="135"/>
      <c r="J258" s="135"/>
      <c r="K258" s="135"/>
      <c r="L258" s="135"/>
      <c r="M258" s="135"/>
      <c r="N258" s="135"/>
    </row>
    <row r="259" spans="2:14">
      <c r="B259" s="134"/>
      <c r="C259" s="134"/>
      <c r="D259" s="134"/>
      <c r="E259" s="134"/>
      <c r="F259" s="134"/>
      <c r="G259" s="134"/>
      <c r="H259" s="135"/>
      <c r="I259" s="135"/>
      <c r="J259" s="135"/>
      <c r="K259" s="135"/>
      <c r="L259" s="135"/>
      <c r="M259" s="135"/>
      <c r="N259" s="135"/>
    </row>
    <row r="260" spans="2:14">
      <c r="B260" s="134"/>
      <c r="C260" s="134"/>
      <c r="D260" s="134"/>
      <c r="E260" s="134"/>
      <c r="F260" s="134"/>
      <c r="G260" s="134"/>
      <c r="H260" s="135"/>
      <c r="I260" s="135"/>
      <c r="J260" s="135"/>
      <c r="K260" s="135"/>
      <c r="L260" s="135"/>
      <c r="M260" s="135"/>
      <c r="N260" s="135"/>
    </row>
    <row r="261" spans="2:14">
      <c r="B261" s="134"/>
      <c r="C261" s="134"/>
      <c r="D261" s="134"/>
      <c r="E261" s="134"/>
      <c r="F261" s="134"/>
      <c r="G261" s="134"/>
      <c r="H261" s="135"/>
      <c r="I261" s="135"/>
      <c r="J261" s="135"/>
      <c r="K261" s="135"/>
      <c r="L261" s="135"/>
      <c r="M261" s="135"/>
      <c r="N261" s="135"/>
    </row>
    <row r="262" spans="2:14">
      <c r="B262" s="134"/>
      <c r="C262" s="134"/>
      <c r="D262" s="134"/>
      <c r="E262" s="134"/>
      <c r="F262" s="134"/>
      <c r="G262" s="134"/>
      <c r="H262" s="135"/>
      <c r="I262" s="135"/>
      <c r="J262" s="135"/>
      <c r="K262" s="135"/>
      <c r="L262" s="135"/>
      <c r="M262" s="135"/>
      <c r="N262" s="135"/>
    </row>
    <row r="263" spans="2:14">
      <c r="B263" s="134"/>
      <c r="C263" s="134"/>
      <c r="D263" s="134"/>
      <c r="E263" s="134"/>
      <c r="F263" s="134"/>
      <c r="G263" s="134"/>
      <c r="H263" s="135"/>
      <c r="I263" s="135"/>
      <c r="J263" s="135"/>
      <c r="K263" s="135"/>
      <c r="L263" s="135"/>
      <c r="M263" s="135"/>
      <c r="N263" s="135"/>
    </row>
    <row r="264" spans="2:14">
      <c r="B264" s="134"/>
      <c r="C264" s="134"/>
      <c r="D264" s="134"/>
      <c r="E264" s="134"/>
      <c r="F264" s="134"/>
      <c r="G264" s="134"/>
      <c r="H264" s="135"/>
      <c r="I264" s="135"/>
      <c r="J264" s="135"/>
      <c r="K264" s="135"/>
      <c r="L264" s="135"/>
      <c r="M264" s="135"/>
      <c r="N264" s="135"/>
    </row>
    <row r="265" spans="2:14">
      <c r="B265" s="134"/>
      <c r="C265" s="134"/>
      <c r="D265" s="134"/>
      <c r="E265" s="134"/>
      <c r="F265" s="134"/>
      <c r="G265" s="134"/>
      <c r="H265" s="135"/>
      <c r="I265" s="135"/>
      <c r="J265" s="135"/>
      <c r="K265" s="135"/>
      <c r="L265" s="135"/>
      <c r="M265" s="135"/>
      <c r="N265" s="135"/>
    </row>
    <row r="266" spans="2:14">
      <c r="B266" s="134"/>
      <c r="C266" s="134"/>
      <c r="D266" s="134"/>
      <c r="E266" s="134"/>
      <c r="F266" s="134"/>
      <c r="G266" s="134"/>
      <c r="H266" s="135"/>
      <c r="I266" s="135"/>
      <c r="J266" s="135"/>
      <c r="K266" s="135"/>
      <c r="L266" s="135"/>
      <c r="M266" s="135"/>
      <c r="N266" s="135"/>
    </row>
    <row r="267" spans="2:14">
      <c r="B267" s="134"/>
      <c r="C267" s="134"/>
      <c r="D267" s="134"/>
      <c r="E267" s="134"/>
      <c r="F267" s="134"/>
      <c r="G267" s="134"/>
      <c r="H267" s="135"/>
      <c r="I267" s="135"/>
      <c r="J267" s="135"/>
      <c r="K267" s="135"/>
      <c r="L267" s="135"/>
      <c r="M267" s="135"/>
      <c r="N267" s="135"/>
    </row>
    <row r="268" spans="2:14">
      <c r="B268" s="134"/>
      <c r="C268" s="134"/>
      <c r="D268" s="134"/>
      <c r="E268" s="134"/>
      <c r="F268" s="134"/>
      <c r="G268" s="134"/>
      <c r="H268" s="135"/>
      <c r="I268" s="135"/>
      <c r="J268" s="135"/>
      <c r="K268" s="135"/>
      <c r="L268" s="135"/>
      <c r="M268" s="135"/>
      <c r="N268" s="135"/>
    </row>
    <row r="269" spans="2:14">
      <c r="B269" s="134"/>
      <c r="C269" s="134"/>
      <c r="D269" s="134"/>
      <c r="E269" s="134"/>
      <c r="F269" s="134"/>
      <c r="G269" s="134"/>
      <c r="H269" s="135"/>
      <c r="I269" s="135"/>
      <c r="J269" s="135"/>
      <c r="K269" s="135"/>
      <c r="L269" s="135"/>
      <c r="M269" s="135"/>
      <c r="N269" s="135"/>
    </row>
    <row r="270" spans="2:14">
      <c r="B270" s="134"/>
      <c r="C270" s="134"/>
      <c r="D270" s="134"/>
      <c r="E270" s="134"/>
      <c r="F270" s="134"/>
      <c r="G270" s="134"/>
      <c r="H270" s="135"/>
      <c r="I270" s="135"/>
      <c r="J270" s="135"/>
      <c r="K270" s="135"/>
      <c r="L270" s="135"/>
      <c r="M270" s="135"/>
      <c r="N270" s="135"/>
    </row>
    <row r="271" spans="2:14">
      <c r="B271" s="134"/>
      <c r="C271" s="134"/>
      <c r="D271" s="134"/>
      <c r="E271" s="134"/>
      <c r="F271" s="134"/>
      <c r="G271" s="134"/>
      <c r="H271" s="135"/>
      <c r="I271" s="135"/>
      <c r="J271" s="135"/>
      <c r="K271" s="135"/>
      <c r="L271" s="135"/>
      <c r="M271" s="135"/>
      <c r="N271" s="135"/>
    </row>
    <row r="272" spans="2:14">
      <c r="B272" s="134"/>
      <c r="C272" s="134"/>
      <c r="D272" s="134"/>
      <c r="E272" s="134"/>
      <c r="F272" s="134"/>
      <c r="G272" s="134"/>
      <c r="H272" s="135"/>
      <c r="I272" s="135"/>
      <c r="J272" s="135"/>
      <c r="K272" s="135"/>
      <c r="L272" s="135"/>
      <c r="M272" s="135"/>
      <c r="N272" s="135"/>
    </row>
    <row r="273" spans="2:14">
      <c r="B273" s="134"/>
      <c r="C273" s="134"/>
      <c r="D273" s="134"/>
      <c r="E273" s="134"/>
      <c r="F273" s="134"/>
      <c r="G273" s="134"/>
      <c r="H273" s="135"/>
      <c r="I273" s="135"/>
      <c r="J273" s="135"/>
      <c r="K273" s="135"/>
      <c r="L273" s="135"/>
      <c r="M273" s="135"/>
      <c r="N273" s="135"/>
    </row>
    <row r="274" spans="2:14">
      <c r="B274" s="134"/>
      <c r="C274" s="134"/>
      <c r="D274" s="134"/>
      <c r="E274" s="134"/>
      <c r="F274" s="134"/>
      <c r="G274" s="134"/>
      <c r="H274" s="135"/>
      <c r="I274" s="135"/>
      <c r="J274" s="135"/>
      <c r="K274" s="135"/>
      <c r="L274" s="135"/>
      <c r="M274" s="135"/>
      <c r="N274" s="135"/>
    </row>
    <row r="275" spans="2:14">
      <c r="B275" s="134"/>
      <c r="C275" s="134"/>
      <c r="D275" s="134"/>
      <c r="E275" s="134"/>
      <c r="F275" s="134"/>
      <c r="G275" s="134"/>
      <c r="H275" s="135"/>
      <c r="I275" s="135"/>
      <c r="J275" s="135"/>
      <c r="K275" s="135"/>
      <c r="L275" s="135"/>
      <c r="M275" s="135"/>
      <c r="N275" s="135"/>
    </row>
    <row r="276" spans="2:14">
      <c r="B276" s="134"/>
      <c r="C276" s="134"/>
      <c r="D276" s="134"/>
      <c r="E276" s="134"/>
      <c r="F276" s="134"/>
      <c r="G276" s="134"/>
      <c r="H276" s="135"/>
      <c r="I276" s="135"/>
      <c r="J276" s="135"/>
      <c r="K276" s="135"/>
      <c r="L276" s="135"/>
      <c r="M276" s="135"/>
      <c r="N276" s="135"/>
    </row>
    <row r="277" spans="2:14">
      <c r="B277" s="134"/>
      <c r="C277" s="134"/>
      <c r="D277" s="134"/>
      <c r="E277" s="134"/>
      <c r="F277" s="134"/>
      <c r="G277" s="134"/>
      <c r="H277" s="135"/>
      <c r="I277" s="135"/>
      <c r="J277" s="135"/>
      <c r="K277" s="135"/>
      <c r="L277" s="135"/>
      <c r="M277" s="135"/>
      <c r="N277" s="135"/>
    </row>
    <row r="278" spans="2:14">
      <c r="B278" s="134"/>
      <c r="C278" s="134"/>
      <c r="D278" s="134"/>
      <c r="E278" s="134"/>
      <c r="F278" s="134"/>
      <c r="G278" s="134"/>
      <c r="H278" s="135"/>
      <c r="I278" s="135"/>
      <c r="J278" s="135"/>
      <c r="K278" s="135"/>
      <c r="L278" s="135"/>
      <c r="M278" s="135"/>
      <c r="N278" s="135"/>
    </row>
    <row r="279" spans="2:14">
      <c r="B279" s="134"/>
      <c r="C279" s="134"/>
      <c r="D279" s="134"/>
      <c r="E279" s="134"/>
      <c r="F279" s="134"/>
      <c r="G279" s="134"/>
      <c r="H279" s="135"/>
      <c r="I279" s="135"/>
      <c r="J279" s="135"/>
      <c r="K279" s="135"/>
      <c r="L279" s="135"/>
      <c r="M279" s="135"/>
      <c r="N279" s="135"/>
    </row>
    <row r="280" spans="2:14">
      <c r="B280" s="134"/>
      <c r="C280" s="134"/>
      <c r="D280" s="134"/>
      <c r="E280" s="134"/>
      <c r="F280" s="134"/>
      <c r="G280" s="134"/>
      <c r="H280" s="135"/>
      <c r="I280" s="135"/>
      <c r="J280" s="135"/>
      <c r="K280" s="135"/>
      <c r="L280" s="135"/>
      <c r="M280" s="135"/>
      <c r="N280" s="135"/>
    </row>
    <row r="281" spans="2:14">
      <c r="B281" s="134"/>
      <c r="C281" s="134"/>
      <c r="D281" s="134"/>
      <c r="E281" s="134"/>
      <c r="F281" s="134"/>
      <c r="G281" s="134"/>
      <c r="H281" s="135"/>
      <c r="I281" s="135"/>
      <c r="J281" s="135"/>
      <c r="K281" s="135"/>
      <c r="L281" s="135"/>
      <c r="M281" s="135"/>
      <c r="N281" s="135"/>
    </row>
    <row r="282" spans="2:14">
      <c r="B282" s="134"/>
      <c r="C282" s="134"/>
      <c r="D282" s="134"/>
      <c r="E282" s="134"/>
      <c r="F282" s="134"/>
      <c r="G282" s="134"/>
      <c r="H282" s="135"/>
      <c r="I282" s="135"/>
      <c r="J282" s="135"/>
      <c r="K282" s="135"/>
      <c r="L282" s="135"/>
      <c r="M282" s="135"/>
      <c r="N282" s="135"/>
    </row>
    <row r="283" spans="2:14">
      <c r="B283" s="134"/>
      <c r="C283" s="134"/>
      <c r="D283" s="134"/>
      <c r="E283" s="134"/>
      <c r="F283" s="134"/>
      <c r="G283" s="134"/>
      <c r="H283" s="135"/>
      <c r="I283" s="135"/>
      <c r="J283" s="135"/>
      <c r="K283" s="135"/>
      <c r="L283" s="135"/>
      <c r="M283" s="135"/>
      <c r="N283" s="135"/>
    </row>
    <row r="284" spans="2:14">
      <c r="B284" s="134"/>
      <c r="C284" s="134"/>
      <c r="D284" s="134"/>
      <c r="E284" s="134"/>
      <c r="F284" s="134"/>
      <c r="G284" s="134"/>
      <c r="H284" s="135"/>
      <c r="I284" s="135"/>
      <c r="J284" s="135"/>
      <c r="K284" s="135"/>
      <c r="L284" s="135"/>
      <c r="M284" s="135"/>
      <c r="N284" s="135"/>
    </row>
    <row r="285" spans="2:14">
      <c r="B285" s="134"/>
      <c r="C285" s="134"/>
      <c r="D285" s="134"/>
      <c r="E285" s="134"/>
      <c r="F285" s="134"/>
      <c r="G285" s="134"/>
      <c r="H285" s="135"/>
      <c r="I285" s="135"/>
      <c r="J285" s="135"/>
      <c r="K285" s="135"/>
      <c r="L285" s="135"/>
      <c r="M285" s="135"/>
      <c r="N285" s="135"/>
    </row>
    <row r="286" spans="2:14">
      <c r="B286" s="134"/>
      <c r="C286" s="134"/>
      <c r="D286" s="134"/>
      <c r="E286" s="134"/>
      <c r="F286" s="134"/>
      <c r="G286" s="134"/>
      <c r="H286" s="135"/>
      <c r="I286" s="135"/>
      <c r="J286" s="135"/>
      <c r="K286" s="135"/>
      <c r="L286" s="135"/>
      <c r="M286" s="135"/>
      <c r="N286" s="135"/>
    </row>
    <row r="287" spans="2:14">
      <c r="B287" s="134"/>
      <c r="C287" s="134"/>
      <c r="D287" s="134"/>
      <c r="E287" s="134"/>
      <c r="F287" s="134"/>
      <c r="G287" s="134"/>
      <c r="H287" s="135"/>
      <c r="I287" s="135"/>
      <c r="J287" s="135"/>
      <c r="K287" s="135"/>
      <c r="L287" s="135"/>
      <c r="M287" s="135"/>
      <c r="N287" s="135"/>
    </row>
    <row r="288" spans="2:14">
      <c r="B288" s="134"/>
      <c r="C288" s="134"/>
      <c r="D288" s="134"/>
      <c r="E288" s="134"/>
      <c r="F288" s="134"/>
      <c r="G288" s="134"/>
      <c r="H288" s="135"/>
      <c r="I288" s="135"/>
      <c r="J288" s="135"/>
      <c r="K288" s="135"/>
      <c r="L288" s="135"/>
      <c r="M288" s="135"/>
      <c r="N288" s="135"/>
    </row>
    <row r="289" spans="2:14">
      <c r="B289" s="134"/>
      <c r="C289" s="134"/>
      <c r="D289" s="134"/>
      <c r="E289" s="134"/>
      <c r="F289" s="134"/>
      <c r="G289" s="134"/>
      <c r="H289" s="135"/>
      <c r="I289" s="135"/>
      <c r="J289" s="135"/>
      <c r="K289" s="135"/>
      <c r="L289" s="135"/>
      <c r="M289" s="135"/>
      <c r="N289" s="135"/>
    </row>
    <row r="290" spans="2:14">
      <c r="B290" s="134"/>
      <c r="C290" s="134"/>
      <c r="D290" s="134"/>
      <c r="E290" s="134"/>
      <c r="F290" s="134"/>
      <c r="G290" s="134"/>
      <c r="H290" s="135"/>
      <c r="I290" s="135"/>
      <c r="J290" s="135"/>
      <c r="K290" s="135"/>
      <c r="L290" s="135"/>
      <c r="M290" s="135"/>
      <c r="N290" s="135"/>
    </row>
    <row r="291" spans="2:14">
      <c r="B291" s="134"/>
      <c r="C291" s="134"/>
      <c r="D291" s="134"/>
      <c r="E291" s="134"/>
      <c r="F291" s="134"/>
      <c r="G291" s="134"/>
      <c r="H291" s="135"/>
      <c r="I291" s="135"/>
      <c r="J291" s="135"/>
      <c r="K291" s="135"/>
      <c r="L291" s="135"/>
      <c r="M291" s="135"/>
      <c r="N291" s="135"/>
    </row>
    <row r="292" spans="2:14">
      <c r="B292" s="134"/>
      <c r="C292" s="134"/>
      <c r="D292" s="134"/>
      <c r="E292" s="134"/>
      <c r="F292" s="134"/>
      <c r="G292" s="134"/>
      <c r="H292" s="135"/>
      <c r="I292" s="135"/>
      <c r="J292" s="135"/>
      <c r="K292" s="135"/>
      <c r="L292" s="135"/>
      <c r="M292" s="135"/>
      <c r="N292" s="135"/>
    </row>
    <row r="293" spans="2:14">
      <c r="B293" s="134"/>
      <c r="C293" s="134"/>
      <c r="D293" s="134"/>
      <c r="E293" s="134"/>
      <c r="F293" s="134"/>
      <c r="G293" s="134"/>
      <c r="H293" s="135"/>
      <c r="I293" s="135"/>
      <c r="J293" s="135"/>
      <c r="K293" s="135"/>
      <c r="L293" s="135"/>
      <c r="M293" s="135"/>
      <c r="N293" s="135"/>
    </row>
    <row r="294" spans="2:14">
      <c r="B294" s="134"/>
      <c r="C294" s="134"/>
      <c r="D294" s="134"/>
      <c r="E294" s="134"/>
      <c r="F294" s="134"/>
      <c r="G294" s="134"/>
      <c r="H294" s="135"/>
      <c r="I294" s="135"/>
      <c r="J294" s="135"/>
      <c r="K294" s="135"/>
      <c r="L294" s="135"/>
      <c r="M294" s="135"/>
      <c r="N294" s="135"/>
    </row>
    <row r="295" spans="2:14">
      <c r="B295" s="134"/>
      <c r="C295" s="134"/>
      <c r="D295" s="134"/>
      <c r="E295" s="134"/>
      <c r="F295" s="134"/>
      <c r="G295" s="134"/>
      <c r="H295" s="135"/>
      <c r="I295" s="135"/>
      <c r="J295" s="135"/>
      <c r="K295" s="135"/>
      <c r="L295" s="135"/>
      <c r="M295" s="135"/>
      <c r="N295" s="135"/>
    </row>
    <row r="296" spans="2:14">
      <c r="B296" s="134"/>
      <c r="C296" s="134"/>
      <c r="D296" s="134"/>
      <c r="E296" s="134"/>
      <c r="F296" s="134"/>
      <c r="G296" s="134"/>
      <c r="H296" s="135"/>
      <c r="I296" s="135"/>
      <c r="J296" s="135"/>
      <c r="K296" s="135"/>
      <c r="L296" s="135"/>
      <c r="M296" s="135"/>
      <c r="N296" s="135"/>
    </row>
    <row r="297" spans="2:14">
      <c r="B297" s="134"/>
      <c r="C297" s="134"/>
      <c r="D297" s="134"/>
      <c r="E297" s="134"/>
      <c r="F297" s="134"/>
      <c r="G297" s="134"/>
      <c r="H297" s="135"/>
      <c r="I297" s="135"/>
      <c r="J297" s="135"/>
      <c r="K297" s="135"/>
      <c r="L297" s="135"/>
      <c r="M297" s="135"/>
      <c r="N297" s="135"/>
    </row>
    <row r="298" spans="2:14">
      <c r="B298" s="134"/>
      <c r="C298" s="134"/>
      <c r="D298" s="134"/>
      <c r="E298" s="134"/>
      <c r="F298" s="134"/>
      <c r="G298" s="134"/>
      <c r="H298" s="135"/>
      <c r="I298" s="135"/>
      <c r="J298" s="135"/>
      <c r="K298" s="135"/>
      <c r="L298" s="135"/>
      <c r="M298" s="135"/>
      <c r="N298" s="135"/>
    </row>
    <row r="299" spans="2:14">
      <c r="B299" s="134"/>
      <c r="C299" s="134"/>
      <c r="D299" s="134"/>
      <c r="E299" s="134"/>
      <c r="F299" s="134"/>
      <c r="G299" s="134"/>
      <c r="H299" s="135"/>
      <c r="I299" s="135"/>
      <c r="J299" s="135"/>
      <c r="K299" s="135"/>
      <c r="L299" s="135"/>
      <c r="M299" s="135"/>
      <c r="N299" s="135"/>
    </row>
    <row r="300" spans="2:14">
      <c r="B300" s="134"/>
      <c r="C300" s="134"/>
      <c r="D300" s="134"/>
      <c r="E300" s="134"/>
      <c r="F300" s="134"/>
      <c r="G300" s="134"/>
      <c r="H300" s="135"/>
      <c r="I300" s="135"/>
      <c r="J300" s="135"/>
      <c r="K300" s="135"/>
      <c r="L300" s="135"/>
      <c r="M300" s="135"/>
      <c r="N300" s="135"/>
    </row>
    <row r="301" spans="2:14">
      <c r="B301" s="134"/>
      <c r="C301" s="134"/>
      <c r="D301" s="134"/>
      <c r="E301" s="134"/>
      <c r="F301" s="134"/>
      <c r="G301" s="134"/>
      <c r="H301" s="135"/>
      <c r="I301" s="135"/>
      <c r="J301" s="135"/>
      <c r="K301" s="135"/>
      <c r="L301" s="135"/>
      <c r="M301" s="135"/>
      <c r="N301" s="135"/>
    </row>
    <row r="302" spans="2:14">
      <c r="B302" s="134"/>
      <c r="C302" s="134"/>
      <c r="D302" s="134"/>
      <c r="E302" s="134"/>
      <c r="F302" s="134"/>
      <c r="G302" s="134"/>
      <c r="H302" s="135"/>
      <c r="I302" s="135"/>
      <c r="J302" s="135"/>
      <c r="K302" s="135"/>
      <c r="L302" s="135"/>
      <c r="M302" s="135"/>
      <c r="N302" s="135"/>
    </row>
    <row r="303" spans="2:14">
      <c r="B303" s="134"/>
      <c r="C303" s="134"/>
      <c r="D303" s="134"/>
      <c r="E303" s="134"/>
      <c r="F303" s="134"/>
      <c r="G303" s="134"/>
      <c r="H303" s="135"/>
      <c r="I303" s="135"/>
      <c r="J303" s="135"/>
      <c r="K303" s="135"/>
      <c r="L303" s="135"/>
      <c r="M303" s="135"/>
      <c r="N303" s="135"/>
    </row>
    <row r="304" spans="2:14">
      <c r="B304" s="134"/>
      <c r="C304" s="134"/>
      <c r="D304" s="134"/>
      <c r="E304" s="134"/>
      <c r="F304" s="134"/>
      <c r="G304" s="134"/>
      <c r="H304" s="135"/>
      <c r="I304" s="135"/>
      <c r="J304" s="135"/>
      <c r="K304" s="135"/>
      <c r="L304" s="135"/>
      <c r="M304" s="135"/>
      <c r="N304" s="135"/>
    </row>
    <row r="305" spans="2:14">
      <c r="B305" s="134"/>
      <c r="C305" s="134"/>
      <c r="D305" s="134"/>
      <c r="E305" s="134"/>
      <c r="F305" s="134"/>
      <c r="G305" s="134"/>
      <c r="H305" s="135"/>
      <c r="I305" s="135"/>
      <c r="J305" s="135"/>
      <c r="K305" s="135"/>
      <c r="L305" s="135"/>
      <c r="M305" s="135"/>
      <c r="N305" s="135"/>
    </row>
    <row r="306" spans="2:14">
      <c r="B306" s="134"/>
      <c r="C306" s="134"/>
      <c r="D306" s="134"/>
      <c r="E306" s="134"/>
      <c r="F306" s="134"/>
      <c r="G306" s="134"/>
      <c r="H306" s="135"/>
      <c r="I306" s="135"/>
      <c r="J306" s="135"/>
      <c r="K306" s="135"/>
      <c r="L306" s="135"/>
      <c r="M306" s="135"/>
      <c r="N306" s="135"/>
    </row>
    <row r="307" spans="2:14">
      <c r="B307" s="134"/>
      <c r="C307" s="134"/>
      <c r="D307" s="134"/>
      <c r="E307" s="134"/>
      <c r="F307" s="134"/>
      <c r="G307" s="134"/>
      <c r="H307" s="135"/>
      <c r="I307" s="135"/>
      <c r="J307" s="135"/>
      <c r="K307" s="135"/>
      <c r="L307" s="135"/>
      <c r="M307" s="135"/>
      <c r="N307" s="135"/>
    </row>
    <row r="308" spans="2:14">
      <c r="B308" s="134"/>
      <c r="C308" s="134"/>
      <c r="D308" s="134"/>
      <c r="E308" s="134"/>
      <c r="F308" s="134"/>
      <c r="G308" s="134"/>
      <c r="H308" s="135"/>
      <c r="I308" s="135"/>
      <c r="J308" s="135"/>
      <c r="K308" s="135"/>
      <c r="L308" s="135"/>
      <c r="M308" s="135"/>
      <c r="N308" s="135"/>
    </row>
    <row r="309" spans="2:14">
      <c r="B309" s="134"/>
      <c r="C309" s="134"/>
      <c r="D309" s="134"/>
      <c r="E309" s="134"/>
      <c r="F309" s="134"/>
      <c r="G309" s="134"/>
      <c r="H309" s="135"/>
      <c r="I309" s="135"/>
      <c r="J309" s="135"/>
      <c r="K309" s="135"/>
      <c r="L309" s="135"/>
      <c r="M309" s="135"/>
      <c r="N309" s="135"/>
    </row>
    <row r="310" spans="2:14">
      <c r="B310" s="134"/>
      <c r="C310" s="134"/>
      <c r="D310" s="134"/>
      <c r="E310" s="134"/>
      <c r="F310" s="134"/>
      <c r="G310" s="134"/>
      <c r="H310" s="135"/>
      <c r="I310" s="135"/>
      <c r="J310" s="135"/>
      <c r="K310" s="135"/>
      <c r="L310" s="135"/>
      <c r="M310" s="135"/>
      <c r="N310" s="135"/>
    </row>
    <row r="311" spans="2:14">
      <c r="B311" s="134"/>
      <c r="C311" s="134"/>
      <c r="D311" s="134"/>
      <c r="E311" s="134"/>
      <c r="F311" s="134"/>
      <c r="G311" s="134"/>
      <c r="H311" s="135"/>
      <c r="I311" s="135"/>
      <c r="J311" s="135"/>
      <c r="K311" s="135"/>
      <c r="L311" s="135"/>
      <c r="M311" s="135"/>
      <c r="N311" s="135"/>
    </row>
    <row r="312" spans="2:14">
      <c r="B312" s="134"/>
      <c r="C312" s="134"/>
      <c r="D312" s="134"/>
      <c r="E312" s="134"/>
      <c r="F312" s="134"/>
      <c r="G312" s="134"/>
      <c r="H312" s="135"/>
      <c r="I312" s="135"/>
      <c r="J312" s="135"/>
      <c r="K312" s="135"/>
      <c r="L312" s="135"/>
      <c r="M312" s="135"/>
      <c r="N312" s="135"/>
    </row>
    <row r="313" spans="2:14">
      <c r="B313" s="134"/>
      <c r="C313" s="134"/>
      <c r="D313" s="134"/>
      <c r="E313" s="134"/>
      <c r="F313" s="134"/>
      <c r="G313" s="134"/>
      <c r="H313" s="135"/>
      <c r="I313" s="135"/>
      <c r="J313" s="135"/>
      <c r="K313" s="135"/>
      <c r="L313" s="135"/>
      <c r="M313" s="135"/>
      <c r="N313" s="135"/>
    </row>
    <row r="314" spans="2:14">
      <c r="B314" s="134"/>
      <c r="C314" s="134"/>
      <c r="D314" s="134"/>
      <c r="E314" s="134"/>
      <c r="F314" s="134"/>
      <c r="G314" s="134"/>
      <c r="H314" s="135"/>
      <c r="I314" s="135"/>
      <c r="J314" s="135"/>
      <c r="K314" s="135"/>
      <c r="L314" s="135"/>
      <c r="M314" s="135"/>
      <c r="N314" s="135"/>
    </row>
    <row r="315" spans="2:14">
      <c r="B315" s="134"/>
      <c r="C315" s="134"/>
      <c r="D315" s="134"/>
      <c r="E315" s="134"/>
      <c r="F315" s="134"/>
      <c r="G315" s="134"/>
      <c r="H315" s="135"/>
      <c r="I315" s="135"/>
      <c r="J315" s="135"/>
      <c r="K315" s="135"/>
      <c r="L315" s="135"/>
      <c r="M315" s="135"/>
      <c r="N315" s="135"/>
    </row>
    <row r="316" spans="2:14">
      <c r="B316" s="134"/>
      <c r="C316" s="134"/>
      <c r="D316" s="134"/>
      <c r="E316" s="134"/>
      <c r="F316" s="134"/>
      <c r="G316" s="134"/>
      <c r="H316" s="135"/>
      <c r="I316" s="135"/>
      <c r="J316" s="135"/>
      <c r="K316" s="135"/>
      <c r="L316" s="135"/>
      <c r="M316" s="135"/>
      <c r="N316" s="135"/>
    </row>
    <row r="317" spans="2:14">
      <c r="B317" s="134"/>
      <c r="C317" s="134"/>
      <c r="D317" s="134"/>
      <c r="E317" s="134"/>
      <c r="F317" s="134"/>
      <c r="G317" s="134"/>
      <c r="H317" s="135"/>
      <c r="I317" s="135"/>
      <c r="J317" s="135"/>
      <c r="K317" s="135"/>
      <c r="L317" s="135"/>
      <c r="M317" s="135"/>
      <c r="N317" s="135"/>
    </row>
    <row r="318" spans="2:14">
      <c r="B318" s="134"/>
      <c r="C318" s="134"/>
      <c r="D318" s="134"/>
      <c r="E318" s="134"/>
      <c r="F318" s="134"/>
      <c r="G318" s="134"/>
      <c r="H318" s="135"/>
      <c r="I318" s="135"/>
      <c r="J318" s="135"/>
      <c r="K318" s="135"/>
      <c r="L318" s="135"/>
      <c r="M318" s="135"/>
      <c r="N318" s="135"/>
    </row>
    <row r="319" spans="2:14">
      <c r="B319" s="134"/>
      <c r="C319" s="134"/>
      <c r="D319" s="134"/>
      <c r="E319" s="134"/>
      <c r="F319" s="134"/>
      <c r="G319" s="134"/>
      <c r="H319" s="135"/>
      <c r="I319" s="135"/>
      <c r="J319" s="135"/>
      <c r="K319" s="135"/>
      <c r="L319" s="135"/>
      <c r="M319" s="135"/>
      <c r="N319" s="135"/>
    </row>
    <row r="320" spans="2:14">
      <c r="B320" s="134"/>
      <c r="C320" s="134"/>
      <c r="D320" s="134"/>
      <c r="E320" s="134"/>
      <c r="F320" s="134"/>
      <c r="G320" s="134"/>
      <c r="H320" s="135"/>
      <c r="I320" s="135"/>
      <c r="J320" s="135"/>
      <c r="K320" s="135"/>
      <c r="L320" s="135"/>
      <c r="M320" s="135"/>
      <c r="N320" s="135"/>
    </row>
    <row r="321" spans="2:14">
      <c r="B321" s="134"/>
      <c r="C321" s="134"/>
      <c r="D321" s="134"/>
      <c r="E321" s="134"/>
      <c r="F321" s="134"/>
      <c r="G321" s="134"/>
      <c r="H321" s="135"/>
      <c r="I321" s="135"/>
      <c r="J321" s="135"/>
      <c r="K321" s="135"/>
      <c r="L321" s="135"/>
      <c r="M321" s="135"/>
      <c r="N321" s="135"/>
    </row>
    <row r="322" spans="2:14">
      <c r="B322" s="134"/>
      <c r="C322" s="134"/>
      <c r="D322" s="134"/>
      <c r="E322" s="134"/>
      <c r="F322" s="134"/>
      <c r="G322" s="134"/>
      <c r="H322" s="135"/>
      <c r="I322" s="135"/>
      <c r="J322" s="135"/>
      <c r="K322" s="135"/>
      <c r="L322" s="135"/>
      <c r="M322" s="135"/>
      <c r="N322" s="135"/>
    </row>
    <row r="323" spans="2:14">
      <c r="B323" s="134"/>
      <c r="C323" s="134"/>
      <c r="D323" s="134"/>
      <c r="E323" s="134"/>
      <c r="F323" s="134"/>
      <c r="G323" s="134"/>
      <c r="H323" s="135"/>
      <c r="I323" s="135"/>
      <c r="J323" s="135"/>
      <c r="K323" s="135"/>
      <c r="L323" s="135"/>
      <c r="M323" s="135"/>
      <c r="N323" s="135"/>
    </row>
    <row r="324" spans="2:14">
      <c r="B324" s="134"/>
      <c r="C324" s="134"/>
      <c r="D324" s="134"/>
      <c r="E324" s="134"/>
      <c r="F324" s="134"/>
      <c r="G324" s="134"/>
      <c r="H324" s="135"/>
      <c r="I324" s="135"/>
      <c r="J324" s="135"/>
      <c r="K324" s="135"/>
      <c r="L324" s="135"/>
      <c r="M324" s="135"/>
      <c r="N324" s="135"/>
    </row>
    <row r="325" spans="2:14">
      <c r="B325" s="134"/>
      <c r="C325" s="134"/>
      <c r="D325" s="134"/>
      <c r="E325" s="134"/>
      <c r="F325" s="134"/>
      <c r="G325" s="134"/>
      <c r="H325" s="135"/>
      <c r="I325" s="135"/>
      <c r="J325" s="135"/>
      <c r="K325" s="135"/>
      <c r="L325" s="135"/>
      <c r="M325" s="135"/>
      <c r="N325" s="135"/>
    </row>
    <row r="326" spans="2:14">
      <c r="B326" s="134"/>
      <c r="C326" s="134"/>
      <c r="D326" s="134"/>
      <c r="E326" s="134"/>
      <c r="F326" s="134"/>
      <c r="G326" s="134"/>
      <c r="H326" s="135"/>
      <c r="I326" s="135"/>
      <c r="J326" s="135"/>
      <c r="K326" s="135"/>
      <c r="L326" s="135"/>
      <c r="M326" s="135"/>
      <c r="N326" s="135"/>
    </row>
    <row r="327" spans="2:14">
      <c r="B327" s="134"/>
      <c r="C327" s="134"/>
      <c r="D327" s="134"/>
      <c r="E327" s="134"/>
      <c r="F327" s="134"/>
      <c r="G327" s="134"/>
      <c r="H327" s="135"/>
      <c r="I327" s="135"/>
      <c r="J327" s="135"/>
      <c r="K327" s="135"/>
      <c r="L327" s="135"/>
      <c r="M327" s="135"/>
      <c r="N327" s="135"/>
    </row>
    <row r="328" spans="2:14">
      <c r="B328" s="134"/>
      <c r="C328" s="134"/>
      <c r="D328" s="134"/>
      <c r="E328" s="134"/>
      <c r="F328" s="134"/>
      <c r="G328" s="134"/>
      <c r="H328" s="135"/>
      <c r="I328" s="135"/>
      <c r="J328" s="135"/>
      <c r="K328" s="135"/>
      <c r="L328" s="135"/>
      <c r="M328" s="135"/>
      <c r="N328" s="135"/>
    </row>
    <row r="329" spans="2:14">
      <c r="B329" s="134"/>
      <c r="C329" s="134"/>
      <c r="D329" s="134"/>
      <c r="E329" s="134"/>
      <c r="F329" s="134"/>
      <c r="G329" s="134"/>
      <c r="H329" s="135"/>
      <c r="I329" s="135"/>
      <c r="J329" s="135"/>
      <c r="K329" s="135"/>
      <c r="L329" s="135"/>
      <c r="M329" s="135"/>
      <c r="N329" s="135"/>
    </row>
    <row r="330" spans="2:14">
      <c r="B330" s="134"/>
      <c r="C330" s="134"/>
      <c r="D330" s="134"/>
      <c r="E330" s="134"/>
      <c r="F330" s="134"/>
      <c r="G330" s="134"/>
      <c r="H330" s="135"/>
      <c r="I330" s="135"/>
      <c r="J330" s="135"/>
      <c r="K330" s="135"/>
      <c r="L330" s="135"/>
      <c r="M330" s="135"/>
      <c r="N330" s="135"/>
    </row>
    <row r="331" spans="2:14">
      <c r="B331" s="134"/>
      <c r="C331" s="134"/>
      <c r="D331" s="134"/>
      <c r="E331" s="134"/>
      <c r="F331" s="134"/>
      <c r="G331" s="134"/>
      <c r="H331" s="135"/>
      <c r="I331" s="135"/>
      <c r="J331" s="135"/>
      <c r="K331" s="135"/>
      <c r="L331" s="135"/>
      <c r="M331" s="135"/>
      <c r="N331" s="135"/>
    </row>
    <row r="332" spans="2:14">
      <c r="B332" s="134"/>
      <c r="C332" s="134"/>
      <c r="D332" s="134"/>
      <c r="E332" s="134"/>
      <c r="F332" s="134"/>
      <c r="G332" s="134"/>
      <c r="H332" s="135"/>
      <c r="I332" s="135"/>
      <c r="J332" s="135"/>
      <c r="K332" s="135"/>
      <c r="L332" s="135"/>
      <c r="M332" s="135"/>
      <c r="N332" s="135"/>
    </row>
    <row r="333" spans="2:14">
      <c r="B333" s="134"/>
      <c r="C333" s="134"/>
      <c r="D333" s="134"/>
      <c r="E333" s="134"/>
      <c r="F333" s="134"/>
      <c r="G333" s="134"/>
      <c r="H333" s="135"/>
      <c r="I333" s="135"/>
      <c r="J333" s="135"/>
      <c r="K333" s="135"/>
      <c r="L333" s="135"/>
      <c r="M333" s="135"/>
      <c r="N333" s="135"/>
    </row>
    <row r="334" spans="2:14">
      <c r="B334" s="134"/>
      <c r="C334" s="134"/>
      <c r="D334" s="134"/>
      <c r="E334" s="134"/>
      <c r="F334" s="134"/>
      <c r="G334" s="134"/>
      <c r="H334" s="135"/>
      <c r="I334" s="135"/>
      <c r="J334" s="135"/>
      <c r="K334" s="135"/>
      <c r="L334" s="135"/>
      <c r="M334" s="135"/>
      <c r="N334" s="135"/>
    </row>
    <row r="335" spans="2:14">
      <c r="B335" s="134"/>
      <c r="C335" s="134"/>
      <c r="D335" s="134"/>
      <c r="E335" s="134"/>
      <c r="F335" s="134"/>
      <c r="G335" s="134"/>
      <c r="H335" s="135"/>
      <c r="I335" s="135"/>
      <c r="J335" s="135"/>
      <c r="K335" s="135"/>
      <c r="L335" s="135"/>
      <c r="M335" s="135"/>
      <c r="N335" s="135"/>
    </row>
    <row r="336" spans="2:14">
      <c r="B336" s="134"/>
      <c r="C336" s="134"/>
      <c r="D336" s="134"/>
      <c r="E336" s="134"/>
      <c r="F336" s="134"/>
      <c r="G336" s="134"/>
      <c r="H336" s="135"/>
      <c r="I336" s="135"/>
      <c r="J336" s="135"/>
      <c r="K336" s="135"/>
      <c r="L336" s="135"/>
      <c r="M336" s="135"/>
      <c r="N336" s="135"/>
    </row>
    <row r="337" spans="2:14">
      <c r="B337" s="134"/>
      <c r="C337" s="134"/>
      <c r="D337" s="134"/>
      <c r="E337" s="134"/>
      <c r="F337" s="134"/>
      <c r="G337" s="134"/>
      <c r="H337" s="135"/>
      <c r="I337" s="135"/>
      <c r="J337" s="135"/>
      <c r="K337" s="135"/>
      <c r="L337" s="135"/>
      <c r="M337" s="135"/>
      <c r="N337" s="135"/>
    </row>
    <row r="338" spans="2:14">
      <c r="B338" s="134"/>
      <c r="C338" s="134"/>
      <c r="D338" s="134"/>
      <c r="E338" s="134"/>
      <c r="F338" s="134"/>
      <c r="G338" s="134"/>
      <c r="H338" s="135"/>
      <c r="I338" s="135"/>
      <c r="J338" s="135"/>
      <c r="K338" s="135"/>
      <c r="L338" s="135"/>
      <c r="M338" s="135"/>
      <c r="N338" s="135"/>
    </row>
    <row r="339" spans="2:14">
      <c r="B339" s="134"/>
      <c r="C339" s="134"/>
      <c r="D339" s="134"/>
      <c r="E339" s="134"/>
      <c r="F339" s="134"/>
      <c r="G339" s="134"/>
      <c r="H339" s="135"/>
      <c r="I339" s="135"/>
      <c r="J339" s="135"/>
      <c r="K339" s="135"/>
      <c r="L339" s="135"/>
      <c r="M339" s="135"/>
      <c r="N339" s="135"/>
    </row>
    <row r="340" spans="2:14">
      <c r="B340" s="134"/>
      <c r="C340" s="134"/>
      <c r="D340" s="134"/>
      <c r="E340" s="134"/>
      <c r="F340" s="134"/>
      <c r="G340" s="134"/>
      <c r="H340" s="135"/>
      <c r="I340" s="135"/>
      <c r="J340" s="135"/>
      <c r="K340" s="135"/>
      <c r="L340" s="135"/>
      <c r="M340" s="135"/>
      <c r="N340" s="135"/>
    </row>
    <row r="341" spans="2:14">
      <c r="B341" s="134"/>
      <c r="C341" s="134"/>
      <c r="D341" s="134"/>
      <c r="E341" s="134"/>
      <c r="F341" s="134"/>
      <c r="G341" s="134"/>
      <c r="H341" s="135"/>
      <c r="I341" s="135"/>
      <c r="J341" s="135"/>
      <c r="K341" s="135"/>
      <c r="L341" s="135"/>
      <c r="M341" s="135"/>
      <c r="N341" s="135"/>
    </row>
    <row r="342" spans="2:14">
      <c r="B342" s="134"/>
      <c r="C342" s="134"/>
      <c r="D342" s="134"/>
      <c r="E342" s="134"/>
      <c r="F342" s="134"/>
      <c r="G342" s="134"/>
      <c r="H342" s="135"/>
      <c r="I342" s="135"/>
      <c r="J342" s="135"/>
      <c r="K342" s="135"/>
      <c r="L342" s="135"/>
      <c r="M342" s="135"/>
      <c r="N342" s="135"/>
    </row>
    <row r="343" spans="2:14">
      <c r="B343" s="134"/>
      <c r="C343" s="134"/>
      <c r="D343" s="134"/>
      <c r="E343" s="134"/>
      <c r="F343" s="134"/>
      <c r="G343" s="134"/>
      <c r="H343" s="135"/>
      <c r="I343" s="135"/>
      <c r="J343" s="135"/>
      <c r="K343" s="135"/>
      <c r="L343" s="135"/>
      <c r="M343" s="135"/>
      <c r="N343" s="135"/>
    </row>
    <row r="344" spans="2:14">
      <c r="B344" s="134"/>
      <c r="C344" s="134"/>
      <c r="D344" s="134"/>
      <c r="E344" s="134"/>
      <c r="F344" s="134"/>
      <c r="G344" s="134"/>
      <c r="H344" s="135"/>
      <c r="I344" s="135"/>
      <c r="J344" s="135"/>
      <c r="K344" s="135"/>
      <c r="L344" s="135"/>
      <c r="M344" s="135"/>
      <c r="N344" s="135"/>
    </row>
    <row r="345" spans="2:14">
      <c r="B345" s="134"/>
      <c r="C345" s="134"/>
      <c r="D345" s="134"/>
      <c r="E345" s="134"/>
      <c r="F345" s="134"/>
      <c r="G345" s="134"/>
      <c r="H345" s="135"/>
      <c r="I345" s="135"/>
      <c r="J345" s="135"/>
      <c r="K345" s="135"/>
      <c r="L345" s="135"/>
      <c r="M345" s="135"/>
      <c r="N345" s="135"/>
    </row>
    <row r="346" spans="2:14">
      <c r="B346" s="134"/>
      <c r="C346" s="134"/>
      <c r="D346" s="134"/>
      <c r="E346" s="134"/>
      <c r="F346" s="134"/>
      <c r="G346" s="134"/>
      <c r="H346" s="135"/>
      <c r="I346" s="135"/>
      <c r="J346" s="135"/>
      <c r="K346" s="135"/>
      <c r="L346" s="135"/>
      <c r="M346" s="135"/>
      <c r="N346" s="135"/>
    </row>
    <row r="347" spans="2:14">
      <c r="B347" s="134"/>
      <c r="C347" s="134"/>
      <c r="D347" s="134"/>
      <c r="E347" s="134"/>
      <c r="F347" s="134"/>
      <c r="G347" s="134"/>
      <c r="H347" s="135"/>
      <c r="I347" s="135"/>
      <c r="J347" s="135"/>
      <c r="K347" s="135"/>
      <c r="L347" s="135"/>
      <c r="M347" s="135"/>
      <c r="N347" s="135"/>
    </row>
    <row r="348" spans="2:14">
      <c r="B348" s="134"/>
      <c r="C348" s="134"/>
      <c r="D348" s="134"/>
      <c r="E348" s="134"/>
      <c r="F348" s="134"/>
      <c r="G348" s="134"/>
      <c r="H348" s="135"/>
      <c r="I348" s="135"/>
      <c r="J348" s="135"/>
      <c r="K348" s="135"/>
      <c r="L348" s="135"/>
      <c r="M348" s="135"/>
      <c r="N348" s="135"/>
    </row>
    <row r="349" spans="2:14">
      <c r="B349" s="134"/>
      <c r="C349" s="134"/>
      <c r="D349" s="134"/>
      <c r="E349" s="134"/>
      <c r="F349" s="134"/>
      <c r="G349" s="134"/>
      <c r="H349" s="135"/>
      <c r="I349" s="135"/>
      <c r="J349" s="135"/>
      <c r="K349" s="135"/>
      <c r="L349" s="135"/>
      <c r="M349" s="135"/>
      <c r="N349" s="135"/>
    </row>
    <row r="350" spans="2:14">
      <c r="B350" s="134"/>
      <c r="C350" s="134"/>
      <c r="D350" s="134"/>
      <c r="E350" s="134"/>
      <c r="F350" s="134"/>
      <c r="G350" s="134"/>
      <c r="H350" s="135"/>
      <c r="I350" s="135"/>
      <c r="J350" s="135"/>
      <c r="K350" s="135"/>
      <c r="L350" s="135"/>
      <c r="M350" s="135"/>
      <c r="N350" s="135"/>
    </row>
    <row r="351" spans="2:14">
      <c r="B351" s="134"/>
      <c r="C351" s="134"/>
      <c r="D351" s="134"/>
      <c r="E351" s="134"/>
      <c r="F351" s="134"/>
      <c r="G351" s="134"/>
      <c r="H351" s="135"/>
      <c r="I351" s="135"/>
      <c r="J351" s="135"/>
      <c r="K351" s="135"/>
      <c r="L351" s="135"/>
      <c r="M351" s="135"/>
      <c r="N351" s="135"/>
    </row>
    <row r="352" spans="2:14">
      <c r="B352" s="134"/>
      <c r="C352" s="134"/>
      <c r="D352" s="134"/>
      <c r="E352" s="134"/>
      <c r="F352" s="134"/>
      <c r="G352" s="134"/>
      <c r="H352" s="135"/>
      <c r="I352" s="135"/>
      <c r="J352" s="135"/>
      <c r="K352" s="135"/>
      <c r="L352" s="135"/>
      <c r="M352" s="135"/>
      <c r="N352" s="135"/>
    </row>
    <row r="353" spans="2:14">
      <c r="B353" s="134"/>
      <c r="C353" s="134"/>
      <c r="D353" s="134"/>
      <c r="E353" s="134"/>
      <c r="F353" s="134"/>
      <c r="G353" s="134"/>
      <c r="H353" s="135"/>
      <c r="I353" s="135"/>
      <c r="J353" s="135"/>
      <c r="K353" s="135"/>
      <c r="L353" s="135"/>
      <c r="M353" s="135"/>
      <c r="N353" s="135"/>
    </row>
    <row r="354" spans="2:14">
      <c r="B354" s="134"/>
      <c r="C354" s="134"/>
      <c r="D354" s="134"/>
      <c r="E354" s="134"/>
      <c r="F354" s="134"/>
      <c r="G354" s="134"/>
      <c r="H354" s="135"/>
      <c r="I354" s="135"/>
      <c r="J354" s="135"/>
      <c r="K354" s="135"/>
      <c r="L354" s="135"/>
      <c r="M354" s="135"/>
      <c r="N354" s="135"/>
    </row>
    <row r="355" spans="2:14">
      <c r="B355" s="134"/>
      <c r="C355" s="134"/>
      <c r="D355" s="134"/>
      <c r="E355" s="134"/>
      <c r="F355" s="134"/>
      <c r="G355" s="134"/>
      <c r="H355" s="135"/>
      <c r="I355" s="135"/>
      <c r="J355" s="135"/>
      <c r="K355" s="135"/>
      <c r="L355" s="135"/>
      <c r="M355" s="135"/>
      <c r="N355" s="135"/>
    </row>
    <row r="356" spans="2:14">
      <c r="B356" s="134"/>
      <c r="C356" s="134"/>
      <c r="D356" s="134"/>
      <c r="E356" s="134"/>
      <c r="F356" s="134"/>
      <c r="G356" s="134"/>
      <c r="H356" s="135"/>
      <c r="I356" s="135"/>
      <c r="J356" s="135"/>
      <c r="K356" s="135"/>
      <c r="L356" s="135"/>
      <c r="M356" s="135"/>
      <c r="N356" s="135"/>
    </row>
    <row r="357" spans="2:14">
      <c r="B357" s="134"/>
      <c r="C357" s="134"/>
      <c r="D357" s="134"/>
      <c r="E357" s="134"/>
      <c r="F357" s="134"/>
      <c r="G357" s="134"/>
      <c r="H357" s="135"/>
      <c r="I357" s="135"/>
      <c r="J357" s="135"/>
      <c r="K357" s="135"/>
      <c r="L357" s="135"/>
      <c r="M357" s="135"/>
      <c r="N357" s="135"/>
    </row>
    <row r="358" spans="2:14">
      <c r="B358" s="134"/>
      <c r="C358" s="134"/>
      <c r="D358" s="134"/>
      <c r="E358" s="134"/>
      <c r="F358" s="134"/>
      <c r="G358" s="134"/>
      <c r="H358" s="135"/>
      <c r="I358" s="135"/>
      <c r="J358" s="135"/>
      <c r="K358" s="135"/>
      <c r="L358" s="135"/>
      <c r="M358" s="135"/>
      <c r="N358" s="135"/>
    </row>
    <row r="359" spans="2:14">
      <c r="B359" s="134"/>
      <c r="C359" s="134"/>
      <c r="D359" s="134"/>
      <c r="E359" s="134"/>
      <c r="F359" s="134"/>
      <c r="G359" s="134"/>
      <c r="H359" s="135"/>
      <c r="I359" s="135"/>
      <c r="J359" s="135"/>
      <c r="K359" s="135"/>
      <c r="L359" s="135"/>
      <c r="M359" s="135"/>
      <c r="N359" s="135"/>
    </row>
    <row r="360" spans="2:14">
      <c r="B360" s="134"/>
      <c r="C360" s="134"/>
      <c r="D360" s="134"/>
      <c r="E360" s="134"/>
      <c r="F360" s="134"/>
      <c r="G360" s="134"/>
      <c r="H360" s="135"/>
      <c r="I360" s="135"/>
      <c r="J360" s="135"/>
      <c r="K360" s="135"/>
      <c r="L360" s="135"/>
      <c r="M360" s="135"/>
      <c r="N360" s="135"/>
    </row>
    <row r="361" spans="2:14">
      <c r="B361" s="134"/>
      <c r="C361" s="134"/>
      <c r="D361" s="134"/>
      <c r="E361" s="134"/>
      <c r="F361" s="134"/>
      <c r="G361" s="134"/>
      <c r="H361" s="135"/>
      <c r="I361" s="135"/>
      <c r="J361" s="135"/>
      <c r="K361" s="135"/>
      <c r="L361" s="135"/>
      <c r="M361" s="135"/>
      <c r="N361" s="135"/>
    </row>
    <row r="362" spans="2:14">
      <c r="B362" s="134"/>
      <c r="C362" s="134"/>
      <c r="D362" s="134"/>
      <c r="E362" s="134"/>
      <c r="F362" s="134"/>
      <c r="G362" s="134"/>
      <c r="H362" s="135"/>
      <c r="I362" s="135"/>
      <c r="J362" s="135"/>
      <c r="K362" s="135"/>
      <c r="L362" s="135"/>
      <c r="M362" s="135"/>
      <c r="N362" s="135"/>
    </row>
    <row r="363" spans="2:14">
      <c r="B363" s="134"/>
      <c r="C363" s="134"/>
      <c r="D363" s="134"/>
      <c r="E363" s="134"/>
      <c r="F363" s="134"/>
      <c r="G363" s="134"/>
      <c r="H363" s="135"/>
      <c r="I363" s="135"/>
      <c r="J363" s="135"/>
      <c r="K363" s="135"/>
      <c r="L363" s="135"/>
      <c r="M363" s="135"/>
      <c r="N363" s="135"/>
    </row>
    <row r="364" spans="2:14">
      <c r="B364" s="134"/>
      <c r="C364" s="134"/>
      <c r="D364" s="134"/>
      <c r="E364" s="134"/>
      <c r="F364" s="134"/>
      <c r="G364" s="134"/>
      <c r="H364" s="135"/>
      <c r="I364" s="135"/>
      <c r="J364" s="135"/>
      <c r="K364" s="135"/>
      <c r="L364" s="135"/>
      <c r="M364" s="135"/>
      <c r="N364" s="135"/>
    </row>
    <row r="365" spans="2:14">
      <c r="B365" s="134"/>
      <c r="C365" s="134"/>
      <c r="D365" s="134"/>
      <c r="E365" s="134"/>
      <c r="F365" s="134"/>
      <c r="G365" s="134"/>
      <c r="H365" s="135"/>
      <c r="I365" s="135"/>
      <c r="J365" s="135"/>
      <c r="K365" s="135"/>
      <c r="L365" s="135"/>
      <c r="M365" s="135"/>
      <c r="N365" s="135"/>
    </row>
    <row r="366" spans="2:14">
      <c r="B366" s="134"/>
      <c r="C366" s="134"/>
      <c r="D366" s="134"/>
      <c r="E366" s="134"/>
      <c r="F366" s="134"/>
      <c r="G366" s="134"/>
      <c r="H366" s="135"/>
      <c r="I366" s="135"/>
      <c r="J366" s="135"/>
      <c r="K366" s="135"/>
      <c r="L366" s="135"/>
      <c r="M366" s="135"/>
      <c r="N366" s="135"/>
    </row>
    <row r="367" spans="2:14">
      <c r="B367" s="134"/>
      <c r="C367" s="134"/>
      <c r="D367" s="134"/>
      <c r="E367" s="134"/>
      <c r="F367" s="134"/>
      <c r="G367" s="134"/>
      <c r="H367" s="135"/>
      <c r="I367" s="135"/>
      <c r="J367" s="135"/>
      <c r="K367" s="135"/>
      <c r="L367" s="135"/>
      <c r="M367" s="135"/>
      <c r="N367" s="135"/>
    </row>
    <row r="368" spans="2:14">
      <c r="B368" s="134"/>
      <c r="C368" s="134"/>
      <c r="D368" s="134"/>
      <c r="E368" s="134"/>
      <c r="F368" s="134"/>
      <c r="G368" s="134"/>
      <c r="H368" s="135"/>
      <c r="I368" s="135"/>
      <c r="J368" s="135"/>
      <c r="K368" s="135"/>
      <c r="L368" s="135"/>
      <c r="M368" s="135"/>
      <c r="N368" s="135"/>
    </row>
    <row r="369" spans="2:14">
      <c r="B369" s="134"/>
      <c r="C369" s="134"/>
      <c r="D369" s="134"/>
      <c r="E369" s="134"/>
      <c r="F369" s="134"/>
      <c r="G369" s="134"/>
      <c r="H369" s="135"/>
      <c r="I369" s="135"/>
      <c r="J369" s="135"/>
      <c r="K369" s="135"/>
      <c r="L369" s="135"/>
      <c r="M369" s="135"/>
      <c r="N369" s="135"/>
    </row>
    <row r="370" spans="2:14">
      <c r="B370" s="134"/>
      <c r="C370" s="134"/>
      <c r="D370" s="134"/>
      <c r="E370" s="134"/>
      <c r="F370" s="134"/>
      <c r="G370" s="134"/>
      <c r="H370" s="135"/>
      <c r="I370" s="135"/>
      <c r="J370" s="135"/>
      <c r="K370" s="135"/>
      <c r="L370" s="135"/>
      <c r="M370" s="135"/>
      <c r="N370" s="135"/>
    </row>
    <row r="371" spans="2:14">
      <c r="B371" s="134"/>
      <c r="C371" s="134"/>
      <c r="D371" s="134"/>
      <c r="E371" s="134"/>
      <c r="F371" s="134"/>
      <c r="G371" s="134"/>
      <c r="H371" s="135"/>
      <c r="I371" s="135"/>
      <c r="J371" s="135"/>
      <c r="K371" s="135"/>
      <c r="L371" s="135"/>
      <c r="M371" s="135"/>
      <c r="N371" s="135"/>
    </row>
    <row r="372" spans="2:14">
      <c r="B372" s="134"/>
      <c r="C372" s="134"/>
      <c r="D372" s="134"/>
      <c r="E372" s="134"/>
      <c r="F372" s="134"/>
      <c r="G372" s="134"/>
      <c r="H372" s="135"/>
      <c r="I372" s="135"/>
      <c r="J372" s="135"/>
      <c r="K372" s="135"/>
      <c r="L372" s="135"/>
      <c r="M372" s="135"/>
      <c r="N372" s="135"/>
    </row>
    <row r="373" spans="2:14">
      <c r="B373" s="134"/>
      <c r="C373" s="134"/>
      <c r="D373" s="134"/>
      <c r="E373" s="134"/>
      <c r="F373" s="134"/>
      <c r="G373" s="134"/>
      <c r="H373" s="135"/>
      <c r="I373" s="135"/>
      <c r="J373" s="135"/>
      <c r="K373" s="135"/>
      <c r="L373" s="135"/>
      <c r="M373" s="135"/>
      <c r="N373" s="135"/>
    </row>
    <row r="374" spans="2:14">
      <c r="B374" s="134"/>
      <c r="C374" s="134"/>
      <c r="D374" s="134"/>
      <c r="E374" s="134"/>
      <c r="F374" s="134"/>
      <c r="G374" s="134"/>
      <c r="H374" s="135"/>
      <c r="I374" s="135"/>
      <c r="J374" s="135"/>
      <c r="K374" s="135"/>
      <c r="L374" s="135"/>
      <c r="M374" s="135"/>
      <c r="N374" s="135"/>
    </row>
    <row r="375" spans="2:14">
      <c r="B375" s="134"/>
      <c r="C375" s="134"/>
      <c r="D375" s="134"/>
      <c r="E375" s="134"/>
      <c r="F375" s="134"/>
      <c r="G375" s="134"/>
      <c r="H375" s="135"/>
      <c r="I375" s="135"/>
      <c r="J375" s="135"/>
      <c r="K375" s="135"/>
      <c r="L375" s="135"/>
      <c r="M375" s="135"/>
      <c r="N375" s="135"/>
    </row>
    <row r="376" spans="2:14">
      <c r="B376" s="134"/>
      <c r="C376" s="134"/>
      <c r="D376" s="134"/>
      <c r="E376" s="134"/>
      <c r="F376" s="134"/>
      <c r="G376" s="134"/>
      <c r="H376" s="135"/>
      <c r="I376" s="135"/>
      <c r="J376" s="135"/>
      <c r="K376" s="135"/>
      <c r="L376" s="135"/>
      <c r="M376" s="135"/>
      <c r="N376" s="135"/>
    </row>
    <row r="377" spans="2:14">
      <c r="B377" s="134"/>
      <c r="C377" s="134"/>
      <c r="D377" s="134"/>
      <c r="E377" s="134"/>
      <c r="F377" s="134"/>
      <c r="G377" s="134"/>
      <c r="H377" s="135"/>
      <c r="I377" s="135"/>
      <c r="J377" s="135"/>
      <c r="K377" s="135"/>
      <c r="L377" s="135"/>
      <c r="M377" s="135"/>
      <c r="N377" s="135"/>
    </row>
    <row r="378" spans="2:14">
      <c r="B378" s="134"/>
      <c r="C378" s="134"/>
      <c r="D378" s="134"/>
      <c r="E378" s="134"/>
      <c r="F378" s="134"/>
      <c r="G378" s="134"/>
      <c r="H378" s="135"/>
      <c r="I378" s="135"/>
      <c r="J378" s="135"/>
      <c r="K378" s="135"/>
      <c r="L378" s="135"/>
      <c r="M378" s="135"/>
      <c r="N378" s="135"/>
    </row>
    <row r="379" spans="2:14">
      <c r="B379" s="134"/>
      <c r="C379" s="134"/>
      <c r="D379" s="134"/>
      <c r="E379" s="134"/>
      <c r="F379" s="134"/>
      <c r="G379" s="134"/>
      <c r="H379" s="135"/>
      <c r="I379" s="135"/>
      <c r="J379" s="135"/>
      <c r="K379" s="135"/>
      <c r="L379" s="135"/>
      <c r="M379" s="135"/>
      <c r="N379" s="135"/>
    </row>
    <row r="380" spans="2:14">
      <c r="B380" s="134"/>
      <c r="C380" s="134"/>
      <c r="D380" s="134"/>
      <c r="E380" s="134"/>
      <c r="F380" s="134"/>
      <c r="G380" s="134"/>
      <c r="H380" s="135"/>
      <c r="I380" s="135"/>
      <c r="J380" s="135"/>
      <c r="K380" s="135"/>
      <c r="L380" s="135"/>
      <c r="M380" s="135"/>
      <c r="N380" s="135"/>
    </row>
    <row r="381" spans="2:14">
      <c r="B381" s="134"/>
      <c r="C381" s="134"/>
      <c r="D381" s="134"/>
      <c r="E381" s="134"/>
      <c r="F381" s="134"/>
      <c r="G381" s="134"/>
      <c r="H381" s="135"/>
      <c r="I381" s="135"/>
      <c r="J381" s="135"/>
      <c r="K381" s="135"/>
      <c r="L381" s="135"/>
      <c r="M381" s="135"/>
      <c r="N381" s="135"/>
    </row>
    <row r="382" spans="2:14">
      <c r="B382" s="134"/>
      <c r="C382" s="134"/>
      <c r="D382" s="134"/>
      <c r="E382" s="134"/>
      <c r="F382" s="134"/>
      <c r="G382" s="134"/>
      <c r="H382" s="135"/>
      <c r="I382" s="135"/>
      <c r="J382" s="135"/>
      <c r="K382" s="135"/>
      <c r="L382" s="135"/>
      <c r="M382" s="135"/>
      <c r="N382" s="135"/>
    </row>
    <row r="383" spans="2:14">
      <c r="B383" s="134"/>
      <c r="C383" s="134"/>
      <c r="D383" s="134"/>
      <c r="E383" s="134"/>
      <c r="F383" s="134"/>
      <c r="G383" s="134"/>
      <c r="H383" s="135"/>
      <c r="I383" s="135"/>
      <c r="J383" s="135"/>
      <c r="K383" s="135"/>
      <c r="L383" s="135"/>
      <c r="M383" s="135"/>
      <c r="N383" s="135"/>
    </row>
    <row r="384" spans="2:14">
      <c r="B384" s="134"/>
      <c r="C384" s="134"/>
      <c r="D384" s="134"/>
      <c r="E384" s="134"/>
      <c r="F384" s="134"/>
      <c r="G384" s="134"/>
      <c r="H384" s="135"/>
      <c r="I384" s="135"/>
      <c r="J384" s="135"/>
      <c r="K384" s="135"/>
      <c r="L384" s="135"/>
      <c r="M384" s="135"/>
      <c r="N384" s="135"/>
    </row>
    <row r="385" spans="2:14">
      <c r="B385" s="134"/>
      <c r="C385" s="134"/>
      <c r="D385" s="134"/>
      <c r="E385" s="134"/>
      <c r="F385" s="134"/>
      <c r="G385" s="134"/>
      <c r="H385" s="135"/>
      <c r="I385" s="135"/>
      <c r="J385" s="135"/>
      <c r="K385" s="135"/>
      <c r="L385" s="135"/>
      <c r="M385" s="135"/>
      <c r="N385" s="135"/>
    </row>
    <row r="386" spans="2:14">
      <c r="B386" s="134"/>
      <c r="C386" s="134"/>
      <c r="D386" s="134"/>
      <c r="E386" s="134"/>
      <c r="F386" s="134"/>
      <c r="G386" s="134"/>
      <c r="H386" s="135"/>
      <c r="I386" s="135"/>
      <c r="J386" s="135"/>
      <c r="K386" s="135"/>
      <c r="L386" s="135"/>
      <c r="M386" s="135"/>
      <c r="N386" s="135"/>
    </row>
    <row r="387" spans="2:14">
      <c r="B387" s="134"/>
      <c r="C387" s="134"/>
      <c r="D387" s="134"/>
      <c r="E387" s="134"/>
      <c r="F387" s="134"/>
      <c r="G387" s="134"/>
      <c r="H387" s="135"/>
      <c r="I387" s="135"/>
      <c r="J387" s="135"/>
      <c r="K387" s="135"/>
      <c r="L387" s="135"/>
      <c r="M387" s="135"/>
      <c r="N387" s="135"/>
    </row>
    <row r="388" spans="2:14">
      <c r="B388" s="134"/>
      <c r="C388" s="134"/>
      <c r="D388" s="134"/>
      <c r="E388" s="134"/>
      <c r="F388" s="134"/>
      <c r="G388" s="134"/>
      <c r="H388" s="135"/>
      <c r="I388" s="135"/>
      <c r="J388" s="135"/>
      <c r="K388" s="135"/>
      <c r="L388" s="135"/>
      <c r="M388" s="135"/>
      <c r="N388" s="135"/>
    </row>
    <row r="389" spans="2:14">
      <c r="B389" s="134"/>
      <c r="C389" s="134"/>
      <c r="D389" s="134"/>
      <c r="E389" s="134"/>
      <c r="F389" s="134"/>
      <c r="G389" s="134"/>
      <c r="H389" s="135"/>
      <c r="I389" s="135"/>
      <c r="J389" s="135"/>
      <c r="K389" s="135"/>
      <c r="L389" s="135"/>
      <c r="M389" s="135"/>
      <c r="N389" s="135"/>
    </row>
    <row r="390" spans="2:14">
      <c r="B390" s="134"/>
      <c r="C390" s="134"/>
      <c r="D390" s="134"/>
      <c r="E390" s="134"/>
      <c r="F390" s="134"/>
      <c r="G390" s="134"/>
      <c r="H390" s="135"/>
      <c r="I390" s="135"/>
      <c r="J390" s="135"/>
      <c r="K390" s="135"/>
      <c r="L390" s="135"/>
      <c r="M390" s="135"/>
      <c r="N390" s="135"/>
    </row>
    <row r="391" spans="2:14">
      <c r="B391" s="134"/>
      <c r="C391" s="134"/>
      <c r="D391" s="134"/>
      <c r="E391" s="134"/>
      <c r="F391" s="134"/>
      <c r="G391" s="134"/>
      <c r="H391" s="135"/>
      <c r="I391" s="135"/>
      <c r="J391" s="135"/>
      <c r="K391" s="135"/>
      <c r="L391" s="135"/>
      <c r="M391" s="135"/>
      <c r="N391" s="135"/>
    </row>
    <row r="392" spans="2:14">
      <c r="B392" s="134"/>
      <c r="C392" s="134"/>
      <c r="D392" s="134"/>
      <c r="E392" s="134"/>
      <c r="F392" s="134"/>
      <c r="G392" s="134"/>
      <c r="H392" s="135"/>
      <c r="I392" s="135"/>
      <c r="J392" s="135"/>
      <c r="K392" s="135"/>
      <c r="L392" s="135"/>
      <c r="M392" s="135"/>
      <c r="N392" s="135"/>
    </row>
    <row r="393" spans="2:14">
      <c r="B393" s="134"/>
      <c r="C393" s="134"/>
      <c r="D393" s="134"/>
      <c r="E393" s="134"/>
      <c r="F393" s="134"/>
      <c r="G393" s="134"/>
      <c r="H393" s="135"/>
      <c r="I393" s="135"/>
      <c r="J393" s="135"/>
      <c r="K393" s="135"/>
      <c r="L393" s="135"/>
      <c r="M393" s="135"/>
      <c r="N393" s="135"/>
    </row>
    <row r="394" spans="2:14">
      <c r="B394" s="134"/>
      <c r="C394" s="134"/>
      <c r="D394" s="134"/>
      <c r="E394" s="134"/>
      <c r="F394" s="134"/>
      <c r="G394" s="134"/>
      <c r="H394" s="135"/>
      <c r="I394" s="135"/>
      <c r="J394" s="135"/>
      <c r="K394" s="135"/>
      <c r="L394" s="135"/>
      <c r="M394" s="135"/>
      <c r="N394" s="135"/>
    </row>
    <row r="395" spans="2:14">
      <c r="B395" s="134"/>
      <c r="C395" s="134"/>
      <c r="D395" s="134"/>
      <c r="E395" s="134"/>
      <c r="F395" s="134"/>
      <c r="G395" s="134"/>
      <c r="H395" s="135"/>
      <c r="I395" s="135"/>
      <c r="J395" s="135"/>
      <c r="K395" s="135"/>
      <c r="L395" s="135"/>
      <c r="M395" s="135"/>
      <c r="N395" s="135"/>
    </row>
    <row r="396" spans="2:14">
      <c r="B396" s="134"/>
      <c r="C396" s="134"/>
      <c r="D396" s="134"/>
      <c r="E396" s="134"/>
      <c r="F396" s="134"/>
      <c r="G396" s="134"/>
      <c r="H396" s="135"/>
      <c r="I396" s="135"/>
      <c r="J396" s="135"/>
      <c r="K396" s="135"/>
      <c r="L396" s="135"/>
      <c r="M396" s="135"/>
      <c r="N396" s="135"/>
    </row>
    <row r="397" spans="2:14">
      <c r="B397" s="134"/>
      <c r="C397" s="134"/>
      <c r="D397" s="134"/>
      <c r="E397" s="134"/>
      <c r="F397" s="134"/>
      <c r="G397" s="134"/>
      <c r="H397" s="135"/>
      <c r="I397" s="135"/>
      <c r="J397" s="135"/>
      <c r="K397" s="135"/>
      <c r="L397" s="135"/>
      <c r="M397" s="135"/>
      <c r="N397" s="135"/>
    </row>
    <row r="398" spans="2:14">
      <c r="B398" s="134"/>
      <c r="C398" s="134"/>
      <c r="D398" s="134"/>
      <c r="E398" s="134"/>
      <c r="F398" s="134"/>
      <c r="G398" s="134"/>
      <c r="H398" s="135"/>
      <c r="I398" s="135"/>
      <c r="J398" s="135"/>
      <c r="K398" s="135"/>
      <c r="L398" s="135"/>
      <c r="M398" s="135"/>
      <c r="N398" s="135"/>
    </row>
    <row r="399" spans="2:14">
      <c r="B399" s="134"/>
      <c r="C399" s="134"/>
      <c r="D399" s="134"/>
      <c r="E399" s="134"/>
      <c r="F399" s="134"/>
      <c r="G399" s="134"/>
      <c r="H399" s="135"/>
      <c r="I399" s="135"/>
      <c r="J399" s="135"/>
      <c r="K399" s="135"/>
      <c r="L399" s="135"/>
      <c r="M399" s="135"/>
      <c r="N399" s="135"/>
    </row>
    <row r="400" spans="2:14">
      <c r="B400" s="134"/>
      <c r="C400" s="134"/>
      <c r="D400" s="134"/>
      <c r="E400" s="134"/>
      <c r="F400" s="134"/>
      <c r="G400" s="134"/>
      <c r="H400" s="135"/>
      <c r="I400" s="135"/>
      <c r="J400" s="135"/>
      <c r="K400" s="135"/>
      <c r="L400" s="135"/>
      <c r="M400" s="135"/>
      <c r="N400" s="135"/>
    </row>
    <row r="401" spans="2:14">
      <c r="B401" s="134"/>
      <c r="C401" s="134"/>
      <c r="D401" s="134"/>
      <c r="E401" s="134"/>
      <c r="F401" s="134"/>
      <c r="G401" s="134"/>
      <c r="H401" s="135"/>
      <c r="I401" s="135"/>
      <c r="J401" s="135"/>
      <c r="K401" s="135"/>
      <c r="L401" s="135"/>
      <c r="M401" s="135"/>
      <c r="N401" s="135"/>
    </row>
    <row r="402" spans="2:14">
      <c r="B402" s="134"/>
      <c r="C402" s="134"/>
      <c r="D402" s="134"/>
      <c r="E402" s="134"/>
      <c r="F402" s="134"/>
      <c r="G402" s="134"/>
      <c r="H402" s="135"/>
      <c r="I402" s="135"/>
      <c r="J402" s="135"/>
      <c r="K402" s="135"/>
      <c r="L402" s="135"/>
      <c r="M402" s="135"/>
      <c r="N402" s="135"/>
    </row>
    <row r="403" spans="2:14">
      <c r="B403" s="134"/>
      <c r="C403" s="134"/>
      <c r="D403" s="134"/>
      <c r="E403" s="134"/>
      <c r="F403" s="134"/>
      <c r="G403" s="134"/>
      <c r="H403" s="135"/>
      <c r="I403" s="135"/>
      <c r="J403" s="135"/>
      <c r="K403" s="135"/>
      <c r="L403" s="135"/>
      <c r="M403" s="135"/>
      <c r="N403" s="135"/>
    </row>
    <row r="404" spans="2:14">
      <c r="B404" s="134"/>
      <c r="C404" s="134"/>
      <c r="D404" s="134"/>
      <c r="E404" s="134"/>
      <c r="F404" s="134"/>
      <c r="G404" s="134"/>
      <c r="H404" s="135"/>
      <c r="I404" s="135"/>
      <c r="J404" s="135"/>
      <c r="K404" s="135"/>
      <c r="L404" s="135"/>
      <c r="M404" s="135"/>
      <c r="N404" s="135"/>
    </row>
    <row r="405" spans="2:14">
      <c r="B405" s="134"/>
      <c r="C405" s="134"/>
      <c r="D405" s="134"/>
      <c r="E405" s="134"/>
      <c r="F405" s="134"/>
      <c r="G405" s="134"/>
      <c r="H405" s="135"/>
      <c r="I405" s="135"/>
      <c r="J405" s="135"/>
      <c r="K405" s="135"/>
      <c r="L405" s="135"/>
      <c r="M405" s="135"/>
      <c r="N405" s="135"/>
    </row>
    <row r="406" spans="2:14">
      <c r="B406" s="134"/>
      <c r="C406" s="134"/>
      <c r="D406" s="134"/>
      <c r="E406" s="134"/>
      <c r="F406" s="134"/>
      <c r="G406" s="134"/>
      <c r="H406" s="135"/>
      <c r="I406" s="135"/>
      <c r="J406" s="135"/>
      <c r="K406" s="135"/>
      <c r="L406" s="135"/>
      <c r="M406" s="135"/>
      <c r="N406" s="135"/>
    </row>
    <row r="407" spans="2:14">
      <c r="B407" s="134"/>
      <c r="C407" s="134"/>
      <c r="D407" s="134"/>
      <c r="E407" s="134"/>
      <c r="F407" s="134"/>
      <c r="G407" s="134"/>
      <c r="H407" s="135"/>
      <c r="I407" s="135"/>
      <c r="J407" s="135"/>
      <c r="K407" s="135"/>
      <c r="L407" s="135"/>
      <c r="M407" s="135"/>
      <c r="N407" s="135"/>
    </row>
    <row r="408" spans="2:14">
      <c r="B408" s="134"/>
      <c r="C408" s="134"/>
      <c r="D408" s="134"/>
      <c r="E408" s="134"/>
      <c r="F408" s="134"/>
      <c r="G408" s="134"/>
      <c r="H408" s="135"/>
      <c r="I408" s="135"/>
      <c r="J408" s="135"/>
      <c r="K408" s="135"/>
      <c r="L408" s="135"/>
      <c r="M408" s="135"/>
      <c r="N408" s="135"/>
    </row>
    <row r="409" spans="2:14">
      <c r="B409" s="134"/>
      <c r="C409" s="134"/>
      <c r="D409" s="134"/>
      <c r="E409" s="134"/>
      <c r="F409" s="134"/>
      <c r="G409" s="134"/>
      <c r="H409" s="135"/>
      <c r="I409" s="135"/>
      <c r="J409" s="135"/>
      <c r="K409" s="135"/>
      <c r="L409" s="135"/>
      <c r="M409" s="135"/>
      <c r="N409" s="135"/>
    </row>
    <row r="410" spans="2:14">
      <c r="B410" s="134"/>
      <c r="C410" s="134"/>
      <c r="D410" s="134"/>
      <c r="E410" s="134"/>
      <c r="F410" s="134"/>
      <c r="G410" s="134"/>
      <c r="H410" s="135"/>
      <c r="I410" s="135"/>
      <c r="J410" s="135"/>
      <c r="K410" s="135"/>
      <c r="L410" s="135"/>
      <c r="M410" s="135"/>
      <c r="N410" s="135"/>
    </row>
    <row r="411" spans="2:14">
      <c r="B411" s="134"/>
      <c r="C411" s="134"/>
      <c r="D411" s="134"/>
      <c r="E411" s="134"/>
      <c r="F411" s="134"/>
      <c r="G411" s="134"/>
      <c r="H411" s="135"/>
      <c r="I411" s="135"/>
      <c r="J411" s="135"/>
      <c r="K411" s="135"/>
      <c r="L411" s="135"/>
      <c r="M411" s="135"/>
      <c r="N411" s="135"/>
    </row>
    <row r="412" spans="2:14">
      <c r="B412" s="134"/>
      <c r="C412" s="134"/>
      <c r="D412" s="134"/>
      <c r="E412" s="134"/>
      <c r="F412" s="134"/>
      <c r="G412" s="134"/>
      <c r="H412" s="135"/>
      <c r="I412" s="135"/>
      <c r="J412" s="135"/>
      <c r="K412" s="135"/>
      <c r="L412" s="135"/>
      <c r="M412" s="135"/>
      <c r="N412" s="135"/>
    </row>
    <row r="413" spans="2:14">
      <c r="B413" s="134"/>
      <c r="C413" s="134"/>
      <c r="D413" s="134"/>
      <c r="E413" s="134"/>
      <c r="F413" s="134"/>
      <c r="G413" s="134"/>
      <c r="H413" s="135"/>
      <c r="I413" s="135"/>
      <c r="J413" s="135"/>
      <c r="K413" s="135"/>
      <c r="L413" s="135"/>
      <c r="M413" s="135"/>
      <c r="N413" s="135"/>
    </row>
    <row r="414" spans="2:14">
      <c r="B414" s="134"/>
      <c r="C414" s="134"/>
      <c r="D414" s="134"/>
      <c r="E414" s="134"/>
      <c r="F414" s="134"/>
      <c r="G414" s="134"/>
      <c r="H414" s="135"/>
      <c r="I414" s="135"/>
      <c r="J414" s="135"/>
      <c r="K414" s="135"/>
      <c r="L414" s="135"/>
      <c r="M414" s="135"/>
      <c r="N414" s="135"/>
    </row>
    <row r="415" spans="2:14">
      <c r="B415" s="134"/>
      <c r="C415" s="134"/>
      <c r="D415" s="134"/>
      <c r="E415" s="134"/>
      <c r="F415" s="134"/>
      <c r="G415" s="134"/>
      <c r="H415" s="135"/>
      <c r="I415" s="135"/>
      <c r="J415" s="135"/>
      <c r="K415" s="135"/>
      <c r="L415" s="135"/>
      <c r="M415" s="135"/>
      <c r="N415" s="135"/>
    </row>
    <row r="416" spans="2:14">
      <c r="B416" s="134"/>
      <c r="C416" s="134"/>
      <c r="D416" s="134"/>
      <c r="E416" s="134"/>
      <c r="F416" s="134"/>
      <c r="G416" s="134"/>
      <c r="H416" s="135"/>
      <c r="I416" s="135"/>
      <c r="J416" s="135"/>
      <c r="K416" s="135"/>
      <c r="L416" s="135"/>
      <c r="M416" s="135"/>
      <c r="N416" s="135"/>
    </row>
    <row r="417" spans="2:14">
      <c r="B417" s="134"/>
      <c r="C417" s="134"/>
      <c r="D417" s="134"/>
      <c r="E417" s="134"/>
      <c r="F417" s="134"/>
      <c r="G417" s="134"/>
      <c r="H417" s="135"/>
      <c r="I417" s="135"/>
      <c r="J417" s="135"/>
      <c r="K417" s="135"/>
      <c r="L417" s="135"/>
      <c r="M417" s="135"/>
      <c r="N417" s="135"/>
    </row>
    <row r="418" spans="2:14">
      <c r="B418" s="134"/>
      <c r="C418" s="134"/>
      <c r="D418" s="134"/>
      <c r="E418" s="134"/>
      <c r="F418" s="134"/>
      <c r="G418" s="134"/>
      <c r="H418" s="135"/>
      <c r="I418" s="135"/>
      <c r="J418" s="135"/>
      <c r="K418" s="135"/>
      <c r="L418" s="135"/>
      <c r="M418" s="135"/>
      <c r="N418" s="135"/>
    </row>
    <row r="419" spans="2:14">
      <c r="B419" s="134"/>
      <c r="C419" s="134"/>
      <c r="D419" s="134"/>
      <c r="E419" s="134"/>
      <c r="F419" s="134"/>
      <c r="G419" s="134"/>
      <c r="H419" s="135"/>
      <c r="I419" s="135"/>
      <c r="J419" s="135"/>
      <c r="K419" s="135"/>
      <c r="L419" s="135"/>
      <c r="M419" s="135"/>
      <c r="N419" s="135"/>
    </row>
    <row r="420" spans="2:14">
      <c r="B420" s="134"/>
      <c r="C420" s="134"/>
      <c r="D420" s="134"/>
      <c r="E420" s="134"/>
      <c r="F420" s="134"/>
      <c r="G420" s="134"/>
      <c r="H420" s="135"/>
      <c r="I420" s="135"/>
      <c r="J420" s="135"/>
      <c r="K420" s="135"/>
      <c r="L420" s="135"/>
      <c r="M420" s="135"/>
      <c r="N420" s="135"/>
    </row>
    <row r="421" spans="2:14">
      <c r="B421" s="134"/>
      <c r="C421" s="134"/>
      <c r="D421" s="134"/>
      <c r="E421" s="134"/>
      <c r="F421" s="134"/>
      <c r="G421" s="134"/>
      <c r="H421" s="135"/>
      <c r="I421" s="135"/>
      <c r="J421" s="135"/>
      <c r="K421" s="135"/>
      <c r="L421" s="135"/>
      <c r="M421" s="135"/>
      <c r="N421" s="135"/>
    </row>
    <row r="422" spans="2:14">
      <c r="B422" s="134"/>
      <c r="C422" s="134"/>
      <c r="D422" s="134"/>
      <c r="E422" s="134"/>
      <c r="F422" s="134"/>
      <c r="G422" s="134"/>
      <c r="H422" s="135"/>
      <c r="I422" s="135"/>
      <c r="J422" s="135"/>
      <c r="K422" s="135"/>
      <c r="L422" s="135"/>
      <c r="M422" s="135"/>
      <c r="N422" s="135"/>
    </row>
    <row r="423" spans="2:14">
      <c r="B423" s="134"/>
      <c r="C423" s="134"/>
      <c r="D423" s="134"/>
      <c r="E423" s="134"/>
      <c r="F423" s="134"/>
      <c r="G423" s="134"/>
      <c r="H423" s="135"/>
      <c r="I423" s="135"/>
      <c r="J423" s="135"/>
      <c r="K423" s="135"/>
      <c r="L423" s="135"/>
      <c r="M423" s="135"/>
      <c r="N423" s="135"/>
    </row>
    <row r="424" spans="2:14">
      <c r="B424" s="134"/>
      <c r="C424" s="134"/>
      <c r="D424" s="134"/>
      <c r="E424" s="134"/>
      <c r="F424" s="134"/>
      <c r="G424" s="134"/>
      <c r="H424" s="135"/>
      <c r="I424" s="135"/>
      <c r="J424" s="135"/>
      <c r="K424" s="135"/>
      <c r="L424" s="135"/>
      <c r="M424" s="135"/>
      <c r="N424" s="135"/>
    </row>
    <row r="425" spans="2:14">
      <c r="B425" s="134"/>
      <c r="C425" s="134"/>
      <c r="D425" s="134"/>
      <c r="E425" s="134"/>
      <c r="F425" s="134"/>
      <c r="G425" s="134"/>
      <c r="H425" s="135"/>
      <c r="I425" s="135"/>
      <c r="J425" s="135"/>
      <c r="K425" s="135"/>
      <c r="L425" s="135"/>
      <c r="M425" s="135"/>
      <c r="N425" s="135"/>
    </row>
    <row r="426" spans="2:14">
      <c r="B426" s="134"/>
      <c r="C426" s="134"/>
      <c r="D426" s="134"/>
      <c r="E426" s="134"/>
      <c r="F426" s="134"/>
      <c r="G426" s="134"/>
      <c r="H426" s="135"/>
      <c r="I426" s="135"/>
      <c r="J426" s="135"/>
      <c r="K426" s="135"/>
      <c r="L426" s="135"/>
      <c r="M426" s="135"/>
      <c r="N426" s="135"/>
    </row>
    <row r="427" spans="2:14">
      <c r="B427" s="134"/>
      <c r="C427" s="134"/>
      <c r="D427" s="134"/>
      <c r="E427" s="134"/>
      <c r="F427" s="134"/>
      <c r="G427" s="134"/>
      <c r="H427" s="135"/>
      <c r="I427" s="135"/>
      <c r="J427" s="135"/>
      <c r="K427" s="135"/>
      <c r="L427" s="135"/>
      <c r="M427" s="135"/>
      <c r="N427" s="135"/>
    </row>
    <row r="428" spans="2:14">
      <c r="B428" s="134"/>
      <c r="C428" s="134"/>
      <c r="D428" s="134"/>
      <c r="E428" s="134"/>
      <c r="F428" s="134"/>
      <c r="G428" s="134"/>
      <c r="H428" s="135"/>
      <c r="I428" s="135"/>
      <c r="J428" s="135"/>
      <c r="K428" s="135"/>
      <c r="L428" s="135"/>
      <c r="M428" s="135"/>
      <c r="N428" s="135"/>
    </row>
    <row r="429" spans="2:14">
      <c r="B429" s="134"/>
      <c r="C429" s="134"/>
      <c r="D429" s="134"/>
      <c r="E429" s="134"/>
      <c r="F429" s="134"/>
      <c r="G429" s="134"/>
      <c r="H429" s="135"/>
      <c r="I429" s="135"/>
      <c r="J429" s="135"/>
      <c r="K429" s="135"/>
      <c r="L429" s="135"/>
      <c r="M429" s="135"/>
      <c r="N429" s="135"/>
    </row>
    <row r="430" spans="2:14">
      <c r="B430" s="134"/>
      <c r="C430" s="134"/>
      <c r="D430" s="134"/>
      <c r="E430" s="134"/>
      <c r="F430" s="134"/>
      <c r="G430" s="134"/>
      <c r="H430" s="135"/>
      <c r="I430" s="135"/>
      <c r="J430" s="135"/>
      <c r="K430" s="135"/>
      <c r="L430" s="135"/>
      <c r="M430" s="135"/>
      <c r="N430" s="135"/>
    </row>
    <row r="431" spans="2:14">
      <c r="B431" s="134"/>
      <c r="C431" s="134"/>
      <c r="D431" s="134"/>
      <c r="E431" s="134"/>
      <c r="F431" s="134"/>
      <c r="G431" s="134"/>
      <c r="H431" s="135"/>
      <c r="I431" s="135"/>
      <c r="J431" s="135"/>
      <c r="K431" s="135"/>
      <c r="L431" s="135"/>
      <c r="M431" s="135"/>
      <c r="N431" s="135"/>
    </row>
    <row r="432" spans="2:14">
      <c r="B432" s="134"/>
      <c r="C432" s="134"/>
      <c r="D432" s="134"/>
      <c r="E432" s="134"/>
      <c r="F432" s="134"/>
      <c r="G432" s="134"/>
      <c r="H432" s="135"/>
      <c r="I432" s="135"/>
      <c r="J432" s="135"/>
      <c r="K432" s="135"/>
      <c r="L432" s="135"/>
      <c r="M432" s="135"/>
      <c r="N432" s="135"/>
    </row>
    <row r="433" spans="2:14">
      <c r="B433" s="134"/>
      <c r="C433" s="134"/>
      <c r="D433" s="134"/>
      <c r="E433" s="134"/>
      <c r="F433" s="134"/>
      <c r="G433" s="134"/>
      <c r="H433" s="135"/>
      <c r="I433" s="135"/>
      <c r="J433" s="135"/>
      <c r="K433" s="135"/>
      <c r="L433" s="135"/>
      <c r="M433" s="135"/>
      <c r="N433" s="135"/>
    </row>
    <row r="434" spans="2:14">
      <c r="B434" s="134"/>
      <c r="C434" s="134"/>
      <c r="D434" s="134"/>
      <c r="E434" s="134"/>
      <c r="F434" s="134"/>
      <c r="G434" s="134"/>
      <c r="H434" s="135"/>
      <c r="I434" s="135"/>
      <c r="J434" s="135"/>
      <c r="K434" s="135"/>
      <c r="L434" s="135"/>
      <c r="M434" s="135"/>
      <c r="N434" s="135"/>
    </row>
    <row r="435" spans="2:14">
      <c r="B435" s="134"/>
      <c r="C435" s="134"/>
      <c r="D435" s="134"/>
      <c r="E435" s="134"/>
      <c r="F435" s="134"/>
      <c r="G435" s="134"/>
      <c r="H435" s="135"/>
      <c r="I435" s="135"/>
      <c r="J435" s="135"/>
      <c r="K435" s="135"/>
      <c r="L435" s="135"/>
      <c r="M435" s="135"/>
      <c r="N435" s="135"/>
    </row>
    <row r="436" spans="2:14">
      <c r="B436" s="134"/>
      <c r="C436" s="134"/>
      <c r="D436" s="134"/>
      <c r="E436" s="134"/>
      <c r="F436" s="134"/>
      <c r="G436" s="134"/>
      <c r="H436" s="135"/>
      <c r="I436" s="135"/>
      <c r="J436" s="135"/>
      <c r="K436" s="135"/>
      <c r="L436" s="135"/>
      <c r="M436" s="135"/>
      <c r="N436" s="135"/>
    </row>
    <row r="437" spans="2:14">
      <c r="B437" s="134"/>
      <c r="C437" s="134"/>
      <c r="D437" s="134"/>
      <c r="E437" s="134"/>
      <c r="F437" s="134"/>
      <c r="G437" s="134"/>
      <c r="H437" s="135"/>
      <c r="I437" s="135"/>
      <c r="J437" s="135"/>
      <c r="K437" s="135"/>
      <c r="L437" s="135"/>
      <c r="M437" s="135"/>
      <c r="N437" s="135"/>
    </row>
    <row r="438" spans="2:14">
      <c r="B438" s="134"/>
      <c r="C438" s="134"/>
      <c r="D438" s="134"/>
      <c r="E438" s="134"/>
      <c r="F438" s="134"/>
      <c r="G438" s="134"/>
      <c r="H438" s="135"/>
      <c r="I438" s="135"/>
      <c r="J438" s="135"/>
      <c r="K438" s="135"/>
      <c r="L438" s="135"/>
      <c r="M438" s="135"/>
      <c r="N438" s="135"/>
    </row>
    <row r="439" spans="2:14">
      <c r="B439" s="134"/>
      <c r="C439" s="134"/>
      <c r="D439" s="134"/>
      <c r="E439" s="134"/>
      <c r="F439" s="134"/>
      <c r="G439" s="134"/>
      <c r="H439" s="135"/>
      <c r="I439" s="135"/>
      <c r="J439" s="135"/>
      <c r="K439" s="135"/>
      <c r="L439" s="135"/>
      <c r="M439" s="135"/>
      <c r="N439" s="135"/>
    </row>
    <row r="440" spans="2:14">
      <c r="B440" s="134"/>
      <c r="C440" s="134"/>
      <c r="D440" s="134"/>
      <c r="E440" s="134"/>
      <c r="F440" s="134"/>
      <c r="G440" s="134"/>
      <c r="H440" s="135"/>
      <c r="I440" s="135"/>
      <c r="J440" s="135"/>
      <c r="K440" s="135"/>
      <c r="L440" s="135"/>
      <c r="M440" s="135"/>
      <c r="N440" s="135"/>
    </row>
    <row r="441" spans="2:14">
      <c r="B441" s="134"/>
      <c r="C441" s="134"/>
      <c r="D441" s="134"/>
      <c r="E441" s="134"/>
      <c r="F441" s="134"/>
      <c r="G441" s="134"/>
      <c r="H441" s="135"/>
      <c r="I441" s="135"/>
      <c r="J441" s="135"/>
      <c r="K441" s="135"/>
      <c r="L441" s="135"/>
      <c r="M441" s="135"/>
      <c r="N441" s="135"/>
    </row>
    <row r="442" spans="2:14">
      <c r="B442" s="134"/>
      <c r="C442" s="134"/>
      <c r="D442" s="134"/>
      <c r="E442" s="134"/>
      <c r="F442" s="134"/>
      <c r="G442" s="134"/>
      <c r="H442" s="135"/>
      <c r="I442" s="135"/>
      <c r="J442" s="135"/>
      <c r="K442" s="135"/>
      <c r="L442" s="135"/>
      <c r="M442" s="135"/>
      <c r="N442" s="135"/>
    </row>
    <row r="443" spans="2:14">
      <c r="B443" s="134"/>
      <c r="C443" s="134"/>
      <c r="D443" s="134"/>
      <c r="E443" s="134"/>
      <c r="F443" s="134"/>
      <c r="G443" s="134"/>
      <c r="H443" s="135"/>
      <c r="I443" s="135"/>
      <c r="J443" s="135"/>
      <c r="K443" s="135"/>
      <c r="L443" s="135"/>
      <c r="M443" s="135"/>
      <c r="N443" s="135"/>
    </row>
    <row r="444" spans="2:14">
      <c r="B444" s="134"/>
      <c r="C444" s="134"/>
      <c r="D444" s="134"/>
      <c r="E444" s="134"/>
      <c r="F444" s="134"/>
      <c r="G444" s="134"/>
      <c r="H444" s="135"/>
      <c r="I444" s="135"/>
      <c r="J444" s="135"/>
      <c r="K444" s="135"/>
      <c r="L444" s="135"/>
      <c r="M444" s="135"/>
      <c r="N444" s="135"/>
    </row>
    <row r="445" spans="2:14">
      <c r="B445" s="134"/>
      <c r="C445" s="134"/>
      <c r="D445" s="134"/>
      <c r="E445" s="134"/>
      <c r="F445" s="134"/>
      <c r="G445" s="134"/>
      <c r="H445" s="135"/>
      <c r="I445" s="135"/>
      <c r="J445" s="135"/>
      <c r="K445" s="135"/>
      <c r="L445" s="135"/>
      <c r="M445" s="135"/>
      <c r="N445" s="135"/>
    </row>
    <row r="446" spans="2:14">
      <c r="B446" s="134"/>
      <c r="C446" s="134"/>
      <c r="D446" s="134"/>
      <c r="E446" s="134"/>
      <c r="F446" s="134"/>
      <c r="G446" s="134"/>
      <c r="H446" s="135"/>
      <c r="I446" s="135"/>
      <c r="J446" s="135"/>
      <c r="K446" s="135"/>
      <c r="L446" s="135"/>
      <c r="M446" s="135"/>
      <c r="N446" s="135"/>
    </row>
    <row r="447" spans="2:14">
      <c r="B447" s="134"/>
      <c r="C447" s="134"/>
      <c r="D447" s="134"/>
      <c r="E447" s="134"/>
      <c r="F447" s="134"/>
      <c r="G447" s="134"/>
      <c r="H447" s="135"/>
      <c r="I447" s="135"/>
      <c r="J447" s="135"/>
      <c r="K447" s="135"/>
      <c r="L447" s="135"/>
      <c r="M447" s="135"/>
      <c r="N447" s="135"/>
    </row>
    <row r="448" spans="2:14">
      <c r="B448" s="134"/>
      <c r="C448" s="134"/>
      <c r="D448" s="134"/>
      <c r="E448" s="134"/>
      <c r="F448" s="134"/>
      <c r="G448" s="134"/>
      <c r="H448" s="135"/>
      <c r="I448" s="135"/>
      <c r="J448" s="135"/>
      <c r="K448" s="135"/>
      <c r="L448" s="135"/>
      <c r="M448" s="135"/>
      <c r="N448" s="135"/>
    </row>
    <row r="449" spans="2:14">
      <c r="B449" s="134"/>
      <c r="C449" s="134"/>
      <c r="D449" s="134"/>
      <c r="E449" s="134"/>
      <c r="F449" s="134"/>
      <c r="G449" s="134"/>
      <c r="H449" s="135"/>
      <c r="I449" s="135"/>
      <c r="J449" s="135"/>
      <c r="K449" s="135"/>
      <c r="L449" s="135"/>
      <c r="M449" s="135"/>
      <c r="N449" s="135"/>
    </row>
    <row r="450" spans="2:14">
      <c r="B450" s="134"/>
      <c r="C450" s="134"/>
      <c r="D450" s="134"/>
      <c r="E450" s="134"/>
      <c r="F450" s="134"/>
      <c r="G450" s="134"/>
      <c r="H450" s="135"/>
      <c r="I450" s="135"/>
      <c r="J450" s="135"/>
      <c r="K450" s="135"/>
      <c r="L450" s="135"/>
      <c r="M450" s="135"/>
      <c r="N450" s="135"/>
    </row>
    <row r="451" spans="2:14">
      <c r="B451" s="134"/>
      <c r="C451" s="134"/>
      <c r="D451" s="134"/>
      <c r="E451" s="134"/>
      <c r="F451" s="134"/>
      <c r="G451" s="134"/>
      <c r="H451" s="135"/>
      <c r="I451" s="135"/>
      <c r="J451" s="135"/>
      <c r="K451" s="135"/>
      <c r="L451" s="135"/>
      <c r="M451" s="135"/>
      <c r="N451" s="135"/>
    </row>
    <row r="452" spans="2:14">
      <c r="B452" s="134"/>
      <c r="C452" s="134"/>
      <c r="D452" s="134"/>
      <c r="E452" s="134"/>
      <c r="F452" s="134"/>
      <c r="G452" s="134"/>
      <c r="H452" s="135"/>
      <c r="I452" s="135"/>
      <c r="J452" s="135"/>
      <c r="K452" s="135"/>
      <c r="L452" s="135"/>
      <c r="M452" s="135"/>
      <c r="N452" s="135"/>
    </row>
    <row r="453" spans="2:14">
      <c r="B453" s="134"/>
      <c r="C453" s="134"/>
      <c r="D453" s="134"/>
      <c r="E453" s="134"/>
      <c r="F453" s="134"/>
      <c r="G453" s="134"/>
      <c r="H453" s="135"/>
      <c r="I453" s="135"/>
      <c r="J453" s="135"/>
      <c r="K453" s="135"/>
      <c r="L453" s="135"/>
      <c r="M453" s="135"/>
      <c r="N453" s="135"/>
    </row>
    <row r="454" spans="2:14">
      <c r="B454" s="134"/>
      <c r="C454" s="134"/>
      <c r="D454" s="134"/>
      <c r="E454" s="134"/>
      <c r="F454" s="134"/>
      <c r="G454" s="134"/>
      <c r="H454" s="135"/>
      <c r="I454" s="135"/>
      <c r="J454" s="135"/>
      <c r="K454" s="135"/>
      <c r="L454" s="135"/>
      <c r="M454" s="135"/>
      <c r="N454" s="135"/>
    </row>
    <row r="455" spans="2:14">
      <c r="B455" s="134"/>
      <c r="C455" s="134"/>
      <c r="D455" s="134"/>
      <c r="E455" s="134"/>
      <c r="F455" s="134"/>
      <c r="G455" s="134"/>
      <c r="H455" s="135"/>
      <c r="I455" s="135"/>
      <c r="J455" s="135"/>
      <c r="K455" s="135"/>
      <c r="L455" s="135"/>
      <c r="M455" s="135"/>
      <c r="N455" s="135"/>
    </row>
    <row r="456" spans="2:14">
      <c r="B456" s="134"/>
      <c r="C456" s="134"/>
      <c r="D456" s="134"/>
      <c r="E456" s="134"/>
      <c r="F456" s="134"/>
      <c r="G456" s="134"/>
      <c r="H456" s="135"/>
      <c r="I456" s="135"/>
      <c r="J456" s="135"/>
      <c r="K456" s="135"/>
      <c r="L456" s="135"/>
      <c r="M456" s="135"/>
      <c r="N456" s="135"/>
    </row>
    <row r="457" spans="2:14">
      <c r="B457" s="134"/>
      <c r="C457" s="134"/>
      <c r="D457" s="134"/>
      <c r="E457" s="134"/>
      <c r="F457" s="134"/>
      <c r="G457" s="134"/>
      <c r="H457" s="135"/>
      <c r="I457" s="135"/>
      <c r="J457" s="135"/>
      <c r="K457" s="135"/>
      <c r="L457" s="135"/>
      <c r="M457" s="135"/>
      <c r="N457" s="135"/>
    </row>
    <row r="458" spans="2:14">
      <c r="B458" s="134"/>
      <c r="C458" s="134"/>
      <c r="D458" s="134"/>
      <c r="E458" s="134"/>
      <c r="F458" s="134"/>
      <c r="G458" s="134"/>
      <c r="H458" s="135"/>
      <c r="I458" s="135"/>
      <c r="J458" s="135"/>
      <c r="K458" s="135"/>
      <c r="L458" s="135"/>
      <c r="M458" s="135"/>
      <c r="N458" s="135"/>
    </row>
    <row r="459" spans="2:14">
      <c r="B459" s="134"/>
      <c r="C459" s="134"/>
      <c r="D459" s="134"/>
      <c r="E459" s="134"/>
      <c r="F459" s="134"/>
      <c r="G459" s="134"/>
      <c r="H459" s="135"/>
      <c r="I459" s="135"/>
      <c r="J459" s="135"/>
      <c r="K459" s="135"/>
      <c r="L459" s="135"/>
      <c r="M459" s="135"/>
      <c r="N459" s="135"/>
    </row>
    <row r="460" spans="2:14">
      <c r="B460" s="134"/>
      <c r="C460" s="134"/>
      <c r="D460" s="134"/>
      <c r="E460" s="134"/>
      <c r="F460" s="134"/>
      <c r="G460" s="134"/>
      <c r="H460" s="135"/>
      <c r="I460" s="135"/>
      <c r="J460" s="135"/>
      <c r="K460" s="135"/>
      <c r="L460" s="135"/>
      <c r="M460" s="135"/>
      <c r="N460" s="135"/>
    </row>
    <row r="461" spans="2:14">
      <c r="B461" s="134"/>
      <c r="C461" s="134"/>
      <c r="D461" s="134"/>
      <c r="E461" s="134"/>
      <c r="F461" s="134"/>
      <c r="G461" s="134"/>
      <c r="H461" s="135"/>
      <c r="I461" s="135"/>
      <c r="J461" s="135"/>
      <c r="K461" s="135"/>
      <c r="L461" s="135"/>
      <c r="M461" s="135"/>
      <c r="N461" s="135"/>
    </row>
    <row r="462" spans="2:14">
      <c r="B462" s="134"/>
      <c r="C462" s="134"/>
      <c r="D462" s="134"/>
      <c r="E462" s="134"/>
      <c r="F462" s="134"/>
      <c r="G462" s="134"/>
      <c r="H462" s="135"/>
      <c r="I462" s="135"/>
      <c r="J462" s="135"/>
      <c r="K462" s="135"/>
      <c r="L462" s="135"/>
      <c r="M462" s="135"/>
      <c r="N462" s="135"/>
    </row>
    <row r="463" spans="2:14">
      <c r="B463" s="134"/>
      <c r="C463" s="134"/>
      <c r="D463" s="134"/>
      <c r="E463" s="134"/>
      <c r="F463" s="134"/>
      <c r="G463" s="134"/>
      <c r="H463" s="135"/>
      <c r="I463" s="135"/>
      <c r="J463" s="135"/>
      <c r="K463" s="135"/>
      <c r="L463" s="135"/>
      <c r="M463" s="135"/>
      <c r="N463" s="135"/>
    </row>
    <row r="464" spans="2:14">
      <c r="B464" s="134"/>
      <c r="C464" s="134"/>
      <c r="D464" s="134"/>
      <c r="E464" s="134"/>
      <c r="F464" s="134"/>
      <c r="G464" s="134"/>
      <c r="H464" s="135"/>
      <c r="I464" s="135"/>
      <c r="J464" s="135"/>
      <c r="K464" s="135"/>
      <c r="L464" s="135"/>
      <c r="M464" s="135"/>
      <c r="N464" s="135"/>
    </row>
    <row r="465" spans="2:14">
      <c r="B465" s="134"/>
      <c r="C465" s="134"/>
      <c r="D465" s="134"/>
      <c r="E465" s="134"/>
      <c r="F465" s="134"/>
      <c r="G465" s="134"/>
      <c r="H465" s="135"/>
      <c r="I465" s="135"/>
      <c r="J465" s="135"/>
      <c r="K465" s="135"/>
      <c r="L465" s="135"/>
      <c r="M465" s="135"/>
      <c r="N465" s="135"/>
    </row>
    <row r="466" spans="2:14">
      <c r="B466" s="134"/>
      <c r="C466" s="134"/>
      <c r="D466" s="134"/>
      <c r="E466" s="134"/>
      <c r="F466" s="134"/>
      <c r="G466" s="134"/>
      <c r="H466" s="135"/>
      <c r="I466" s="135"/>
      <c r="J466" s="135"/>
      <c r="K466" s="135"/>
      <c r="L466" s="135"/>
      <c r="M466" s="135"/>
      <c r="N466" s="135"/>
    </row>
    <row r="467" spans="2:14">
      <c r="B467" s="134"/>
      <c r="C467" s="134"/>
      <c r="D467" s="134"/>
      <c r="E467" s="134"/>
      <c r="F467" s="134"/>
      <c r="G467" s="134"/>
      <c r="H467" s="135"/>
      <c r="I467" s="135"/>
      <c r="J467" s="135"/>
      <c r="K467" s="135"/>
      <c r="L467" s="135"/>
      <c r="M467" s="135"/>
      <c r="N467" s="135"/>
    </row>
    <row r="468" spans="2:14">
      <c r="B468" s="134"/>
      <c r="C468" s="134"/>
      <c r="D468" s="134"/>
      <c r="E468" s="134"/>
      <c r="F468" s="134"/>
      <c r="G468" s="134"/>
      <c r="H468" s="135"/>
      <c r="I468" s="135"/>
      <c r="J468" s="135"/>
      <c r="K468" s="135"/>
      <c r="L468" s="135"/>
      <c r="M468" s="135"/>
      <c r="N468" s="135"/>
    </row>
    <row r="469" spans="2:14">
      <c r="B469" s="134"/>
      <c r="C469" s="134"/>
      <c r="D469" s="134"/>
      <c r="E469" s="134"/>
      <c r="F469" s="134"/>
      <c r="G469" s="134"/>
      <c r="H469" s="135"/>
      <c r="I469" s="135"/>
      <c r="J469" s="135"/>
      <c r="K469" s="135"/>
      <c r="L469" s="135"/>
      <c r="M469" s="135"/>
      <c r="N469" s="135"/>
    </row>
    <row r="470" spans="2:14">
      <c r="B470" s="134"/>
      <c r="C470" s="134"/>
      <c r="D470" s="134"/>
      <c r="E470" s="134"/>
      <c r="F470" s="134"/>
      <c r="G470" s="134"/>
      <c r="H470" s="135"/>
      <c r="I470" s="135"/>
      <c r="J470" s="135"/>
      <c r="K470" s="135"/>
      <c r="L470" s="135"/>
      <c r="M470" s="135"/>
      <c r="N470" s="135"/>
    </row>
    <row r="471" spans="2:14">
      <c r="B471" s="134"/>
      <c r="C471" s="134"/>
      <c r="D471" s="134"/>
      <c r="E471" s="134"/>
      <c r="F471" s="134"/>
      <c r="G471" s="134"/>
      <c r="H471" s="135"/>
      <c r="I471" s="135"/>
      <c r="J471" s="135"/>
      <c r="K471" s="135"/>
      <c r="L471" s="135"/>
      <c r="M471" s="135"/>
      <c r="N471" s="135"/>
    </row>
    <row r="472" spans="2:14">
      <c r="B472" s="134"/>
      <c r="C472" s="134"/>
      <c r="D472" s="134"/>
      <c r="E472" s="134"/>
      <c r="F472" s="134"/>
      <c r="G472" s="134"/>
      <c r="H472" s="135"/>
      <c r="I472" s="135"/>
      <c r="J472" s="135"/>
      <c r="K472" s="135"/>
      <c r="L472" s="135"/>
      <c r="M472" s="135"/>
      <c r="N472" s="135"/>
    </row>
    <row r="473" spans="2:14">
      <c r="B473" s="134"/>
      <c r="C473" s="134"/>
      <c r="D473" s="134"/>
      <c r="E473" s="134"/>
      <c r="F473" s="134"/>
      <c r="G473" s="134"/>
      <c r="H473" s="135"/>
      <c r="I473" s="135"/>
      <c r="J473" s="135"/>
      <c r="K473" s="135"/>
      <c r="L473" s="135"/>
      <c r="M473" s="135"/>
      <c r="N473" s="135"/>
    </row>
    <row r="474" spans="2:14">
      <c r="B474" s="134"/>
      <c r="C474" s="134"/>
      <c r="D474" s="134"/>
      <c r="E474" s="134"/>
      <c r="F474" s="134"/>
      <c r="G474" s="134"/>
      <c r="H474" s="135"/>
      <c r="I474" s="135"/>
      <c r="J474" s="135"/>
      <c r="K474" s="135"/>
      <c r="L474" s="135"/>
      <c r="M474" s="135"/>
      <c r="N474" s="135"/>
    </row>
    <row r="475" spans="2:14">
      <c r="B475" s="134"/>
      <c r="C475" s="134"/>
      <c r="D475" s="134"/>
      <c r="E475" s="134"/>
      <c r="F475" s="134"/>
      <c r="G475" s="134"/>
      <c r="H475" s="135"/>
      <c r="I475" s="135"/>
      <c r="J475" s="135"/>
      <c r="K475" s="135"/>
      <c r="L475" s="135"/>
      <c r="M475" s="135"/>
      <c r="N475" s="135"/>
    </row>
    <row r="476" spans="2:14">
      <c r="B476" s="134"/>
      <c r="C476" s="134"/>
      <c r="D476" s="134"/>
      <c r="E476" s="134"/>
      <c r="F476" s="134"/>
      <c r="G476" s="134"/>
      <c r="H476" s="135"/>
      <c r="I476" s="135"/>
      <c r="J476" s="135"/>
      <c r="K476" s="135"/>
      <c r="L476" s="135"/>
      <c r="M476" s="135"/>
      <c r="N476" s="135"/>
    </row>
    <row r="477" spans="2:14">
      <c r="B477" s="134"/>
      <c r="C477" s="134"/>
      <c r="D477" s="134"/>
      <c r="E477" s="134"/>
      <c r="F477" s="134"/>
      <c r="G477" s="134"/>
      <c r="H477" s="135"/>
      <c r="I477" s="135"/>
      <c r="J477" s="135"/>
      <c r="K477" s="135"/>
      <c r="L477" s="135"/>
      <c r="M477" s="135"/>
      <c r="N477" s="135"/>
    </row>
    <row r="478" spans="2:14">
      <c r="B478" s="134"/>
      <c r="C478" s="134"/>
      <c r="D478" s="134"/>
      <c r="E478" s="134"/>
      <c r="F478" s="134"/>
      <c r="G478" s="134"/>
      <c r="H478" s="135"/>
      <c r="I478" s="135"/>
      <c r="J478" s="135"/>
      <c r="K478" s="135"/>
      <c r="L478" s="135"/>
      <c r="M478" s="135"/>
      <c r="N478" s="135"/>
    </row>
    <row r="479" spans="2:14">
      <c r="B479" s="134"/>
      <c r="C479" s="134"/>
      <c r="D479" s="134"/>
      <c r="E479" s="134"/>
      <c r="F479" s="134"/>
      <c r="G479" s="134"/>
      <c r="H479" s="135"/>
      <c r="I479" s="135"/>
      <c r="J479" s="135"/>
      <c r="K479" s="135"/>
      <c r="L479" s="135"/>
      <c r="M479" s="135"/>
      <c r="N479" s="135"/>
    </row>
    <row r="480" spans="2:14">
      <c r="B480" s="134"/>
      <c r="C480" s="134"/>
      <c r="D480" s="134"/>
      <c r="E480" s="134"/>
      <c r="F480" s="134"/>
      <c r="G480" s="134"/>
      <c r="H480" s="135"/>
      <c r="I480" s="135"/>
      <c r="J480" s="135"/>
      <c r="K480" s="135"/>
      <c r="L480" s="135"/>
      <c r="M480" s="135"/>
      <c r="N480" s="135"/>
    </row>
    <row r="481" spans="2:14">
      <c r="B481" s="134"/>
      <c r="C481" s="134"/>
      <c r="D481" s="134"/>
      <c r="E481" s="134"/>
      <c r="F481" s="134"/>
      <c r="G481" s="134"/>
      <c r="H481" s="135"/>
      <c r="I481" s="135"/>
      <c r="J481" s="135"/>
      <c r="K481" s="135"/>
      <c r="L481" s="135"/>
      <c r="M481" s="135"/>
      <c r="N481" s="135"/>
    </row>
    <row r="482" spans="2:14">
      <c r="B482" s="134"/>
      <c r="C482" s="134"/>
      <c r="D482" s="134"/>
      <c r="E482" s="134"/>
      <c r="F482" s="134"/>
      <c r="G482" s="134"/>
      <c r="H482" s="135"/>
      <c r="I482" s="135"/>
      <c r="J482" s="135"/>
      <c r="K482" s="135"/>
      <c r="L482" s="135"/>
      <c r="M482" s="135"/>
      <c r="N482" s="135"/>
    </row>
    <row r="483" spans="2:14">
      <c r="B483" s="134"/>
      <c r="C483" s="134"/>
      <c r="D483" s="134"/>
      <c r="E483" s="134"/>
      <c r="F483" s="134"/>
      <c r="G483" s="134"/>
      <c r="H483" s="135"/>
      <c r="I483" s="135"/>
      <c r="J483" s="135"/>
      <c r="K483" s="135"/>
      <c r="L483" s="135"/>
      <c r="M483" s="135"/>
      <c r="N483" s="135"/>
    </row>
    <row r="484" spans="2:14">
      <c r="B484" s="134"/>
      <c r="C484" s="134"/>
      <c r="D484" s="134"/>
      <c r="E484" s="134"/>
      <c r="F484" s="134"/>
      <c r="G484" s="134"/>
      <c r="H484" s="135"/>
      <c r="I484" s="135"/>
      <c r="J484" s="135"/>
      <c r="K484" s="135"/>
      <c r="L484" s="135"/>
      <c r="M484" s="135"/>
      <c r="N484" s="135"/>
    </row>
    <row r="485" spans="2:14">
      <c r="B485" s="134"/>
      <c r="C485" s="134"/>
      <c r="D485" s="134"/>
      <c r="E485" s="134"/>
      <c r="F485" s="134"/>
      <c r="G485" s="134"/>
      <c r="H485" s="135"/>
      <c r="I485" s="135"/>
      <c r="J485" s="135"/>
      <c r="K485" s="135"/>
      <c r="L485" s="135"/>
      <c r="M485" s="135"/>
      <c r="N485" s="135"/>
    </row>
    <row r="486" spans="2:14">
      <c r="B486" s="134"/>
      <c r="C486" s="134"/>
      <c r="D486" s="134"/>
      <c r="E486" s="134"/>
      <c r="F486" s="134"/>
      <c r="G486" s="134"/>
      <c r="H486" s="135"/>
      <c r="I486" s="135"/>
      <c r="J486" s="135"/>
      <c r="K486" s="135"/>
      <c r="L486" s="135"/>
      <c r="M486" s="135"/>
      <c r="N486" s="135"/>
    </row>
    <row r="487" spans="2:14">
      <c r="B487" s="134"/>
      <c r="C487" s="134"/>
      <c r="D487" s="134"/>
      <c r="E487" s="134"/>
      <c r="F487" s="134"/>
      <c r="G487" s="134"/>
      <c r="H487" s="135"/>
      <c r="I487" s="135"/>
      <c r="J487" s="135"/>
      <c r="K487" s="135"/>
      <c r="L487" s="135"/>
      <c r="M487" s="135"/>
      <c r="N487" s="135"/>
    </row>
    <row r="488" spans="2:14">
      <c r="B488" s="134"/>
      <c r="C488" s="134"/>
      <c r="D488" s="134"/>
      <c r="E488" s="134"/>
      <c r="F488" s="134"/>
      <c r="G488" s="134"/>
      <c r="H488" s="135"/>
      <c r="I488" s="135"/>
      <c r="J488" s="135"/>
      <c r="K488" s="135"/>
      <c r="L488" s="135"/>
      <c r="M488" s="135"/>
      <c r="N488" s="135"/>
    </row>
    <row r="489" spans="2:14">
      <c r="B489" s="134"/>
      <c r="C489" s="134"/>
      <c r="D489" s="134"/>
      <c r="E489" s="134"/>
      <c r="F489" s="134"/>
      <c r="G489" s="134"/>
      <c r="H489" s="135"/>
      <c r="I489" s="135"/>
      <c r="J489" s="135"/>
      <c r="K489" s="135"/>
      <c r="L489" s="135"/>
      <c r="M489" s="135"/>
      <c r="N489" s="135"/>
    </row>
    <row r="490" spans="2:14">
      <c r="B490" s="134"/>
      <c r="C490" s="134"/>
      <c r="D490" s="134"/>
      <c r="E490" s="134"/>
      <c r="F490" s="134"/>
      <c r="G490" s="134"/>
      <c r="H490" s="135"/>
      <c r="I490" s="135"/>
      <c r="J490" s="135"/>
      <c r="K490" s="135"/>
      <c r="L490" s="135"/>
      <c r="M490" s="135"/>
      <c r="N490" s="135"/>
    </row>
    <row r="491" spans="2:14">
      <c r="B491" s="134"/>
      <c r="C491" s="134"/>
      <c r="D491" s="134"/>
      <c r="E491" s="134"/>
      <c r="F491" s="134"/>
      <c r="G491" s="134"/>
      <c r="H491" s="135"/>
      <c r="I491" s="135"/>
      <c r="J491" s="135"/>
      <c r="K491" s="135"/>
      <c r="L491" s="135"/>
      <c r="M491" s="135"/>
      <c r="N491" s="135"/>
    </row>
    <row r="492" spans="2:14">
      <c r="B492" s="134"/>
      <c r="C492" s="134"/>
      <c r="D492" s="134"/>
      <c r="E492" s="134"/>
      <c r="F492" s="134"/>
      <c r="G492" s="134"/>
      <c r="H492" s="135"/>
      <c r="I492" s="135"/>
      <c r="J492" s="135"/>
      <c r="K492" s="135"/>
      <c r="L492" s="135"/>
      <c r="M492" s="135"/>
      <c r="N492" s="135"/>
    </row>
    <row r="493" spans="2:14">
      <c r="B493" s="134"/>
      <c r="C493" s="134"/>
      <c r="D493" s="134"/>
      <c r="E493" s="134"/>
      <c r="F493" s="134"/>
      <c r="G493" s="134"/>
      <c r="H493" s="135"/>
      <c r="I493" s="135"/>
      <c r="J493" s="135"/>
      <c r="K493" s="135"/>
      <c r="L493" s="135"/>
      <c r="M493" s="135"/>
      <c r="N493" s="135"/>
    </row>
    <row r="494" spans="2:14">
      <c r="B494" s="134"/>
      <c r="C494" s="134"/>
      <c r="D494" s="134"/>
      <c r="E494" s="134"/>
      <c r="F494" s="134"/>
      <c r="G494" s="134"/>
      <c r="H494" s="135"/>
      <c r="I494" s="135"/>
      <c r="J494" s="135"/>
      <c r="K494" s="135"/>
      <c r="L494" s="135"/>
      <c r="M494" s="135"/>
      <c r="N494" s="135"/>
    </row>
    <row r="495" spans="2:14">
      <c r="B495" s="134"/>
      <c r="C495" s="134"/>
      <c r="D495" s="134"/>
      <c r="E495" s="134"/>
      <c r="F495" s="134"/>
      <c r="G495" s="134"/>
      <c r="H495" s="135"/>
      <c r="I495" s="135"/>
      <c r="J495" s="135"/>
      <c r="K495" s="135"/>
      <c r="L495" s="135"/>
      <c r="M495" s="135"/>
      <c r="N495" s="135"/>
    </row>
    <row r="496" spans="2:14">
      <c r="B496" s="134"/>
      <c r="C496" s="134"/>
      <c r="D496" s="134"/>
      <c r="E496" s="134"/>
      <c r="F496" s="134"/>
      <c r="G496" s="134"/>
      <c r="H496" s="135"/>
      <c r="I496" s="135"/>
      <c r="J496" s="135"/>
      <c r="K496" s="135"/>
      <c r="L496" s="135"/>
      <c r="M496" s="135"/>
      <c r="N496" s="135"/>
    </row>
    <row r="497" spans="2:14">
      <c r="B497" s="134"/>
      <c r="C497" s="134"/>
      <c r="D497" s="134"/>
      <c r="E497" s="134"/>
      <c r="F497" s="134"/>
      <c r="G497" s="134"/>
      <c r="H497" s="135"/>
      <c r="I497" s="135"/>
      <c r="J497" s="135"/>
      <c r="K497" s="135"/>
      <c r="L497" s="135"/>
      <c r="M497" s="135"/>
      <c r="N497" s="135"/>
    </row>
    <row r="498" spans="2:14">
      <c r="B498" s="134"/>
      <c r="C498" s="134"/>
      <c r="D498" s="134"/>
      <c r="E498" s="134"/>
      <c r="F498" s="134"/>
      <c r="G498" s="134"/>
      <c r="H498" s="135"/>
      <c r="I498" s="135"/>
      <c r="J498" s="135"/>
      <c r="K498" s="135"/>
      <c r="L498" s="135"/>
      <c r="M498" s="135"/>
      <c r="N498" s="135"/>
    </row>
    <row r="499" spans="2:14">
      <c r="B499" s="134"/>
      <c r="C499" s="134"/>
      <c r="D499" s="134"/>
      <c r="E499" s="134"/>
      <c r="F499" s="134"/>
      <c r="G499" s="134"/>
      <c r="H499" s="135"/>
      <c r="I499" s="135"/>
      <c r="J499" s="135"/>
      <c r="K499" s="135"/>
      <c r="L499" s="135"/>
      <c r="M499" s="135"/>
      <c r="N499" s="135"/>
    </row>
    <row r="500" spans="2:14">
      <c r="B500" s="134"/>
      <c r="C500" s="134"/>
      <c r="D500" s="134"/>
      <c r="E500" s="134"/>
      <c r="F500" s="134"/>
      <c r="G500" s="134"/>
      <c r="H500" s="135"/>
      <c r="I500" s="135"/>
      <c r="J500" s="135"/>
      <c r="K500" s="135"/>
      <c r="L500" s="135"/>
      <c r="M500" s="135"/>
      <c r="N500" s="135"/>
    </row>
    <row r="501" spans="2:14">
      <c r="B501" s="134"/>
      <c r="C501" s="134"/>
      <c r="D501" s="134"/>
      <c r="E501" s="134"/>
      <c r="F501" s="134"/>
      <c r="G501" s="134"/>
      <c r="H501" s="135"/>
      <c r="I501" s="135"/>
      <c r="J501" s="135"/>
      <c r="K501" s="135"/>
      <c r="L501" s="135"/>
      <c r="M501" s="135"/>
      <c r="N501" s="135"/>
    </row>
    <row r="502" spans="2:14">
      <c r="B502" s="134"/>
      <c r="C502" s="134"/>
      <c r="D502" s="134"/>
      <c r="E502" s="134"/>
      <c r="F502" s="134"/>
      <c r="G502" s="134"/>
      <c r="H502" s="135"/>
      <c r="I502" s="135"/>
      <c r="J502" s="135"/>
      <c r="K502" s="135"/>
      <c r="L502" s="135"/>
      <c r="M502" s="135"/>
      <c r="N502" s="135"/>
    </row>
    <row r="503" spans="2:14">
      <c r="B503" s="134"/>
      <c r="C503" s="134"/>
      <c r="D503" s="134"/>
      <c r="E503" s="134"/>
      <c r="F503" s="134"/>
      <c r="G503" s="134"/>
      <c r="H503" s="135"/>
      <c r="I503" s="135"/>
      <c r="J503" s="135"/>
      <c r="K503" s="135"/>
      <c r="L503" s="135"/>
      <c r="M503" s="135"/>
      <c r="N503" s="135"/>
    </row>
    <row r="504" spans="2:14">
      <c r="B504" s="134"/>
      <c r="C504" s="134"/>
      <c r="D504" s="134"/>
      <c r="E504" s="134"/>
      <c r="F504" s="134"/>
      <c r="G504" s="134"/>
      <c r="H504" s="135"/>
      <c r="I504" s="135"/>
      <c r="J504" s="135"/>
      <c r="K504" s="135"/>
      <c r="L504" s="135"/>
      <c r="M504" s="135"/>
      <c r="N504" s="135"/>
    </row>
    <row r="505" spans="2:14">
      <c r="B505" s="134"/>
      <c r="C505" s="134"/>
      <c r="D505" s="134"/>
      <c r="E505" s="134"/>
      <c r="F505" s="134"/>
      <c r="G505" s="134"/>
      <c r="H505" s="135"/>
      <c r="I505" s="135"/>
      <c r="J505" s="135"/>
      <c r="K505" s="135"/>
      <c r="L505" s="135"/>
      <c r="M505" s="135"/>
      <c r="N505" s="135"/>
    </row>
    <row r="506" spans="2:14">
      <c r="B506" s="134"/>
      <c r="C506" s="134"/>
      <c r="D506" s="134"/>
      <c r="E506" s="134"/>
      <c r="F506" s="134"/>
      <c r="G506" s="134"/>
      <c r="H506" s="135"/>
      <c r="I506" s="135"/>
      <c r="J506" s="135"/>
      <c r="K506" s="135"/>
      <c r="L506" s="135"/>
      <c r="M506" s="135"/>
      <c r="N506" s="135"/>
    </row>
    <row r="507" spans="2:14">
      <c r="B507" s="134"/>
      <c r="C507" s="134"/>
      <c r="D507" s="134"/>
      <c r="E507" s="134"/>
      <c r="F507" s="134"/>
      <c r="G507" s="134"/>
      <c r="H507" s="135"/>
      <c r="I507" s="135"/>
      <c r="J507" s="135"/>
      <c r="K507" s="135"/>
      <c r="L507" s="135"/>
      <c r="M507" s="135"/>
      <c r="N507" s="135"/>
    </row>
    <row r="508" spans="2:14">
      <c r="B508" s="134"/>
      <c r="C508" s="134"/>
      <c r="D508" s="134"/>
      <c r="E508" s="134"/>
      <c r="F508" s="134"/>
      <c r="G508" s="134"/>
      <c r="H508" s="135"/>
      <c r="I508" s="135"/>
      <c r="J508" s="135"/>
      <c r="K508" s="135"/>
      <c r="L508" s="135"/>
      <c r="M508" s="135"/>
      <c r="N508" s="135"/>
    </row>
    <row r="509" spans="2:14">
      <c r="B509" s="134"/>
      <c r="C509" s="134"/>
      <c r="D509" s="134"/>
      <c r="E509" s="134"/>
      <c r="F509" s="134"/>
      <c r="G509" s="134"/>
      <c r="H509" s="135"/>
      <c r="I509" s="135"/>
      <c r="J509" s="135"/>
      <c r="K509" s="135"/>
      <c r="L509" s="135"/>
      <c r="M509" s="135"/>
      <c r="N509" s="135"/>
    </row>
    <row r="510" spans="2:14">
      <c r="B510" s="134"/>
      <c r="C510" s="134"/>
      <c r="D510" s="134"/>
      <c r="E510" s="134"/>
      <c r="F510" s="134"/>
      <c r="G510" s="134"/>
      <c r="H510" s="135"/>
      <c r="I510" s="135"/>
      <c r="J510" s="135"/>
      <c r="K510" s="135"/>
      <c r="L510" s="135"/>
      <c r="M510" s="135"/>
      <c r="N510" s="135"/>
    </row>
    <row r="511" spans="2:14">
      <c r="B511" s="134"/>
      <c r="C511" s="134"/>
      <c r="D511" s="134"/>
      <c r="E511" s="134"/>
      <c r="F511" s="134"/>
      <c r="G511" s="134"/>
      <c r="H511" s="135"/>
      <c r="I511" s="135"/>
      <c r="J511" s="135"/>
      <c r="K511" s="135"/>
      <c r="L511" s="135"/>
      <c r="M511" s="135"/>
      <c r="N511" s="135"/>
    </row>
    <row r="512" spans="2:14">
      <c r="B512" s="134"/>
      <c r="C512" s="134"/>
      <c r="D512" s="134"/>
      <c r="E512" s="134"/>
      <c r="F512" s="134"/>
      <c r="G512" s="134"/>
      <c r="H512" s="135"/>
      <c r="I512" s="135"/>
      <c r="J512" s="135"/>
      <c r="K512" s="135"/>
      <c r="L512" s="135"/>
      <c r="M512" s="135"/>
      <c r="N512" s="135"/>
    </row>
    <row r="513" spans="2:14">
      <c r="B513" s="134"/>
      <c r="C513" s="134"/>
      <c r="D513" s="134"/>
      <c r="E513" s="134"/>
      <c r="F513" s="134"/>
      <c r="G513" s="134"/>
      <c r="H513" s="135"/>
      <c r="I513" s="135"/>
      <c r="J513" s="135"/>
      <c r="K513" s="135"/>
      <c r="L513" s="135"/>
      <c r="M513" s="135"/>
      <c r="N513" s="135"/>
    </row>
    <row r="514" spans="2:14">
      <c r="B514" s="134"/>
      <c r="C514" s="134"/>
      <c r="D514" s="134"/>
      <c r="E514" s="134"/>
      <c r="F514" s="134"/>
      <c r="G514" s="134"/>
      <c r="H514" s="135"/>
      <c r="I514" s="135"/>
      <c r="J514" s="135"/>
      <c r="K514" s="135"/>
      <c r="L514" s="135"/>
      <c r="M514" s="135"/>
      <c r="N514" s="135"/>
    </row>
    <row r="515" spans="2:14">
      <c r="B515" s="134"/>
      <c r="C515" s="134"/>
      <c r="D515" s="134"/>
      <c r="E515" s="134"/>
      <c r="F515" s="134"/>
      <c r="G515" s="134"/>
      <c r="H515" s="135"/>
      <c r="I515" s="135"/>
      <c r="J515" s="135"/>
      <c r="K515" s="135"/>
      <c r="L515" s="135"/>
      <c r="M515" s="135"/>
      <c r="N515" s="135"/>
    </row>
    <row r="516" spans="2:14">
      <c r="B516" s="134"/>
      <c r="C516" s="134"/>
      <c r="D516" s="134"/>
      <c r="E516" s="134"/>
      <c r="F516" s="134"/>
      <c r="G516" s="134"/>
      <c r="H516" s="135"/>
      <c r="I516" s="135"/>
      <c r="J516" s="135"/>
      <c r="K516" s="135"/>
      <c r="L516" s="135"/>
      <c r="M516" s="135"/>
      <c r="N516" s="135"/>
    </row>
    <row r="517" spans="2:14">
      <c r="B517" s="134"/>
      <c r="C517" s="134"/>
      <c r="D517" s="134"/>
      <c r="E517" s="134"/>
      <c r="F517" s="134"/>
      <c r="G517" s="134"/>
      <c r="H517" s="135"/>
      <c r="I517" s="135"/>
      <c r="J517" s="135"/>
      <c r="K517" s="135"/>
      <c r="L517" s="135"/>
      <c r="M517" s="135"/>
      <c r="N517" s="135"/>
    </row>
    <row r="518" spans="2:14">
      <c r="B518" s="134"/>
      <c r="C518" s="134"/>
      <c r="D518" s="134"/>
      <c r="E518" s="134"/>
      <c r="F518" s="134"/>
      <c r="G518" s="134"/>
      <c r="H518" s="135"/>
      <c r="I518" s="135"/>
      <c r="J518" s="135"/>
      <c r="K518" s="135"/>
      <c r="L518" s="135"/>
      <c r="M518" s="135"/>
      <c r="N518" s="135"/>
    </row>
    <row r="519" spans="2:14">
      <c r="B519" s="134"/>
      <c r="C519" s="134"/>
      <c r="D519" s="134"/>
      <c r="E519" s="134"/>
      <c r="F519" s="134"/>
      <c r="G519" s="134"/>
      <c r="H519" s="135"/>
      <c r="I519" s="135"/>
      <c r="J519" s="135"/>
      <c r="K519" s="135"/>
      <c r="L519" s="135"/>
      <c r="M519" s="135"/>
      <c r="N519" s="135"/>
    </row>
    <row r="520" spans="2:14">
      <c r="B520" s="134"/>
      <c r="C520" s="134"/>
      <c r="D520" s="134"/>
      <c r="E520" s="134"/>
      <c r="F520" s="134"/>
      <c r="G520" s="134"/>
      <c r="H520" s="135"/>
      <c r="I520" s="135"/>
      <c r="J520" s="135"/>
      <c r="K520" s="135"/>
      <c r="L520" s="135"/>
      <c r="M520" s="135"/>
      <c r="N520" s="135"/>
    </row>
    <row r="521" spans="2:14">
      <c r="B521" s="134"/>
      <c r="C521" s="134"/>
      <c r="D521" s="134"/>
      <c r="E521" s="134"/>
      <c r="F521" s="134"/>
      <c r="G521" s="134"/>
      <c r="H521" s="135"/>
      <c r="I521" s="135"/>
      <c r="J521" s="135"/>
      <c r="K521" s="135"/>
      <c r="L521" s="135"/>
      <c r="M521" s="135"/>
      <c r="N521" s="135"/>
    </row>
    <row r="522" spans="2:14">
      <c r="B522" s="134"/>
      <c r="C522" s="134"/>
      <c r="D522" s="134"/>
      <c r="E522" s="134"/>
      <c r="F522" s="134"/>
      <c r="G522" s="134"/>
      <c r="H522" s="135"/>
      <c r="I522" s="135"/>
      <c r="J522" s="135"/>
      <c r="K522" s="135"/>
      <c r="L522" s="135"/>
      <c r="M522" s="135"/>
      <c r="N522" s="135"/>
    </row>
    <row r="523" spans="2:14">
      <c r="B523" s="134"/>
      <c r="C523" s="134"/>
      <c r="D523" s="134"/>
      <c r="E523" s="134"/>
      <c r="F523" s="134"/>
      <c r="G523" s="134"/>
      <c r="H523" s="135"/>
      <c r="I523" s="135"/>
      <c r="J523" s="135"/>
      <c r="K523" s="135"/>
      <c r="L523" s="135"/>
      <c r="M523" s="135"/>
      <c r="N523" s="135"/>
    </row>
    <row r="524" spans="2:14">
      <c r="B524" s="134"/>
      <c r="C524" s="134"/>
      <c r="D524" s="134"/>
      <c r="E524" s="134"/>
      <c r="F524" s="134"/>
      <c r="G524" s="134"/>
      <c r="H524" s="135"/>
      <c r="I524" s="135"/>
      <c r="J524" s="135"/>
      <c r="K524" s="135"/>
      <c r="L524" s="135"/>
      <c r="M524" s="135"/>
      <c r="N524" s="135"/>
    </row>
    <row r="525" spans="2:14">
      <c r="B525" s="134"/>
      <c r="C525" s="134"/>
      <c r="D525" s="134"/>
      <c r="E525" s="134"/>
      <c r="F525" s="134"/>
      <c r="G525" s="134"/>
      <c r="H525" s="135"/>
      <c r="I525" s="135"/>
      <c r="J525" s="135"/>
      <c r="K525" s="135"/>
      <c r="L525" s="135"/>
      <c r="M525" s="135"/>
      <c r="N525" s="135"/>
    </row>
    <row r="526" spans="2:14">
      <c r="B526" s="134"/>
      <c r="C526" s="134"/>
      <c r="D526" s="134"/>
      <c r="E526" s="134"/>
      <c r="F526" s="134"/>
      <c r="G526" s="134"/>
      <c r="H526" s="135"/>
      <c r="I526" s="135"/>
      <c r="J526" s="135"/>
      <c r="K526" s="135"/>
      <c r="L526" s="135"/>
      <c r="M526" s="135"/>
      <c r="N526" s="135"/>
    </row>
    <row r="527" spans="2:14">
      <c r="B527" s="134"/>
      <c r="C527" s="134"/>
      <c r="D527" s="134"/>
      <c r="E527" s="134"/>
      <c r="F527" s="134"/>
      <c r="G527" s="134"/>
      <c r="H527" s="135"/>
      <c r="I527" s="135"/>
      <c r="J527" s="135"/>
      <c r="K527" s="135"/>
      <c r="L527" s="135"/>
      <c r="M527" s="135"/>
      <c r="N527" s="135"/>
    </row>
    <row r="528" spans="2:14">
      <c r="B528" s="134"/>
      <c r="C528" s="134"/>
      <c r="D528" s="134"/>
      <c r="E528" s="134"/>
      <c r="F528" s="134"/>
      <c r="G528" s="134"/>
      <c r="H528" s="135"/>
      <c r="I528" s="135"/>
      <c r="J528" s="135"/>
      <c r="K528" s="135"/>
      <c r="L528" s="135"/>
      <c r="M528" s="135"/>
      <c r="N528" s="135"/>
    </row>
    <row r="529" spans="2:14">
      <c r="B529" s="134"/>
      <c r="C529" s="134"/>
      <c r="D529" s="134"/>
      <c r="E529" s="134"/>
      <c r="F529" s="134"/>
      <c r="G529" s="134"/>
      <c r="H529" s="135"/>
      <c r="I529" s="135"/>
      <c r="J529" s="135"/>
      <c r="K529" s="135"/>
      <c r="L529" s="135"/>
      <c r="M529" s="135"/>
      <c r="N529" s="135"/>
    </row>
    <row r="530" spans="2:14">
      <c r="B530" s="134"/>
      <c r="C530" s="134"/>
      <c r="D530" s="134"/>
      <c r="E530" s="134"/>
      <c r="F530" s="134"/>
      <c r="G530" s="134"/>
      <c r="H530" s="135"/>
      <c r="I530" s="135"/>
      <c r="J530" s="135"/>
      <c r="K530" s="135"/>
      <c r="L530" s="135"/>
      <c r="M530" s="135"/>
      <c r="N530" s="135"/>
    </row>
    <row r="531" spans="2:14">
      <c r="B531" s="134"/>
      <c r="C531" s="134"/>
      <c r="D531" s="134"/>
      <c r="E531" s="134"/>
      <c r="F531" s="134"/>
      <c r="G531" s="134"/>
      <c r="H531" s="135"/>
      <c r="I531" s="135"/>
      <c r="J531" s="135"/>
      <c r="K531" s="135"/>
      <c r="L531" s="135"/>
      <c r="M531" s="135"/>
      <c r="N531" s="135"/>
    </row>
    <row r="532" spans="2:14">
      <c r="B532" s="134"/>
      <c r="C532" s="134"/>
      <c r="D532" s="134"/>
      <c r="E532" s="134"/>
      <c r="F532" s="134"/>
      <c r="G532" s="134"/>
      <c r="H532" s="135"/>
      <c r="I532" s="135"/>
      <c r="J532" s="135"/>
      <c r="K532" s="135"/>
      <c r="L532" s="135"/>
      <c r="M532" s="135"/>
      <c r="N532" s="135"/>
    </row>
    <row r="533" spans="2:14">
      <c r="B533" s="134"/>
      <c r="C533" s="134"/>
      <c r="D533" s="134"/>
      <c r="E533" s="134"/>
      <c r="F533" s="134"/>
      <c r="G533" s="134"/>
      <c r="H533" s="135"/>
      <c r="I533" s="135"/>
      <c r="J533" s="135"/>
      <c r="K533" s="135"/>
      <c r="L533" s="135"/>
      <c r="M533" s="135"/>
      <c r="N533" s="135"/>
    </row>
    <row r="534" spans="2:14">
      <c r="B534" s="134"/>
      <c r="C534" s="134"/>
      <c r="D534" s="134"/>
      <c r="E534" s="134"/>
      <c r="F534" s="134"/>
      <c r="G534" s="134"/>
      <c r="H534" s="135"/>
      <c r="I534" s="135"/>
      <c r="J534" s="135"/>
      <c r="K534" s="135"/>
      <c r="L534" s="135"/>
      <c r="M534" s="135"/>
      <c r="N534" s="135"/>
    </row>
    <row r="535" spans="2:14">
      <c r="B535" s="134"/>
      <c r="C535" s="134"/>
      <c r="D535" s="134"/>
      <c r="E535" s="134"/>
      <c r="F535" s="134"/>
      <c r="G535" s="134"/>
      <c r="H535" s="135"/>
      <c r="I535" s="135"/>
      <c r="J535" s="135"/>
      <c r="K535" s="135"/>
      <c r="L535" s="135"/>
      <c r="M535" s="135"/>
      <c r="N535" s="135"/>
    </row>
    <row r="536" spans="2:14">
      <c r="B536" s="134"/>
      <c r="C536" s="134"/>
      <c r="D536" s="134"/>
      <c r="E536" s="134"/>
      <c r="F536" s="134"/>
      <c r="G536" s="134"/>
      <c r="H536" s="135"/>
      <c r="I536" s="135"/>
      <c r="J536" s="135"/>
      <c r="K536" s="135"/>
      <c r="L536" s="135"/>
      <c r="M536" s="135"/>
      <c r="N536" s="135"/>
    </row>
    <row r="537" spans="2:14">
      <c r="B537" s="134"/>
      <c r="C537" s="134"/>
      <c r="D537" s="134"/>
      <c r="E537" s="134"/>
      <c r="F537" s="134"/>
      <c r="G537" s="134"/>
      <c r="H537" s="135"/>
      <c r="I537" s="135"/>
      <c r="J537" s="135"/>
      <c r="K537" s="135"/>
      <c r="L537" s="135"/>
      <c r="M537" s="135"/>
      <c r="N537" s="135"/>
    </row>
    <row r="538" spans="2:14">
      <c r="B538" s="134"/>
      <c r="C538" s="134"/>
      <c r="D538" s="134"/>
      <c r="E538" s="134"/>
      <c r="F538" s="134"/>
      <c r="G538" s="134"/>
      <c r="H538" s="135"/>
      <c r="I538" s="135"/>
      <c r="J538" s="135"/>
      <c r="K538" s="135"/>
      <c r="L538" s="135"/>
      <c r="M538" s="135"/>
      <c r="N538" s="135"/>
    </row>
    <row r="539" spans="2:14">
      <c r="B539" s="134"/>
      <c r="C539" s="134"/>
      <c r="D539" s="134"/>
      <c r="E539" s="134"/>
      <c r="F539" s="134"/>
      <c r="G539" s="134"/>
      <c r="H539" s="135"/>
      <c r="I539" s="135"/>
      <c r="J539" s="135"/>
      <c r="K539" s="135"/>
      <c r="L539" s="135"/>
      <c r="M539" s="135"/>
      <c r="N539" s="135"/>
    </row>
    <row r="540" spans="2:14">
      <c r="B540" s="134"/>
      <c r="C540" s="134"/>
      <c r="D540" s="134"/>
      <c r="E540" s="134"/>
      <c r="F540" s="134"/>
      <c r="G540" s="134"/>
      <c r="H540" s="135"/>
      <c r="I540" s="135"/>
      <c r="J540" s="135"/>
      <c r="K540" s="135"/>
      <c r="L540" s="135"/>
      <c r="M540" s="135"/>
      <c r="N540" s="135"/>
    </row>
    <row r="541" spans="2:14">
      <c r="B541" s="134"/>
      <c r="C541" s="134"/>
      <c r="D541" s="134"/>
      <c r="E541" s="134"/>
      <c r="F541" s="134"/>
      <c r="G541" s="134"/>
      <c r="H541" s="135"/>
      <c r="I541" s="135"/>
      <c r="J541" s="135"/>
      <c r="K541" s="135"/>
      <c r="L541" s="135"/>
      <c r="M541" s="135"/>
      <c r="N541" s="135"/>
    </row>
    <row r="542" spans="2:14">
      <c r="B542" s="134"/>
      <c r="C542" s="134"/>
      <c r="D542" s="134"/>
      <c r="E542" s="134"/>
      <c r="F542" s="134"/>
      <c r="G542" s="134"/>
      <c r="H542" s="135"/>
      <c r="I542" s="135"/>
      <c r="J542" s="135"/>
      <c r="K542" s="135"/>
      <c r="L542" s="135"/>
      <c r="M542" s="135"/>
      <c r="N542" s="135"/>
    </row>
    <row r="543" spans="2:14">
      <c r="B543" s="134"/>
      <c r="C543" s="134"/>
      <c r="D543" s="134"/>
      <c r="E543" s="134"/>
      <c r="F543" s="134"/>
      <c r="G543" s="134"/>
      <c r="H543" s="135"/>
      <c r="I543" s="135"/>
      <c r="J543" s="135"/>
      <c r="K543" s="135"/>
      <c r="L543" s="135"/>
      <c r="M543" s="135"/>
      <c r="N543" s="135"/>
    </row>
    <row r="544" spans="2:14">
      <c r="B544" s="134"/>
      <c r="C544" s="134"/>
      <c r="D544" s="134"/>
      <c r="E544" s="134"/>
      <c r="F544" s="134"/>
      <c r="G544" s="134"/>
      <c r="H544" s="135"/>
      <c r="I544" s="135"/>
      <c r="J544" s="135"/>
      <c r="K544" s="135"/>
      <c r="L544" s="135"/>
      <c r="M544" s="135"/>
      <c r="N544" s="135"/>
    </row>
    <row r="545" spans="2:14">
      <c r="B545" s="134"/>
      <c r="C545" s="134"/>
      <c r="D545" s="134"/>
      <c r="E545" s="134"/>
      <c r="F545" s="134"/>
      <c r="G545" s="134"/>
      <c r="H545" s="135"/>
      <c r="I545" s="135"/>
      <c r="J545" s="135"/>
      <c r="K545" s="135"/>
      <c r="L545" s="135"/>
      <c r="M545" s="135"/>
      <c r="N545" s="135"/>
    </row>
    <row r="546" spans="2:14">
      <c r="B546" s="134"/>
      <c r="C546" s="134"/>
      <c r="D546" s="134"/>
      <c r="E546" s="134"/>
      <c r="F546" s="134"/>
      <c r="G546" s="134"/>
      <c r="H546" s="135"/>
      <c r="I546" s="135"/>
      <c r="J546" s="135"/>
      <c r="K546" s="135"/>
      <c r="L546" s="135"/>
      <c r="M546" s="135"/>
      <c r="N546" s="135"/>
    </row>
    <row r="547" spans="2:14">
      <c r="B547" s="134"/>
      <c r="C547" s="134"/>
      <c r="D547" s="134"/>
      <c r="E547" s="134"/>
      <c r="F547" s="134"/>
      <c r="G547" s="134"/>
      <c r="H547" s="135"/>
      <c r="I547" s="135"/>
      <c r="J547" s="135"/>
      <c r="K547" s="135"/>
      <c r="L547" s="135"/>
      <c r="M547" s="135"/>
      <c r="N547" s="135"/>
    </row>
    <row r="548" spans="2:14">
      <c r="B548" s="134"/>
      <c r="C548" s="134"/>
      <c r="D548" s="134"/>
      <c r="E548" s="134"/>
      <c r="F548" s="134"/>
      <c r="G548" s="134"/>
      <c r="H548" s="135"/>
      <c r="I548" s="135"/>
      <c r="J548" s="135"/>
      <c r="K548" s="135"/>
      <c r="L548" s="135"/>
      <c r="M548" s="135"/>
      <c r="N548" s="135"/>
    </row>
    <row r="549" spans="2:14">
      <c r="B549" s="134"/>
      <c r="C549" s="134"/>
      <c r="D549" s="134"/>
      <c r="E549" s="134"/>
      <c r="F549" s="134"/>
      <c r="G549" s="134"/>
      <c r="H549" s="135"/>
      <c r="I549" s="135"/>
      <c r="J549" s="135"/>
      <c r="K549" s="135"/>
      <c r="L549" s="135"/>
      <c r="M549" s="135"/>
      <c r="N549" s="135"/>
    </row>
    <row r="550" spans="2:14">
      <c r="B550" s="134"/>
      <c r="C550" s="134"/>
      <c r="D550" s="134"/>
      <c r="E550" s="134"/>
      <c r="F550" s="134"/>
      <c r="G550" s="134"/>
      <c r="H550" s="135"/>
      <c r="I550" s="135"/>
      <c r="J550" s="135"/>
      <c r="K550" s="135"/>
      <c r="L550" s="135"/>
      <c r="M550" s="135"/>
      <c r="N550" s="135"/>
    </row>
    <row r="551" spans="2:14">
      <c r="B551" s="134"/>
      <c r="C551" s="134"/>
      <c r="D551" s="134"/>
      <c r="E551" s="134"/>
      <c r="F551" s="134"/>
      <c r="G551" s="134"/>
      <c r="H551" s="135"/>
      <c r="I551" s="135"/>
      <c r="J551" s="135"/>
      <c r="K551" s="135"/>
      <c r="L551" s="135"/>
      <c r="M551" s="135"/>
      <c r="N551" s="135"/>
    </row>
    <row r="552" spans="2:14">
      <c r="B552" s="134"/>
      <c r="C552" s="134"/>
      <c r="D552" s="134"/>
      <c r="E552" s="134"/>
      <c r="F552" s="134"/>
      <c r="G552" s="134"/>
      <c r="H552" s="135"/>
      <c r="I552" s="135"/>
      <c r="J552" s="135"/>
      <c r="K552" s="135"/>
      <c r="L552" s="135"/>
      <c r="M552" s="135"/>
      <c r="N552" s="135"/>
    </row>
    <row r="553" spans="2:14">
      <c r="B553" s="134"/>
      <c r="C553" s="134"/>
      <c r="D553" s="134"/>
      <c r="E553" s="134"/>
      <c r="F553" s="134"/>
      <c r="G553" s="134"/>
      <c r="H553" s="135"/>
      <c r="I553" s="135"/>
      <c r="J553" s="135"/>
      <c r="K553" s="135"/>
      <c r="L553" s="135"/>
      <c r="M553" s="135"/>
      <c r="N553" s="135"/>
    </row>
    <row r="554" spans="2:14">
      <c r="B554" s="134"/>
      <c r="C554" s="134"/>
      <c r="D554" s="134"/>
      <c r="E554" s="134"/>
      <c r="F554" s="134"/>
      <c r="G554" s="134"/>
      <c r="H554" s="135"/>
      <c r="I554" s="135"/>
      <c r="J554" s="135"/>
      <c r="K554" s="135"/>
      <c r="L554" s="135"/>
      <c r="M554" s="135"/>
      <c r="N554" s="135"/>
    </row>
    <row r="555" spans="2:14">
      <c r="B555" s="134"/>
      <c r="C555" s="134"/>
      <c r="D555" s="134"/>
      <c r="E555" s="134"/>
      <c r="F555" s="134"/>
      <c r="G555" s="134"/>
      <c r="H555" s="135"/>
      <c r="I555" s="135"/>
      <c r="J555" s="135"/>
      <c r="K555" s="135"/>
      <c r="L555" s="135"/>
      <c r="M555" s="135"/>
      <c r="N555" s="135"/>
    </row>
    <row r="556" spans="2:14">
      <c r="B556" s="134"/>
      <c r="C556" s="134"/>
      <c r="D556" s="134"/>
      <c r="E556" s="134"/>
      <c r="F556" s="134"/>
      <c r="G556" s="134"/>
      <c r="H556" s="135"/>
      <c r="I556" s="135"/>
      <c r="J556" s="135"/>
      <c r="K556" s="135"/>
      <c r="L556" s="135"/>
      <c r="M556" s="135"/>
      <c r="N556" s="135"/>
    </row>
    <row r="557" spans="2:14">
      <c r="B557" s="134"/>
      <c r="C557" s="134"/>
      <c r="D557" s="134"/>
      <c r="E557" s="134"/>
      <c r="F557" s="134"/>
      <c r="G557" s="134"/>
      <c r="H557" s="135"/>
      <c r="I557" s="135"/>
      <c r="J557" s="135"/>
      <c r="K557" s="135"/>
      <c r="L557" s="135"/>
      <c r="M557" s="135"/>
      <c r="N557" s="135"/>
    </row>
    <row r="558" spans="2:14">
      <c r="B558" s="134"/>
      <c r="C558" s="134"/>
      <c r="D558" s="134"/>
      <c r="E558" s="134"/>
      <c r="F558" s="134"/>
      <c r="G558" s="134"/>
      <c r="H558" s="135"/>
      <c r="I558" s="135"/>
      <c r="J558" s="135"/>
      <c r="K558" s="135"/>
      <c r="L558" s="135"/>
      <c r="M558" s="135"/>
      <c r="N558" s="135"/>
    </row>
    <row r="559" spans="2:14">
      <c r="B559" s="134"/>
      <c r="C559" s="134"/>
      <c r="D559" s="134"/>
      <c r="E559" s="134"/>
      <c r="F559" s="134"/>
      <c r="G559" s="134"/>
      <c r="H559" s="135"/>
      <c r="I559" s="135"/>
      <c r="J559" s="135"/>
      <c r="K559" s="135"/>
      <c r="L559" s="135"/>
      <c r="M559" s="135"/>
      <c r="N559" s="135"/>
    </row>
    <row r="560" spans="2:14">
      <c r="B560" s="134"/>
      <c r="C560" s="134"/>
      <c r="D560" s="134"/>
      <c r="E560" s="134"/>
      <c r="F560" s="134"/>
      <c r="G560" s="134"/>
      <c r="H560" s="135"/>
      <c r="I560" s="135"/>
      <c r="J560" s="135"/>
      <c r="K560" s="135"/>
      <c r="L560" s="135"/>
      <c r="M560" s="135"/>
      <c r="N560" s="135"/>
    </row>
    <row r="561" spans="2:14">
      <c r="B561" s="134"/>
      <c r="C561" s="134"/>
      <c r="D561" s="134"/>
      <c r="E561" s="134"/>
      <c r="F561" s="134"/>
      <c r="G561" s="134"/>
      <c r="H561" s="135"/>
      <c r="I561" s="135"/>
      <c r="J561" s="135"/>
      <c r="K561" s="135"/>
      <c r="L561" s="135"/>
      <c r="M561" s="135"/>
      <c r="N561" s="135"/>
    </row>
    <row r="562" spans="2:14">
      <c r="B562" s="134"/>
      <c r="C562" s="134"/>
      <c r="D562" s="134"/>
      <c r="E562" s="134"/>
      <c r="F562" s="134"/>
      <c r="G562" s="134"/>
      <c r="H562" s="135"/>
      <c r="I562" s="135"/>
      <c r="J562" s="135"/>
      <c r="K562" s="135"/>
      <c r="L562" s="135"/>
      <c r="M562" s="135"/>
      <c r="N562" s="135"/>
    </row>
    <row r="563" spans="2:14">
      <c r="B563" s="134"/>
      <c r="C563" s="134"/>
      <c r="D563" s="134"/>
      <c r="E563" s="134"/>
      <c r="F563" s="134"/>
      <c r="G563" s="134"/>
      <c r="H563" s="135"/>
      <c r="I563" s="135"/>
      <c r="J563" s="135"/>
      <c r="K563" s="135"/>
      <c r="L563" s="135"/>
      <c r="M563" s="135"/>
      <c r="N563" s="135"/>
    </row>
    <row r="564" spans="2:14">
      <c r="B564" s="134"/>
      <c r="C564" s="134"/>
      <c r="D564" s="134"/>
      <c r="E564" s="134"/>
      <c r="F564" s="134"/>
      <c r="G564" s="134"/>
      <c r="H564" s="135"/>
      <c r="I564" s="135"/>
      <c r="J564" s="135"/>
      <c r="K564" s="135"/>
      <c r="L564" s="135"/>
      <c r="M564" s="135"/>
      <c r="N564" s="135"/>
    </row>
    <row r="565" spans="2:14">
      <c r="B565" s="134"/>
      <c r="C565" s="134"/>
      <c r="D565" s="134"/>
      <c r="E565" s="134"/>
      <c r="F565" s="134"/>
      <c r="G565" s="134"/>
      <c r="H565" s="135"/>
      <c r="I565" s="135"/>
      <c r="J565" s="135"/>
      <c r="K565" s="135"/>
      <c r="L565" s="135"/>
      <c r="M565" s="135"/>
      <c r="N565" s="135"/>
    </row>
    <row r="566" spans="2:14">
      <c r="B566" s="134"/>
      <c r="C566" s="134"/>
      <c r="D566" s="134"/>
      <c r="E566" s="134"/>
      <c r="F566" s="134"/>
      <c r="G566" s="134"/>
      <c r="H566" s="135"/>
      <c r="I566" s="135"/>
      <c r="J566" s="135"/>
      <c r="K566" s="135"/>
      <c r="L566" s="135"/>
      <c r="M566" s="135"/>
      <c r="N566" s="135"/>
    </row>
    <row r="567" spans="2:14">
      <c r="B567" s="134"/>
      <c r="C567" s="134"/>
      <c r="D567" s="134"/>
      <c r="E567" s="134"/>
      <c r="F567" s="134"/>
      <c r="G567" s="134"/>
      <c r="H567" s="135"/>
      <c r="I567" s="135"/>
      <c r="J567" s="135"/>
      <c r="K567" s="135"/>
      <c r="L567" s="135"/>
      <c r="M567" s="135"/>
      <c r="N567" s="135"/>
    </row>
    <row r="568" spans="2:14">
      <c r="B568" s="134"/>
      <c r="C568" s="134"/>
      <c r="D568" s="134"/>
      <c r="E568" s="134"/>
      <c r="F568" s="134"/>
      <c r="G568" s="134"/>
      <c r="H568" s="135"/>
      <c r="I568" s="135"/>
      <c r="J568" s="135"/>
      <c r="K568" s="135"/>
      <c r="L568" s="135"/>
      <c r="M568" s="135"/>
      <c r="N568" s="135"/>
    </row>
    <row r="569" spans="2:14">
      <c r="B569" s="134"/>
      <c r="C569" s="134"/>
      <c r="D569" s="134"/>
      <c r="E569" s="134"/>
      <c r="F569" s="134"/>
      <c r="G569" s="134"/>
      <c r="H569" s="135"/>
      <c r="I569" s="135"/>
      <c r="J569" s="135"/>
      <c r="K569" s="135"/>
      <c r="L569" s="135"/>
      <c r="M569" s="135"/>
      <c r="N569" s="135"/>
    </row>
    <row r="570" spans="2:14">
      <c r="B570" s="134"/>
      <c r="C570" s="134"/>
      <c r="D570" s="134"/>
      <c r="E570" s="134"/>
      <c r="F570" s="134"/>
      <c r="G570" s="134"/>
      <c r="H570" s="135"/>
      <c r="I570" s="135"/>
      <c r="J570" s="135"/>
      <c r="K570" s="135"/>
      <c r="L570" s="135"/>
      <c r="M570" s="135"/>
      <c r="N570" s="135"/>
    </row>
    <row r="571" spans="2:14">
      <c r="B571" s="134"/>
      <c r="C571" s="134"/>
      <c r="D571" s="134"/>
      <c r="E571" s="134"/>
      <c r="F571" s="134"/>
      <c r="G571" s="134"/>
      <c r="H571" s="135"/>
      <c r="I571" s="135"/>
      <c r="J571" s="135"/>
      <c r="K571" s="135"/>
      <c r="L571" s="135"/>
      <c r="M571" s="135"/>
      <c r="N571" s="135"/>
    </row>
    <row r="572" spans="2:14">
      <c r="B572" s="134"/>
      <c r="C572" s="134"/>
      <c r="D572" s="134"/>
      <c r="E572" s="134"/>
      <c r="F572" s="134"/>
      <c r="G572" s="134"/>
      <c r="H572" s="135"/>
      <c r="I572" s="135"/>
      <c r="J572" s="135"/>
      <c r="K572" s="135"/>
      <c r="L572" s="135"/>
      <c r="M572" s="135"/>
      <c r="N572" s="135"/>
    </row>
    <row r="573" spans="2:14">
      <c r="B573" s="134"/>
      <c r="C573" s="134"/>
      <c r="D573" s="134"/>
      <c r="E573" s="134"/>
      <c r="F573" s="134"/>
      <c r="G573" s="134"/>
      <c r="H573" s="135"/>
      <c r="I573" s="135"/>
      <c r="J573" s="135"/>
      <c r="K573" s="135"/>
      <c r="L573" s="135"/>
      <c r="M573" s="135"/>
      <c r="N573" s="13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3 B8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2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4.28515625" style="1" bestFit="1" customWidth="1"/>
    <col min="12" max="12" width="11.28515625" style="1" bestFit="1" customWidth="1"/>
    <col min="13" max="13" width="14.140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2102</v>
      </c>
    </row>
    <row r="6" spans="2:15" ht="26.25" customHeight="1">
      <c r="B6" s="174" t="s">
        <v>175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2:15" ht="26.25" customHeight="1">
      <c r="B7" s="174" t="s">
        <v>94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</row>
    <row r="8" spans="2:15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209</v>
      </c>
      <c r="K8" s="29" t="s">
        <v>208</v>
      </c>
      <c r="L8" s="29" t="s">
        <v>62</v>
      </c>
      <c r="M8" s="29" t="s">
        <v>60</v>
      </c>
      <c r="N8" s="29" t="s">
        <v>150</v>
      </c>
      <c r="O8" s="19" t="s">
        <v>152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9" t="s">
        <v>31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752337.74198188062</v>
      </c>
      <c r="M11" s="73"/>
      <c r="N11" s="84">
        <f>IFERROR(L11/$L$11,0)</f>
        <v>1</v>
      </c>
      <c r="O11" s="84">
        <f>L11/'סכום נכסי הקרן'!$C$42</f>
        <v>1.2431425741788975E-2</v>
      </c>
    </row>
    <row r="12" spans="2:15" s="4" customFormat="1" ht="18" customHeight="1">
      <c r="B12" s="93" t="s">
        <v>201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752337.74198188086</v>
      </c>
      <c r="M12" s="73"/>
      <c r="N12" s="84">
        <f t="shared" ref="N12:N24" si="0">IFERROR(L12/$L$11,0)</f>
        <v>1.0000000000000002</v>
      </c>
      <c r="O12" s="84">
        <f>L12/'סכום נכסי הקרן'!$C$42</f>
        <v>1.243142574178898E-2</v>
      </c>
    </row>
    <row r="13" spans="2:15">
      <c r="B13" s="90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296196.77040147799</v>
      </c>
      <c r="M13" s="71"/>
      <c r="N13" s="81">
        <f t="shared" si="0"/>
        <v>0.39370186270491747</v>
      </c>
      <c r="O13" s="81">
        <f>L13/'סכום נכסי הקרן'!$C$42</f>
        <v>4.89427547062018E-3</v>
      </c>
    </row>
    <row r="14" spans="2:15">
      <c r="B14" s="76" t="s">
        <v>1664</v>
      </c>
      <c r="C14" s="73" t="s">
        <v>1665</v>
      </c>
      <c r="D14" s="86" t="s">
        <v>27</v>
      </c>
      <c r="E14" s="73"/>
      <c r="F14" s="86" t="s">
        <v>1562</v>
      </c>
      <c r="G14" s="73" t="s">
        <v>682</v>
      </c>
      <c r="H14" s="73" t="s">
        <v>683</v>
      </c>
      <c r="I14" s="86" t="s">
        <v>135</v>
      </c>
      <c r="J14" s="83">
        <v>5332.7829419999998</v>
      </c>
      <c r="K14" s="122">
        <v>101083.0267</v>
      </c>
      <c r="L14" s="83">
        <v>21196.675116396</v>
      </c>
      <c r="M14" s="121">
        <v>1.6640673560035333E-5</v>
      </c>
      <c r="N14" s="84">
        <f t="shared" si="0"/>
        <v>2.8174414140858698E-2</v>
      </c>
      <c r="O14" s="84">
        <f>L14/'סכום נכסי הקרן'!$C$42</f>
        <v>3.5024813721049416E-4</v>
      </c>
    </row>
    <row r="15" spans="2:15">
      <c r="B15" s="76" t="s">
        <v>1666</v>
      </c>
      <c r="C15" s="73" t="s">
        <v>1667</v>
      </c>
      <c r="D15" s="86" t="s">
        <v>27</v>
      </c>
      <c r="E15" s="73"/>
      <c r="F15" s="86" t="s">
        <v>1562</v>
      </c>
      <c r="G15" s="73" t="s">
        <v>693</v>
      </c>
      <c r="H15" s="73" t="s">
        <v>683</v>
      </c>
      <c r="I15" s="86" t="s">
        <v>133</v>
      </c>
      <c r="J15" s="83">
        <v>905.64833299999998</v>
      </c>
      <c r="K15" s="122">
        <v>1015461</v>
      </c>
      <c r="L15" s="83">
        <v>33245.353264091995</v>
      </c>
      <c r="M15" s="84">
        <v>6.4276724263929389E-3</v>
      </c>
      <c r="N15" s="84">
        <f t="shared" si="0"/>
        <v>4.4189399798704607E-2</v>
      </c>
      <c r="O15" s="84">
        <f>L15/'סכום נכסי הקרן'!$C$42</f>
        <v>5.4933724217182101E-4</v>
      </c>
    </row>
    <row r="16" spans="2:15">
      <c r="B16" s="76" t="s">
        <v>1668</v>
      </c>
      <c r="C16" s="73" t="s">
        <v>1669</v>
      </c>
      <c r="D16" s="86" t="s">
        <v>27</v>
      </c>
      <c r="E16" s="73"/>
      <c r="F16" s="86" t="s">
        <v>1562</v>
      </c>
      <c r="G16" s="73" t="s">
        <v>701</v>
      </c>
      <c r="H16" s="73" t="s">
        <v>683</v>
      </c>
      <c r="I16" s="86" t="s">
        <v>133</v>
      </c>
      <c r="J16" s="83">
        <v>33046.303611000003</v>
      </c>
      <c r="K16" s="122">
        <v>33919.440000000002</v>
      </c>
      <c r="L16" s="83">
        <v>40520.972867245</v>
      </c>
      <c r="M16" s="84">
        <v>3.4586392150039425E-3</v>
      </c>
      <c r="N16" s="84">
        <f t="shared" si="0"/>
        <v>5.3860082521582323E-2</v>
      </c>
      <c r="O16" s="84">
        <f>L16/'סכום נכסי הקרן'!$C$42</f>
        <v>6.6955761631367695E-4</v>
      </c>
    </row>
    <row r="17" spans="2:15">
      <c r="B17" s="76" t="s">
        <v>1670</v>
      </c>
      <c r="C17" s="73" t="s">
        <v>1671</v>
      </c>
      <c r="D17" s="86" t="s">
        <v>27</v>
      </c>
      <c r="E17" s="73"/>
      <c r="F17" s="86" t="s">
        <v>1562</v>
      </c>
      <c r="G17" s="73" t="s">
        <v>1672</v>
      </c>
      <c r="H17" s="73" t="s">
        <v>683</v>
      </c>
      <c r="I17" s="86" t="s">
        <v>135</v>
      </c>
      <c r="J17" s="83">
        <v>5126.0871939999997</v>
      </c>
      <c r="K17" s="122">
        <v>220566.59909999999</v>
      </c>
      <c r="L17" s="83">
        <v>44459.168392648004</v>
      </c>
      <c r="M17" s="84">
        <v>2.0259918432498025E-2</v>
      </c>
      <c r="N17" s="84">
        <f t="shared" si="0"/>
        <v>5.9094693661824509E-2</v>
      </c>
      <c r="O17" s="84">
        <f>L17/'סכום נכסי הקרן'!$C$42</f>
        <v>7.3463129599073899E-4</v>
      </c>
    </row>
    <row r="18" spans="2:15">
      <c r="B18" s="76" t="s">
        <v>1673</v>
      </c>
      <c r="C18" s="73" t="s">
        <v>1674</v>
      </c>
      <c r="D18" s="86" t="s">
        <v>27</v>
      </c>
      <c r="E18" s="73"/>
      <c r="F18" s="86" t="s">
        <v>1562</v>
      </c>
      <c r="G18" s="73" t="s">
        <v>1672</v>
      </c>
      <c r="H18" s="73" t="s">
        <v>683</v>
      </c>
      <c r="I18" s="86" t="s">
        <v>133</v>
      </c>
      <c r="J18" s="83">
        <v>12571.305017999999</v>
      </c>
      <c r="K18" s="122">
        <v>113350.9</v>
      </c>
      <c r="L18" s="83">
        <v>51512.617280487</v>
      </c>
      <c r="M18" s="84">
        <v>2.1331087099915633E-2</v>
      </c>
      <c r="N18" s="84">
        <f t="shared" si="0"/>
        <v>6.8470069233516714E-2</v>
      </c>
      <c r="O18" s="84">
        <f>L18/'סכום נכסי הקרן'!$C$42</f>
        <v>8.5118058121161301E-4</v>
      </c>
    </row>
    <row r="19" spans="2:15">
      <c r="B19" s="76" t="s">
        <v>1675</v>
      </c>
      <c r="C19" s="73" t="s">
        <v>1676</v>
      </c>
      <c r="D19" s="86" t="s">
        <v>27</v>
      </c>
      <c r="E19" s="73"/>
      <c r="F19" s="86" t="s">
        <v>1562</v>
      </c>
      <c r="G19" s="73" t="s">
        <v>1677</v>
      </c>
      <c r="H19" s="73" t="s">
        <v>683</v>
      </c>
      <c r="I19" s="86" t="s">
        <v>136</v>
      </c>
      <c r="J19" s="83">
        <v>2885362.0125210001</v>
      </c>
      <c r="K19" s="122">
        <v>133.5</v>
      </c>
      <c r="L19" s="83">
        <v>17207.468062453001</v>
      </c>
      <c r="M19" s="121">
        <v>1.2391405547446149E-5</v>
      </c>
      <c r="N19" s="84">
        <f t="shared" si="0"/>
        <v>2.2871998973657003E-2</v>
      </c>
      <c r="O19" s="84">
        <f>L19/'סכום נכסי הקרן'!$C$42</f>
        <v>2.8433155680729073E-4</v>
      </c>
    </row>
    <row r="20" spans="2:15">
      <c r="B20" s="76" t="s">
        <v>1678</v>
      </c>
      <c r="C20" s="73" t="s">
        <v>1679</v>
      </c>
      <c r="D20" s="86" t="s">
        <v>27</v>
      </c>
      <c r="E20" s="73"/>
      <c r="F20" s="86" t="s">
        <v>1562</v>
      </c>
      <c r="G20" s="73" t="s">
        <v>532</v>
      </c>
      <c r="H20" s="73"/>
      <c r="I20" s="86" t="s">
        <v>136</v>
      </c>
      <c r="J20" s="83">
        <v>120747.51708999999</v>
      </c>
      <c r="K20" s="122">
        <v>16324.43</v>
      </c>
      <c r="L20" s="83">
        <v>88054.515418157011</v>
      </c>
      <c r="M20" s="121">
        <v>2.3774984301527325E-4</v>
      </c>
      <c r="N20" s="84">
        <f t="shared" si="0"/>
        <v>0.11704120437477364</v>
      </c>
      <c r="O20" s="84">
        <f>L20/'סכום נכסי הקרן'!$C$42</f>
        <v>1.4549890409145455E-3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122"/>
      <c r="L21" s="73"/>
      <c r="M21" s="73"/>
      <c r="N21" s="84"/>
      <c r="O21" s="73"/>
    </row>
    <row r="22" spans="2:15">
      <c r="B22" s="90" t="s">
        <v>29</v>
      </c>
      <c r="C22" s="71"/>
      <c r="D22" s="71"/>
      <c r="E22" s="71"/>
      <c r="F22" s="71"/>
      <c r="G22" s="71"/>
      <c r="H22" s="71"/>
      <c r="I22" s="71"/>
      <c r="J22" s="80"/>
      <c r="K22" s="123"/>
      <c r="L22" s="80">
        <v>456140.97158040298</v>
      </c>
      <c r="M22" s="71"/>
      <c r="N22" s="81">
        <f t="shared" si="0"/>
        <v>0.60629813729508297</v>
      </c>
      <c r="O22" s="81">
        <f>L22/'סכום נכסי הקרן'!$C$42</f>
        <v>7.5371502711688012E-3</v>
      </c>
    </row>
    <row r="23" spans="2:15">
      <c r="B23" s="76" t="s">
        <v>1680</v>
      </c>
      <c r="C23" s="73" t="s">
        <v>1681</v>
      </c>
      <c r="D23" s="86" t="s">
        <v>125</v>
      </c>
      <c r="E23" s="73"/>
      <c r="F23" s="86" t="s">
        <v>1540</v>
      </c>
      <c r="G23" s="73" t="s">
        <v>532</v>
      </c>
      <c r="H23" s="73"/>
      <c r="I23" s="86" t="s">
        <v>133</v>
      </c>
      <c r="J23" s="83">
        <v>3195127.3530539996</v>
      </c>
      <c r="K23" s="122">
        <v>1469.4</v>
      </c>
      <c r="L23" s="83">
        <v>169721.36279063299</v>
      </c>
      <c r="M23" s="84">
        <v>5.1108258522280731E-3</v>
      </c>
      <c r="N23" s="84">
        <f t="shared" si="0"/>
        <v>0.22559198258954363</v>
      </c>
      <c r="O23" s="84">
        <f>L23/'סכום נכסי הקרן'!$C$42</f>
        <v>2.8044299795048633E-3</v>
      </c>
    </row>
    <row r="24" spans="2:15">
      <c r="B24" s="76" t="s">
        <v>1682</v>
      </c>
      <c r="C24" s="73" t="s">
        <v>1683</v>
      </c>
      <c r="D24" s="86" t="s">
        <v>125</v>
      </c>
      <c r="E24" s="73"/>
      <c r="F24" s="86" t="s">
        <v>1540</v>
      </c>
      <c r="G24" s="73" t="s">
        <v>532</v>
      </c>
      <c r="H24" s="73"/>
      <c r="I24" s="86" t="s">
        <v>133</v>
      </c>
      <c r="J24" s="83">
        <v>652616.77083299996</v>
      </c>
      <c r="K24" s="122">
        <v>12140.49</v>
      </c>
      <c r="L24" s="83">
        <v>286419.60878976999</v>
      </c>
      <c r="M24" s="84">
        <v>6.4384356310431285E-3</v>
      </c>
      <c r="N24" s="84">
        <f t="shared" si="0"/>
        <v>0.38070615470553937</v>
      </c>
      <c r="O24" s="84">
        <f>L24/'סכום נכסי הקרן'!$C$42</f>
        <v>4.7327202916639379E-3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142" t="s">
        <v>224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142" t="s">
        <v>113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142" t="s">
        <v>207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142" t="s">
        <v>215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2:15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2:15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2:15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2:15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2:15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2:15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2:15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2:15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2:15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2:15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2:15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2:15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2:15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2:15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</row>
    <row r="202" spans="2:15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2:15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2:15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2:15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2:15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2:15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2:15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2:15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2:15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2:15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2:15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2:15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</row>
    <row r="214" spans="2:15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</row>
    <row r="215" spans="2:15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</row>
    <row r="216" spans="2:15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</row>
    <row r="217" spans="2:15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</row>
    <row r="218" spans="2:15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</row>
    <row r="219" spans="2:15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</row>
    <row r="220" spans="2:15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</row>
    <row r="221" spans="2:15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</row>
    <row r="222" spans="2:15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</row>
    <row r="223" spans="2:15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</row>
    <row r="224" spans="2:15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</row>
    <row r="225" spans="2:15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</row>
    <row r="226" spans="2:15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</row>
    <row r="227" spans="2:15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</row>
    <row r="228" spans="2:15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</row>
    <row r="229" spans="2:15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</row>
    <row r="230" spans="2:15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</row>
    <row r="231" spans="2:15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</row>
    <row r="232" spans="2:15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</row>
    <row r="233" spans="2:15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</row>
    <row r="234" spans="2:15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</row>
    <row r="235" spans="2:15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</row>
    <row r="236" spans="2:15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</row>
    <row r="237" spans="2:15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</row>
    <row r="238" spans="2:15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</row>
    <row r="239" spans="2:15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</row>
    <row r="240" spans="2:15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</row>
    <row r="241" spans="2:15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</row>
    <row r="242" spans="2:15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</row>
    <row r="243" spans="2:15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</row>
    <row r="244" spans="2:15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</row>
    <row r="245" spans="2:15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</row>
    <row r="246" spans="2:15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</row>
    <row r="247" spans="2:15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</row>
    <row r="248" spans="2:15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</row>
    <row r="249" spans="2:15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43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43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4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4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4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4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4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4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4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4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4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4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4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4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4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4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4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4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4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4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4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4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4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4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4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4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4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4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4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4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4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4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4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4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34"/>
      <c r="C359" s="134"/>
      <c r="D359" s="134"/>
      <c r="E359" s="134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34"/>
      <c r="C360" s="134"/>
      <c r="D360" s="134"/>
      <c r="E360" s="134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34"/>
      <c r="C361" s="134"/>
      <c r="D361" s="134"/>
      <c r="E361" s="134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34"/>
      <c r="C362" s="134"/>
      <c r="D362" s="134"/>
      <c r="E362" s="134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4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4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4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4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4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4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4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4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4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4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4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4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4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4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4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4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4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4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4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4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4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4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4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4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4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4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4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4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4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4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4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4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4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4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4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4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4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4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</row>
    <row r="401" spans="2:15">
      <c r="B401" s="134"/>
      <c r="C401" s="134"/>
      <c r="D401" s="134"/>
      <c r="E401" s="134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</row>
    <row r="402" spans="2:15">
      <c r="B402" s="134"/>
      <c r="C402" s="134"/>
      <c r="D402" s="134"/>
      <c r="E402" s="134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</row>
    <row r="403" spans="2:15">
      <c r="B403" s="134"/>
      <c r="C403" s="134"/>
      <c r="D403" s="134"/>
      <c r="E403" s="134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</row>
    <row r="404" spans="2:15">
      <c r="B404" s="134"/>
      <c r="C404" s="134"/>
      <c r="D404" s="134"/>
      <c r="E404" s="134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</row>
    <row r="405" spans="2:15">
      <c r="B405" s="134"/>
      <c r="C405" s="134"/>
      <c r="D405" s="134"/>
      <c r="E405" s="134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</row>
    <row r="406" spans="2:15">
      <c r="B406" s="134"/>
      <c r="C406" s="134"/>
      <c r="D406" s="134"/>
      <c r="E406" s="134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</row>
    <row r="407" spans="2:15">
      <c r="B407" s="134"/>
      <c r="C407" s="134"/>
      <c r="D407" s="134"/>
      <c r="E407" s="134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</row>
    <row r="408" spans="2:15">
      <c r="B408" s="134"/>
      <c r="C408" s="134"/>
      <c r="D408" s="134"/>
      <c r="E408" s="134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</row>
    <row r="409" spans="2:15">
      <c r="B409" s="134"/>
      <c r="C409" s="134"/>
      <c r="D409" s="134"/>
      <c r="E409" s="134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</row>
    <row r="410" spans="2:15">
      <c r="B410" s="134"/>
      <c r="C410" s="134"/>
      <c r="D410" s="134"/>
      <c r="E410" s="134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</row>
    <row r="411" spans="2:15">
      <c r="B411" s="134"/>
      <c r="C411" s="134"/>
      <c r="D411" s="134"/>
      <c r="E411" s="134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</row>
    <row r="412" spans="2:15">
      <c r="B412" s="134"/>
      <c r="C412" s="134"/>
      <c r="D412" s="134"/>
      <c r="E412" s="134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</row>
    <row r="413" spans="2:15">
      <c r="B413" s="134"/>
      <c r="C413" s="134"/>
      <c r="D413" s="134"/>
      <c r="E413" s="134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</row>
    <row r="414" spans="2:15">
      <c r="B414" s="134"/>
      <c r="C414" s="134"/>
      <c r="D414" s="134"/>
      <c r="E414" s="134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</row>
    <row r="415" spans="2:15">
      <c r="B415" s="134"/>
      <c r="C415" s="134"/>
      <c r="D415" s="134"/>
      <c r="E415" s="134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</row>
    <row r="416" spans="2:15">
      <c r="B416" s="134"/>
      <c r="C416" s="134"/>
      <c r="D416" s="134"/>
      <c r="E416" s="134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</row>
    <row r="417" spans="2:15">
      <c r="B417" s="134"/>
      <c r="C417" s="134"/>
      <c r="D417" s="134"/>
      <c r="E417" s="134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</row>
    <row r="418" spans="2:15">
      <c r="B418" s="134"/>
      <c r="C418" s="134"/>
      <c r="D418" s="134"/>
      <c r="E418" s="134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</row>
    <row r="419" spans="2:15">
      <c r="B419" s="134"/>
      <c r="C419" s="134"/>
      <c r="D419" s="134"/>
      <c r="E419" s="134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</row>
    <row r="420" spans="2:15">
      <c r="B420" s="134"/>
      <c r="C420" s="134"/>
      <c r="D420" s="134"/>
      <c r="E420" s="134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</row>
    <row r="421" spans="2:15">
      <c r="B421" s="134"/>
      <c r="C421" s="134"/>
      <c r="D421" s="134"/>
      <c r="E421" s="134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</row>
    <row r="422" spans="2:15">
      <c r="B422" s="134"/>
      <c r="C422" s="134"/>
      <c r="D422" s="134"/>
      <c r="E422" s="134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</row>
    <row r="423" spans="2:15">
      <c r="B423" s="134"/>
      <c r="C423" s="134"/>
      <c r="D423" s="134"/>
      <c r="E423" s="134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</row>
    <row r="424" spans="2:15">
      <c r="B424" s="134"/>
      <c r="C424" s="134"/>
      <c r="D424" s="134"/>
      <c r="E424" s="134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</row>
    <row r="425" spans="2:15">
      <c r="B425" s="134"/>
      <c r="C425" s="134"/>
      <c r="D425" s="134"/>
      <c r="E425" s="134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</row>
    <row r="426" spans="2:15">
      <c r="B426" s="134"/>
      <c r="C426" s="134"/>
      <c r="D426" s="134"/>
      <c r="E426" s="134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</row>
    <row r="427" spans="2:15">
      <c r="B427" s="134"/>
      <c r="C427" s="134"/>
      <c r="D427" s="134"/>
      <c r="E427" s="134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</row>
    <row r="428" spans="2:15">
      <c r="B428" s="134"/>
      <c r="C428" s="134"/>
      <c r="D428" s="134"/>
      <c r="E428" s="134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</row>
    <row r="429" spans="2:15">
      <c r="B429" s="134"/>
      <c r="C429" s="134"/>
      <c r="D429" s="134"/>
      <c r="E429" s="134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</row>
    <row r="430" spans="2:15">
      <c r="B430" s="134"/>
      <c r="C430" s="134"/>
      <c r="D430" s="134"/>
      <c r="E430" s="134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</row>
    <row r="431" spans="2:15">
      <c r="B431" s="134"/>
      <c r="C431" s="134"/>
      <c r="D431" s="134"/>
      <c r="E431" s="134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</row>
    <row r="432" spans="2:15">
      <c r="B432" s="134"/>
      <c r="C432" s="134"/>
      <c r="D432" s="134"/>
      <c r="E432" s="134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</row>
    <row r="433" spans="2:15">
      <c r="B433" s="134"/>
      <c r="C433" s="134"/>
      <c r="D433" s="134"/>
      <c r="E433" s="134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</row>
    <row r="434" spans="2:15">
      <c r="B434" s="134"/>
      <c r="C434" s="134"/>
      <c r="D434" s="134"/>
      <c r="E434" s="134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</row>
    <row r="435" spans="2:15">
      <c r="B435" s="134"/>
      <c r="C435" s="134"/>
      <c r="D435" s="134"/>
      <c r="E435" s="134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</row>
    <row r="436" spans="2:15">
      <c r="B436" s="134"/>
      <c r="C436" s="134"/>
      <c r="D436" s="134"/>
      <c r="E436" s="134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</row>
    <row r="437" spans="2:15">
      <c r="B437" s="134"/>
      <c r="C437" s="134"/>
      <c r="D437" s="134"/>
      <c r="E437" s="134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</row>
    <row r="438" spans="2:15">
      <c r="B438" s="134"/>
      <c r="C438" s="134"/>
      <c r="D438" s="134"/>
      <c r="E438" s="134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</row>
    <row r="439" spans="2:15">
      <c r="B439" s="134"/>
      <c r="C439" s="134"/>
      <c r="D439" s="134"/>
      <c r="E439" s="134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</row>
    <row r="440" spans="2:15">
      <c r="B440" s="134"/>
      <c r="C440" s="134"/>
      <c r="D440" s="134"/>
      <c r="E440" s="134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</row>
    <row r="441" spans="2:15">
      <c r="B441" s="134"/>
      <c r="C441" s="134"/>
      <c r="D441" s="134"/>
      <c r="E441" s="134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</row>
    <row r="442" spans="2:15">
      <c r="B442" s="134"/>
      <c r="C442" s="134"/>
      <c r="D442" s="134"/>
      <c r="E442" s="134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</row>
    <row r="443" spans="2:15">
      <c r="B443" s="134"/>
      <c r="C443" s="134"/>
      <c r="D443" s="134"/>
      <c r="E443" s="134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</row>
    <row r="444" spans="2:15">
      <c r="B444" s="134"/>
      <c r="C444" s="134"/>
      <c r="D444" s="134"/>
      <c r="E444" s="134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</row>
    <row r="445" spans="2:15">
      <c r="B445" s="134"/>
      <c r="C445" s="134"/>
      <c r="D445" s="134"/>
      <c r="E445" s="134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</row>
    <row r="446" spans="2:15">
      <c r="B446" s="134"/>
      <c r="C446" s="134"/>
      <c r="D446" s="134"/>
      <c r="E446" s="134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</row>
    <row r="447" spans="2:15">
      <c r="B447" s="134"/>
      <c r="C447" s="134"/>
      <c r="D447" s="134"/>
      <c r="E447" s="134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</row>
    <row r="448" spans="2:15">
      <c r="B448" s="134"/>
      <c r="C448" s="134"/>
      <c r="D448" s="134"/>
      <c r="E448" s="134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</row>
    <row r="449" spans="2:15">
      <c r="B449" s="134"/>
      <c r="C449" s="134"/>
      <c r="D449" s="134"/>
      <c r="E449" s="134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</row>
    <row r="450" spans="2:15">
      <c r="B450" s="134"/>
      <c r="C450" s="134"/>
      <c r="D450" s="134"/>
      <c r="E450" s="134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</row>
    <row r="451" spans="2:15">
      <c r="B451" s="134"/>
      <c r="C451" s="134"/>
      <c r="D451" s="134"/>
      <c r="E451" s="134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</row>
    <row r="452" spans="2:15">
      <c r="B452" s="134"/>
      <c r="C452" s="134"/>
      <c r="D452" s="134"/>
      <c r="E452" s="134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</row>
    <row r="453" spans="2:15">
      <c r="B453" s="134"/>
      <c r="C453" s="134"/>
      <c r="D453" s="134"/>
      <c r="E453" s="134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</row>
    <row r="454" spans="2:15">
      <c r="B454" s="134"/>
      <c r="C454" s="134"/>
      <c r="D454" s="134"/>
      <c r="E454" s="134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</row>
    <row r="455" spans="2:15">
      <c r="B455" s="134"/>
      <c r="C455" s="134"/>
      <c r="D455" s="134"/>
      <c r="E455" s="134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</row>
    <row r="456" spans="2:15">
      <c r="B456" s="134"/>
      <c r="C456" s="134"/>
      <c r="D456" s="134"/>
      <c r="E456" s="134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</row>
    <row r="457" spans="2:15">
      <c r="B457" s="134"/>
      <c r="C457" s="134"/>
      <c r="D457" s="134"/>
      <c r="E457" s="134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</row>
    <row r="458" spans="2:15">
      <c r="B458" s="134"/>
      <c r="C458" s="134"/>
      <c r="D458" s="134"/>
      <c r="E458" s="134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</row>
    <row r="459" spans="2:15">
      <c r="B459" s="134"/>
      <c r="C459" s="134"/>
      <c r="D459" s="134"/>
      <c r="E459" s="134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</row>
    <row r="460" spans="2:15">
      <c r="B460" s="134"/>
      <c r="C460" s="134"/>
      <c r="D460" s="134"/>
      <c r="E460" s="134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</row>
    <row r="461" spans="2:15">
      <c r="B461" s="134"/>
      <c r="C461" s="134"/>
      <c r="D461" s="134"/>
      <c r="E461" s="134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</row>
    <row r="462" spans="2:15">
      <c r="B462" s="134"/>
      <c r="C462" s="134"/>
      <c r="D462" s="134"/>
      <c r="E462" s="134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</row>
    <row r="463" spans="2:15">
      <c r="B463" s="134"/>
      <c r="C463" s="134"/>
      <c r="D463" s="134"/>
      <c r="E463" s="134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</row>
    <row r="464" spans="2:15">
      <c r="B464" s="134"/>
      <c r="C464" s="134"/>
      <c r="D464" s="134"/>
      <c r="E464" s="134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</row>
    <row r="465" spans="2:15">
      <c r="B465" s="134"/>
      <c r="C465" s="134"/>
      <c r="D465" s="134"/>
      <c r="E465" s="134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</row>
    <row r="466" spans="2:15">
      <c r="B466" s="134"/>
      <c r="C466" s="134"/>
      <c r="D466" s="134"/>
      <c r="E466" s="134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</row>
    <row r="467" spans="2:15">
      <c r="B467" s="134"/>
      <c r="C467" s="134"/>
      <c r="D467" s="134"/>
      <c r="E467" s="134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</row>
    <row r="468" spans="2:15">
      <c r="B468" s="134"/>
      <c r="C468" s="134"/>
      <c r="D468" s="134"/>
      <c r="E468" s="134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</row>
    <row r="469" spans="2:15">
      <c r="B469" s="134"/>
      <c r="C469" s="134"/>
      <c r="D469" s="134"/>
      <c r="E469" s="134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</row>
    <row r="470" spans="2:15">
      <c r="B470" s="134"/>
      <c r="C470" s="134"/>
      <c r="D470" s="134"/>
      <c r="E470" s="134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</row>
    <row r="471" spans="2:15">
      <c r="B471" s="134"/>
      <c r="C471" s="134"/>
      <c r="D471" s="134"/>
      <c r="E471" s="134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</row>
    <row r="472" spans="2:15">
      <c r="B472" s="134"/>
      <c r="C472" s="134"/>
      <c r="D472" s="134"/>
      <c r="E472" s="134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</row>
    <row r="473" spans="2:15">
      <c r="B473" s="134"/>
      <c r="C473" s="134"/>
      <c r="D473" s="134"/>
      <c r="E473" s="134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</row>
    <row r="474" spans="2:15">
      <c r="B474" s="134"/>
      <c r="C474" s="134"/>
      <c r="D474" s="134"/>
      <c r="E474" s="134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</row>
    <row r="475" spans="2:15">
      <c r="B475" s="134"/>
      <c r="C475" s="134"/>
      <c r="D475" s="134"/>
      <c r="E475" s="134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</row>
    <row r="476" spans="2:15">
      <c r="B476" s="134"/>
      <c r="C476" s="134"/>
      <c r="D476" s="134"/>
      <c r="E476" s="134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</row>
    <row r="477" spans="2:15">
      <c r="B477" s="134"/>
      <c r="C477" s="134"/>
      <c r="D477" s="134"/>
      <c r="E477" s="134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</row>
    <row r="478" spans="2:15">
      <c r="B478" s="134"/>
      <c r="C478" s="134"/>
      <c r="D478" s="134"/>
      <c r="E478" s="134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</row>
    <row r="479" spans="2:15">
      <c r="B479" s="134"/>
      <c r="C479" s="134"/>
      <c r="D479" s="134"/>
      <c r="E479" s="134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</row>
    <row r="480" spans="2:15">
      <c r="B480" s="134"/>
      <c r="C480" s="134"/>
      <c r="D480" s="134"/>
      <c r="E480" s="134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</row>
    <row r="481" spans="2:15">
      <c r="B481" s="134"/>
      <c r="C481" s="134"/>
      <c r="D481" s="134"/>
      <c r="E481" s="134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</row>
    <row r="482" spans="2:15">
      <c r="B482" s="134"/>
      <c r="C482" s="134"/>
      <c r="D482" s="134"/>
      <c r="E482" s="134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</row>
    <row r="483" spans="2:15">
      <c r="B483" s="134"/>
      <c r="C483" s="134"/>
      <c r="D483" s="134"/>
      <c r="E483" s="134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</row>
    <row r="484" spans="2:15">
      <c r="B484" s="134"/>
      <c r="C484" s="134"/>
      <c r="D484" s="134"/>
      <c r="E484" s="134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</row>
    <row r="485" spans="2:15">
      <c r="B485" s="134"/>
      <c r="C485" s="134"/>
      <c r="D485" s="134"/>
      <c r="E485" s="134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</row>
    <row r="486" spans="2:15">
      <c r="B486" s="134"/>
      <c r="C486" s="134"/>
      <c r="D486" s="134"/>
      <c r="E486" s="134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</row>
    <row r="487" spans="2:15">
      <c r="B487" s="134"/>
      <c r="C487" s="134"/>
      <c r="D487" s="134"/>
      <c r="E487" s="134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</row>
    <row r="488" spans="2:15">
      <c r="B488" s="134"/>
      <c r="C488" s="134"/>
      <c r="D488" s="134"/>
      <c r="E488" s="134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</row>
    <row r="489" spans="2:15">
      <c r="B489" s="134"/>
      <c r="C489" s="134"/>
      <c r="D489" s="134"/>
      <c r="E489" s="134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</row>
    <row r="490" spans="2:15">
      <c r="B490" s="134"/>
      <c r="C490" s="134"/>
      <c r="D490" s="134"/>
      <c r="E490" s="134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</row>
    <row r="491" spans="2:15">
      <c r="B491" s="134"/>
      <c r="C491" s="134"/>
      <c r="D491" s="134"/>
      <c r="E491" s="134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</row>
    <row r="492" spans="2:15">
      <c r="B492" s="134"/>
      <c r="C492" s="134"/>
      <c r="D492" s="134"/>
      <c r="E492" s="134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</row>
    <row r="493" spans="2:15">
      <c r="B493" s="134"/>
      <c r="C493" s="134"/>
      <c r="D493" s="134"/>
      <c r="E493" s="134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</row>
    <row r="494" spans="2:15">
      <c r="B494" s="134"/>
      <c r="C494" s="134"/>
      <c r="D494" s="134"/>
      <c r="E494" s="134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</row>
    <row r="495" spans="2:15">
      <c r="B495" s="134"/>
      <c r="C495" s="134"/>
      <c r="D495" s="134"/>
      <c r="E495" s="134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</row>
    <row r="496" spans="2:15">
      <c r="B496" s="134"/>
      <c r="C496" s="134"/>
      <c r="D496" s="134"/>
      <c r="E496" s="134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</row>
    <row r="497" spans="2:15">
      <c r="B497" s="134"/>
      <c r="C497" s="134"/>
      <c r="D497" s="134"/>
      <c r="E497" s="134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</row>
    <row r="498" spans="2:15">
      <c r="B498" s="134"/>
      <c r="C498" s="134"/>
      <c r="D498" s="134"/>
      <c r="E498" s="134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</row>
    <row r="499" spans="2:15">
      <c r="B499" s="134"/>
      <c r="C499" s="134"/>
      <c r="D499" s="134"/>
      <c r="E499" s="134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</row>
    <row r="500" spans="2:15">
      <c r="B500" s="134"/>
      <c r="C500" s="134"/>
      <c r="D500" s="134"/>
      <c r="E500" s="134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</row>
    <row r="501" spans="2:15">
      <c r="B501" s="134"/>
      <c r="C501" s="134"/>
      <c r="D501" s="134"/>
      <c r="E501" s="134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</row>
    <row r="502" spans="2:15">
      <c r="B502" s="134"/>
      <c r="C502" s="134"/>
      <c r="D502" s="134"/>
      <c r="E502" s="134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</row>
    <row r="503" spans="2:15">
      <c r="B503" s="134"/>
      <c r="C503" s="134"/>
      <c r="D503" s="134"/>
      <c r="E503" s="134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</row>
    <row r="504" spans="2:15">
      <c r="B504" s="134"/>
      <c r="C504" s="134"/>
      <c r="D504" s="134"/>
      <c r="E504" s="134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</row>
    <row r="505" spans="2:15">
      <c r="B505" s="134"/>
      <c r="C505" s="134"/>
      <c r="D505" s="134"/>
      <c r="E505" s="134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</row>
    <row r="506" spans="2:15">
      <c r="B506" s="134"/>
      <c r="C506" s="134"/>
      <c r="D506" s="134"/>
      <c r="E506" s="134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</row>
    <row r="507" spans="2:15">
      <c r="B507" s="134"/>
      <c r="C507" s="134"/>
      <c r="D507" s="134"/>
      <c r="E507" s="134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</row>
    <row r="508" spans="2:15">
      <c r="B508" s="134"/>
      <c r="C508" s="134"/>
      <c r="D508" s="134"/>
      <c r="E508" s="134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</row>
    <row r="509" spans="2:15">
      <c r="B509" s="134"/>
      <c r="C509" s="134"/>
      <c r="D509" s="134"/>
      <c r="E509" s="134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</row>
    <row r="510" spans="2:15">
      <c r="B510" s="134"/>
      <c r="C510" s="134"/>
      <c r="D510" s="134"/>
      <c r="E510" s="134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</row>
    <row r="511" spans="2:15">
      <c r="B511" s="134"/>
      <c r="C511" s="134"/>
      <c r="D511" s="134"/>
      <c r="E511" s="134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</row>
    <row r="512" spans="2:15">
      <c r="B512" s="134"/>
      <c r="C512" s="134"/>
      <c r="D512" s="134"/>
      <c r="E512" s="134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</row>
    <row r="513" spans="2:15">
      <c r="B513" s="134"/>
      <c r="C513" s="134"/>
      <c r="D513" s="134"/>
      <c r="E513" s="134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</row>
    <row r="514" spans="2:15">
      <c r="B514" s="134"/>
      <c r="C514" s="134"/>
      <c r="D514" s="134"/>
      <c r="E514" s="134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</row>
    <row r="515" spans="2:15">
      <c r="B515" s="134"/>
      <c r="C515" s="134"/>
      <c r="D515" s="134"/>
      <c r="E515" s="134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</row>
    <row r="516" spans="2:15">
      <c r="B516" s="134"/>
      <c r="C516" s="134"/>
      <c r="D516" s="134"/>
      <c r="E516" s="134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</row>
    <row r="517" spans="2:15">
      <c r="B517" s="134"/>
      <c r="C517" s="134"/>
      <c r="D517" s="134"/>
      <c r="E517" s="134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</row>
    <row r="518" spans="2:15">
      <c r="B518" s="134"/>
      <c r="C518" s="134"/>
      <c r="D518" s="134"/>
      <c r="E518" s="134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</row>
    <row r="519" spans="2:15">
      <c r="B519" s="134"/>
      <c r="C519" s="134"/>
      <c r="D519" s="134"/>
      <c r="E519" s="134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</row>
    <row r="520" spans="2:15">
      <c r="B520" s="134"/>
      <c r="C520" s="134"/>
      <c r="D520" s="134"/>
      <c r="E520" s="134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</row>
    <row r="521" spans="2:15">
      <c r="B521" s="134"/>
      <c r="C521" s="134"/>
      <c r="D521" s="134"/>
      <c r="E521" s="134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</row>
    <row r="522" spans="2:15">
      <c r="B522" s="134"/>
      <c r="C522" s="134"/>
      <c r="D522" s="134"/>
      <c r="E522" s="134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</row>
    <row r="523" spans="2:15">
      <c r="B523" s="134"/>
      <c r="C523" s="134"/>
      <c r="D523" s="134"/>
      <c r="E523" s="134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</row>
    <row r="524" spans="2:15">
      <c r="B524" s="134"/>
      <c r="C524" s="134"/>
      <c r="D524" s="134"/>
      <c r="E524" s="134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</row>
    <row r="525" spans="2:15">
      <c r="B525" s="134"/>
      <c r="C525" s="134"/>
      <c r="D525" s="134"/>
      <c r="E525" s="134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8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2102</v>
      </c>
    </row>
    <row r="6" spans="2:12" ht="26.25" customHeight="1">
      <c r="B6" s="174" t="s">
        <v>175</v>
      </c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2:12" ht="26.25" customHeight="1">
      <c r="B7" s="174" t="s">
        <v>95</v>
      </c>
      <c r="C7" s="175"/>
      <c r="D7" s="175"/>
      <c r="E7" s="175"/>
      <c r="F7" s="175"/>
      <c r="G7" s="175"/>
      <c r="H7" s="175"/>
      <c r="I7" s="175"/>
      <c r="J7" s="175"/>
      <c r="K7" s="175"/>
      <c r="L7" s="176"/>
    </row>
    <row r="8" spans="2:12" s="3" customFormat="1" ht="78.75">
      <c r="B8" s="21" t="s">
        <v>117</v>
      </c>
      <c r="C8" s="29" t="s">
        <v>47</v>
      </c>
      <c r="D8" s="29" t="s">
        <v>120</v>
      </c>
      <c r="E8" s="29" t="s">
        <v>66</v>
      </c>
      <c r="F8" s="29" t="s">
        <v>104</v>
      </c>
      <c r="G8" s="29" t="s">
        <v>209</v>
      </c>
      <c r="H8" s="29" t="s">
        <v>208</v>
      </c>
      <c r="I8" s="29" t="s">
        <v>62</v>
      </c>
      <c r="J8" s="29" t="s">
        <v>60</v>
      </c>
      <c r="K8" s="29" t="s">
        <v>150</v>
      </c>
      <c r="L8" s="65" t="s">
        <v>152</v>
      </c>
    </row>
    <row r="9" spans="2:12" s="3" customFormat="1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6" t="s">
        <v>50</v>
      </c>
      <c r="C11" s="112"/>
      <c r="D11" s="112"/>
      <c r="E11" s="112"/>
      <c r="F11" s="112"/>
      <c r="G11" s="113"/>
      <c r="H11" s="114"/>
      <c r="I11" s="113">
        <v>1849.3670745380002</v>
      </c>
      <c r="J11" s="112"/>
      <c r="K11" s="115">
        <f>IFERROR(I11/$I$11,0)</f>
        <v>1</v>
      </c>
      <c r="L11" s="115">
        <f>I11/'סכום נכסי הקרן'!$C$42</f>
        <v>3.0558442270708738E-5</v>
      </c>
    </row>
    <row r="12" spans="2:12" s="4" customFormat="1" ht="18" customHeight="1">
      <c r="B12" s="111" t="s">
        <v>25</v>
      </c>
      <c r="C12" s="112"/>
      <c r="D12" s="112"/>
      <c r="E12" s="112"/>
      <c r="F12" s="112"/>
      <c r="G12" s="113"/>
      <c r="H12" s="114"/>
      <c r="I12" s="113">
        <v>1752.150245344</v>
      </c>
      <c r="J12" s="112"/>
      <c r="K12" s="115">
        <f t="shared" ref="K12:K21" si="0">IFERROR(I12/$I$11,0)</f>
        <v>0.94743237806464875</v>
      </c>
      <c r="L12" s="115">
        <f>I12/'סכום נכסי הקרן'!$C$42</f>
        <v>2.8952057630488868E-5</v>
      </c>
    </row>
    <row r="13" spans="2:12">
      <c r="B13" s="90" t="s">
        <v>1684</v>
      </c>
      <c r="C13" s="71"/>
      <c r="D13" s="71"/>
      <c r="E13" s="71"/>
      <c r="F13" s="71"/>
      <c r="G13" s="80"/>
      <c r="H13" s="82"/>
      <c r="I13" s="80">
        <v>1752.150245344</v>
      </c>
      <c r="J13" s="71"/>
      <c r="K13" s="81">
        <f t="shared" si="0"/>
        <v>0.94743237806464875</v>
      </c>
      <c r="L13" s="81">
        <f>I13/'סכום נכסי הקרן'!$C$42</f>
        <v>2.8952057630488868E-5</v>
      </c>
    </row>
    <row r="14" spans="2:12">
      <c r="B14" s="76" t="s">
        <v>1685</v>
      </c>
      <c r="C14" s="73" t="s">
        <v>1686</v>
      </c>
      <c r="D14" s="86" t="s">
        <v>121</v>
      </c>
      <c r="E14" s="86" t="s">
        <v>474</v>
      </c>
      <c r="F14" s="86" t="s">
        <v>134</v>
      </c>
      <c r="G14" s="83">
        <v>80163.445634999996</v>
      </c>
      <c r="H14" s="85">
        <v>1696</v>
      </c>
      <c r="I14" s="83">
        <v>1359.5720379699999</v>
      </c>
      <c r="J14" s="84">
        <v>4.0081722817499998E-2</v>
      </c>
      <c r="K14" s="84">
        <f t="shared" si="0"/>
        <v>0.73515531702090109</v>
      </c>
      <c r="L14" s="84">
        <f>I14/'סכום נכסי הקרן'!$C$42</f>
        <v>2.2465201315187789E-5</v>
      </c>
    </row>
    <row r="15" spans="2:12">
      <c r="B15" s="76" t="s">
        <v>1687</v>
      </c>
      <c r="C15" s="73" t="s">
        <v>1688</v>
      </c>
      <c r="D15" s="86" t="s">
        <v>121</v>
      </c>
      <c r="E15" s="86" t="s">
        <v>159</v>
      </c>
      <c r="F15" s="86" t="s">
        <v>134</v>
      </c>
      <c r="G15" s="83">
        <v>1011586.337775</v>
      </c>
      <c r="H15" s="85">
        <v>9.1</v>
      </c>
      <c r="I15" s="83">
        <v>92.054356737999996</v>
      </c>
      <c r="J15" s="84">
        <v>6.7460010783010838E-2</v>
      </c>
      <c r="K15" s="84">
        <f t="shared" si="0"/>
        <v>4.9776141256865712E-2</v>
      </c>
      <c r="L15" s="84">
        <f>I15/'סכום נכסי הקרן'!$C$42</f>
        <v>1.5210813390565745E-6</v>
      </c>
    </row>
    <row r="16" spans="2:12">
      <c r="B16" s="76" t="s">
        <v>1689</v>
      </c>
      <c r="C16" s="73" t="s">
        <v>1690</v>
      </c>
      <c r="D16" s="86" t="s">
        <v>121</v>
      </c>
      <c r="E16" s="86" t="s">
        <v>474</v>
      </c>
      <c r="F16" s="86" t="s">
        <v>134</v>
      </c>
      <c r="G16" s="83">
        <v>623493.46605000005</v>
      </c>
      <c r="H16" s="85">
        <v>48.2</v>
      </c>
      <c r="I16" s="83">
        <v>300.52385063599996</v>
      </c>
      <c r="J16" s="84">
        <v>5.0897425800000007E-2</v>
      </c>
      <c r="K16" s="84">
        <f t="shared" si="0"/>
        <v>0.16250091978688186</v>
      </c>
      <c r="L16" s="84">
        <f>I16/'סכום נכסי הקרן'!$C$42</f>
        <v>4.9657749762445018E-6</v>
      </c>
    </row>
    <row r="17" spans="2:12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 s="88" customFormat="1">
      <c r="B18" s="111" t="s">
        <v>42</v>
      </c>
      <c r="C18" s="112"/>
      <c r="D18" s="112"/>
      <c r="E18" s="112"/>
      <c r="F18" s="112"/>
      <c r="G18" s="113"/>
      <c r="H18" s="114"/>
      <c r="I18" s="113">
        <v>97.216829193999985</v>
      </c>
      <c r="J18" s="112"/>
      <c r="K18" s="115">
        <f t="shared" si="0"/>
        <v>5.256762193535116E-2</v>
      </c>
      <c r="L18" s="115">
        <f>I18/'סכום נכסי הקרן'!$C$42</f>
        <v>1.6063846402198709E-6</v>
      </c>
    </row>
    <row r="19" spans="2:12">
      <c r="B19" s="90" t="s">
        <v>1691</v>
      </c>
      <c r="C19" s="71"/>
      <c r="D19" s="71"/>
      <c r="E19" s="71"/>
      <c r="F19" s="71"/>
      <c r="G19" s="80"/>
      <c r="H19" s="82"/>
      <c r="I19" s="80">
        <v>97.216829193999985</v>
      </c>
      <c r="J19" s="71"/>
      <c r="K19" s="81">
        <f t="shared" si="0"/>
        <v>5.256762193535116E-2</v>
      </c>
      <c r="L19" s="81">
        <f>I19/'סכום נכסי הקרן'!$C$42</f>
        <v>1.6063846402198709E-6</v>
      </c>
    </row>
    <row r="20" spans="2:12">
      <c r="B20" s="76" t="s">
        <v>1692</v>
      </c>
      <c r="C20" s="73" t="s">
        <v>1693</v>
      </c>
      <c r="D20" s="86" t="s">
        <v>1392</v>
      </c>
      <c r="E20" s="86" t="s">
        <v>766</v>
      </c>
      <c r="F20" s="86" t="s">
        <v>133</v>
      </c>
      <c r="G20" s="83">
        <v>152692.27739999999</v>
      </c>
      <c r="H20" s="85">
        <v>14.97</v>
      </c>
      <c r="I20" s="83">
        <v>82.63179264499999</v>
      </c>
      <c r="J20" s="84">
        <v>4.5716250718562876E-3</v>
      </c>
      <c r="K20" s="84">
        <f t="shared" si="0"/>
        <v>4.4681120250636371E-2</v>
      </c>
      <c r="L20" s="84">
        <f>I20/'סכום נכסי הקרן'!$C$42</f>
        <v>1.3653854337696669E-6</v>
      </c>
    </row>
    <row r="21" spans="2:12">
      <c r="B21" s="76" t="s">
        <v>1694</v>
      </c>
      <c r="C21" s="73" t="s">
        <v>1695</v>
      </c>
      <c r="D21" s="86" t="s">
        <v>1408</v>
      </c>
      <c r="E21" s="86" t="s">
        <v>827</v>
      </c>
      <c r="F21" s="86" t="s">
        <v>133</v>
      </c>
      <c r="G21" s="83">
        <v>40345.880456999999</v>
      </c>
      <c r="H21" s="85">
        <v>10</v>
      </c>
      <c r="I21" s="83">
        <v>14.585036549</v>
      </c>
      <c r="J21" s="84">
        <v>1.59469883229249E-3</v>
      </c>
      <c r="K21" s="84">
        <f t="shared" si="0"/>
        <v>7.886501684714789E-3</v>
      </c>
      <c r="L21" s="84">
        <f>I21/'סכום נכסי הקרן'!$C$42</f>
        <v>2.4099920645020413E-7</v>
      </c>
    </row>
    <row r="22" spans="2:12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142" t="s">
        <v>224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142" t="s">
        <v>113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142" t="s">
        <v>207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142" t="s">
        <v>215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</row>
    <row r="122" spans="2:12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2:12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2:12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2:12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2:12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2:12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2:12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2:12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2:12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2:12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2:12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2:12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2:12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2:12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2:12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2:12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2:12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2:12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2:12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2:12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2:12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2:12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2:12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2:12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2:12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2:12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2:12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2:12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2:12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2:12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2:12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2:12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2:12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2:12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2:12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2:12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2:12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2:12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2:12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2:12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2:12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2:12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2:12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2:12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2:12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2:12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2:12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2:12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2:12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2:12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2:12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2:12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2:12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2:12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2:12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2:12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2:12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2:12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2:12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2:12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2:12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2:12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2:12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2:12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2:12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2:12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2:12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2:12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2:12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2:12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2:12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2:12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2:12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2:12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2:12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2:12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2:12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2:12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2:12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2:12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2:12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2:12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2:12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2:12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2:12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2:12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2:12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2:12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2:12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2:12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2:12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2:12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2:12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2:12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2:12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2:12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2:12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2:12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2:12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2:12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2:12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2:12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2:12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2:12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2:12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2:12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2:12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2:12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2:12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2:12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2:12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2:12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2:12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2:12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2:12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2:12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2:12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2:12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2:12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2:12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2:12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2:12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2:12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2:12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2:12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2:12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2:12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2:12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2:12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2:12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2:12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2:12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2:12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2:12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2:12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2:12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2:12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2:12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2:12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2:12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2:12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2:12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2:12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2:12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2:12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2:12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2:12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2:12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2:12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2:12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2:12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2:12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2:12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2:12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2:12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2:12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2:12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2:12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2:12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2:12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2:12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2:12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2:12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2:12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2:12">
      <c r="B382" s="134"/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2:12">
      <c r="B383" s="134"/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2:12">
      <c r="B384" s="134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2:12">
      <c r="B385" s="134"/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2:12">
      <c r="B386" s="134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2:12">
      <c r="B387" s="134"/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2:12">
      <c r="B388" s="134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2:12">
      <c r="B389" s="134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2:12">
      <c r="B390" s="134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2:12">
      <c r="B391" s="134"/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2:12">
      <c r="B392" s="134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2:12">
      <c r="B393" s="134"/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2:12">
      <c r="B394" s="134"/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2:12">
      <c r="B395" s="134"/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2:12">
      <c r="B396" s="134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2:12">
      <c r="B397" s="134"/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2:12">
      <c r="B398" s="134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2:12">
      <c r="B399" s="134"/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2:12">
      <c r="B400" s="134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2:12">
      <c r="B401" s="134"/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2:12">
      <c r="B402" s="134"/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>
      <c r="B403" s="134"/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>
      <c r="B404" s="134"/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2:12">
      <c r="B405" s="134"/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2:12">
      <c r="B406" s="134"/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2:12">
      <c r="B407" s="134"/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2:12">
      <c r="B408" s="134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2:12">
      <c r="B409" s="134"/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2:12">
      <c r="B410" s="134"/>
      <c r="C410" s="134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2:12">
      <c r="B411" s="134"/>
      <c r="C411" s="134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2:12">
      <c r="B412" s="134"/>
      <c r="C412" s="134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2:12">
      <c r="B413" s="134"/>
      <c r="C413" s="134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2:12">
      <c r="B414" s="134"/>
      <c r="C414" s="134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2:12">
      <c r="B415" s="134"/>
      <c r="C415" s="134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2:12">
      <c r="B416" s="134"/>
      <c r="C416" s="134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2:12">
      <c r="B417" s="134"/>
      <c r="C417" s="134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2:12">
      <c r="B418" s="134"/>
      <c r="C418" s="134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2:12">
      <c r="B419" s="134"/>
      <c r="C419" s="134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2:12">
      <c r="B420" s="134"/>
      <c r="C420" s="134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2:12">
      <c r="B421" s="134"/>
      <c r="C421" s="134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2:12">
      <c r="B422" s="134"/>
      <c r="C422" s="134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2:12">
      <c r="B423" s="134"/>
      <c r="C423" s="134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2:12">
      <c r="B424" s="134"/>
      <c r="C424" s="134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2:12">
      <c r="B425" s="134"/>
      <c r="C425" s="134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2:12">
      <c r="B426" s="134"/>
      <c r="C426" s="134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2:12">
      <c r="B427" s="134"/>
      <c r="C427" s="134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2:12">
      <c r="B428" s="134"/>
      <c r="C428" s="134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2:12">
      <c r="B429" s="134"/>
      <c r="C429" s="134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2:12">
      <c r="B430" s="134"/>
      <c r="C430" s="134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2:12">
      <c r="B431" s="134"/>
      <c r="C431" s="134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