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94CFE8B2-44CB-488A-B4EA-F7BE8CDF4A10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קונצרני'!$B$13:$U$178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8" l="1"/>
  <c r="J46" i="58" s="1"/>
  <c r="K17" i="66" l="1"/>
  <c r="L184" i="62"/>
  <c r="L183" i="62" s="1"/>
  <c r="L211" i="62"/>
  <c r="L111" i="62"/>
  <c r="L12" i="62" s="1"/>
  <c r="I10" i="81"/>
  <c r="C37" i="88" s="1"/>
  <c r="R13" i="61"/>
  <c r="R12" i="61" s="1"/>
  <c r="R11" i="61" s="1"/>
  <c r="C15" i="88" s="1"/>
  <c r="J12" i="81" l="1"/>
  <c r="J10" i="81"/>
  <c r="J11" i="81"/>
  <c r="L11" i="62"/>
  <c r="C16" i="88" s="1"/>
  <c r="C12" i="88" s="1"/>
  <c r="J12" i="58" l="1"/>
  <c r="J20" i="58"/>
  <c r="J348" i="76"/>
  <c r="J347" i="76"/>
  <c r="J346" i="76"/>
  <c r="J344" i="76"/>
  <c r="J343" i="76"/>
  <c r="J342" i="76"/>
  <c r="J341" i="76"/>
  <c r="J340" i="76"/>
  <c r="J339" i="76"/>
  <c r="J338" i="76"/>
  <c r="J337" i="76"/>
  <c r="J336" i="76"/>
  <c r="J335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14" i="73"/>
  <c r="J13" i="73"/>
  <c r="J12" i="73"/>
  <c r="J11" i="73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6" i="61"/>
  <c r="T275" i="61"/>
  <c r="T274" i="61"/>
  <c r="T273" i="61"/>
  <c r="T272" i="61"/>
  <c r="T271" i="61"/>
  <c r="T270" i="61"/>
  <c r="T269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/>
  <c r="Q61" i="59"/>
  <c r="Q60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 s="1"/>
  <c r="K11" i="58"/>
  <c r="K47" i="58" l="1"/>
  <c r="K48" i="58"/>
  <c r="K49" i="58"/>
  <c r="C11" i="88"/>
  <c r="K43" i="58"/>
  <c r="K40" i="58"/>
  <c r="K37" i="58"/>
  <c r="K34" i="58"/>
  <c r="K31" i="58"/>
  <c r="K28" i="58"/>
  <c r="K25" i="58"/>
  <c r="K22" i="58"/>
  <c r="K44" i="58"/>
  <c r="K41" i="58"/>
  <c r="K38" i="58"/>
  <c r="K35" i="58"/>
  <c r="K32" i="58"/>
  <c r="K29" i="58"/>
  <c r="K26" i="58"/>
  <c r="K23" i="58"/>
  <c r="K36" i="58"/>
  <c r="K27" i="58"/>
  <c r="K12" i="58"/>
  <c r="K33" i="58"/>
  <c r="K15" i="58"/>
  <c r="K10" i="58"/>
  <c r="K21" i="58"/>
  <c r="K14" i="58"/>
  <c r="K18" i="58"/>
  <c r="K42" i="58"/>
  <c r="K17" i="58"/>
  <c r="K16" i="58"/>
  <c r="K24" i="58"/>
  <c r="K39" i="58"/>
  <c r="K30" i="58"/>
  <c r="K13" i="58"/>
  <c r="K46" i="58"/>
  <c r="K20" i="58"/>
  <c r="C10" i="88" l="1"/>
  <c r="C42" i="88" l="1"/>
  <c r="L49" i="58" l="1"/>
  <c r="L47" i="58"/>
  <c r="L48" i="58"/>
  <c r="K12" i="81"/>
  <c r="D42" i="88"/>
  <c r="D23" i="88"/>
  <c r="D16" i="88"/>
  <c r="D38" i="88"/>
  <c r="D21" i="88"/>
  <c r="D15" i="88"/>
  <c r="D37" i="88"/>
  <c r="D20" i="88"/>
  <c r="D13" i="88"/>
  <c r="D31" i="88"/>
  <c r="D19" i="88"/>
  <c r="D12" i="88"/>
  <c r="D29" i="88"/>
  <c r="D18" i="88"/>
  <c r="D28" i="88"/>
  <c r="D17" i="88"/>
  <c r="L17" i="66"/>
  <c r="K11" i="81"/>
  <c r="K10" i="81"/>
  <c r="L17" i="58"/>
  <c r="L14" i="58"/>
  <c r="K348" i="76"/>
  <c r="K344" i="76"/>
  <c r="K341" i="76"/>
  <c r="K338" i="76"/>
  <c r="K335" i="76"/>
  <c r="K331" i="76"/>
  <c r="K328" i="76"/>
  <c r="K325" i="76"/>
  <c r="K322" i="76"/>
  <c r="K319" i="76"/>
  <c r="K316" i="76"/>
  <c r="K313" i="76"/>
  <c r="K310" i="76"/>
  <c r="K307" i="76"/>
  <c r="K304" i="76"/>
  <c r="K301" i="76"/>
  <c r="K298" i="76"/>
  <c r="K295" i="76"/>
  <c r="K292" i="76"/>
  <c r="K289" i="76"/>
  <c r="K286" i="76"/>
  <c r="K283" i="76"/>
  <c r="K280" i="76"/>
  <c r="K277" i="76"/>
  <c r="K274" i="76"/>
  <c r="K271" i="76"/>
  <c r="K268" i="76"/>
  <c r="K265" i="76"/>
  <c r="K262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L18" i="58"/>
  <c r="L15" i="58"/>
  <c r="K346" i="76"/>
  <c r="K342" i="76"/>
  <c r="K339" i="76"/>
  <c r="K336" i="76"/>
  <c r="K332" i="76"/>
  <c r="K329" i="76"/>
  <c r="K326" i="76"/>
  <c r="K323" i="76"/>
  <c r="K320" i="76"/>
  <c r="K317" i="76"/>
  <c r="K314" i="76"/>
  <c r="K311" i="76"/>
  <c r="K308" i="76"/>
  <c r="K305" i="76"/>
  <c r="K302" i="76"/>
  <c r="K299" i="76"/>
  <c r="K296" i="76"/>
  <c r="K293" i="76"/>
  <c r="K290" i="76"/>
  <c r="K287" i="76"/>
  <c r="K284" i="76"/>
  <c r="K281" i="76"/>
  <c r="K278" i="76"/>
  <c r="K275" i="76"/>
  <c r="K272" i="76"/>
  <c r="K269" i="76"/>
  <c r="K266" i="76"/>
  <c r="K263" i="76"/>
  <c r="K260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340" i="76"/>
  <c r="K330" i="76"/>
  <c r="K321" i="76"/>
  <c r="K312" i="76"/>
  <c r="K303" i="76"/>
  <c r="K294" i="76"/>
  <c r="K285" i="76"/>
  <c r="K276" i="76"/>
  <c r="K267" i="76"/>
  <c r="K257" i="76"/>
  <c r="K248" i="76"/>
  <c r="K239" i="76"/>
  <c r="K230" i="76"/>
  <c r="K221" i="76"/>
  <c r="K212" i="76"/>
  <c r="K203" i="76"/>
  <c r="K194" i="76"/>
  <c r="K185" i="76"/>
  <c r="K176" i="76"/>
  <c r="K164" i="76"/>
  <c r="K153" i="76"/>
  <c r="K146" i="76"/>
  <c r="K135" i="76"/>
  <c r="K128" i="76"/>
  <c r="K125" i="76"/>
  <c r="K122" i="76"/>
  <c r="K119" i="76"/>
  <c r="K116" i="76"/>
  <c r="K113" i="76"/>
  <c r="K343" i="76"/>
  <c r="K333" i="76"/>
  <c r="K324" i="76"/>
  <c r="K315" i="76"/>
  <c r="K306" i="76"/>
  <c r="K297" i="76"/>
  <c r="K288" i="76"/>
  <c r="K279" i="76"/>
  <c r="K270" i="76"/>
  <c r="K261" i="76"/>
  <c r="K251" i="76"/>
  <c r="K242" i="76"/>
  <c r="K233" i="76"/>
  <c r="K224" i="76"/>
  <c r="K215" i="76"/>
  <c r="K206" i="76"/>
  <c r="K197" i="76"/>
  <c r="K188" i="76"/>
  <c r="K179" i="76"/>
  <c r="K170" i="76"/>
  <c r="K159" i="76"/>
  <c r="K152" i="76"/>
  <c r="K141" i="76"/>
  <c r="K134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4" i="74"/>
  <c r="L11" i="74"/>
  <c r="K12" i="73"/>
  <c r="K16" i="67"/>
  <c r="K13" i="67"/>
  <c r="L24" i="66"/>
  <c r="L21" i="66"/>
  <c r="L16" i="66"/>
  <c r="L13" i="66"/>
  <c r="L21" i="65"/>
  <c r="L18" i="65"/>
  <c r="L14" i="65"/>
  <c r="L11" i="65"/>
  <c r="O22" i="64"/>
  <c r="O18" i="64"/>
  <c r="O15" i="64"/>
  <c r="O12" i="64"/>
  <c r="N82" i="63"/>
  <c r="N78" i="63"/>
  <c r="N75" i="63"/>
  <c r="N72" i="63"/>
  <c r="N69" i="63"/>
  <c r="K165" i="76"/>
  <c r="K161" i="76"/>
  <c r="K144" i="76"/>
  <c r="K140" i="76"/>
  <c r="K123" i="76"/>
  <c r="K114" i="76"/>
  <c r="K110" i="76"/>
  <c r="K99" i="76"/>
  <c r="K92" i="76"/>
  <c r="K81" i="76"/>
  <c r="K74" i="76"/>
  <c r="K63" i="76"/>
  <c r="K56" i="76"/>
  <c r="K45" i="76"/>
  <c r="K38" i="76"/>
  <c r="K27" i="76"/>
  <c r="K19" i="76"/>
  <c r="L13" i="74"/>
  <c r="K17" i="67"/>
  <c r="K337" i="76"/>
  <c r="K309" i="76"/>
  <c r="K282" i="76"/>
  <c r="K254" i="76"/>
  <c r="K227" i="76"/>
  <c r="K200" i="76"/>
  <c r="K173" i="76"/>
  <c r="K168" i="76"/>
  <c r="K156" i="76"/>
  <c r="K131" i="76"/>
  <c r="K102" i="76"/>
  <c r="K95" i="76"/>
  <c r="K84" i="76"/>
  <c r="K77" i="76"/>
  <c r="K66" i="76"/>
  <c r="K59" i="76"/>
  <c r="K48" i="76"/>
  <c r="K41" i="76"/>
  <c r="K30" i="76"/>
  <c r="K23" i="76"/>
  <c r="K11" i="76"/>
  <c r="K13" i="73"/>
  <c r="L23" i="66"/>
  <c r="L14" i="66"/>
  <c r="L13" i="65"/>
  <c r="O19" i="64"/>
  <c r="N80" i="63"/>
  <c r="N73" i="63"/>
  <c r="N66" i="63"/>
  <c r="N63" i="63"/>
  <c r="N60" i="63"/>
  <c r="N57" i="63"/>
  <c r="N54" i="63"/>
  <c r="N51" i="63"/>
  <c r="N48" i="63"/>
  <c r="N45" i="63"/>
  <c r="N42" i="63"/>
  <c r="N39" i="63"/>
  <c r="N36" i="63"/>
  <c r="N32" i="63"/>
  <c r="N29" i="63"/>
  <c r="N26" i="63"/>
  <c r="N22" i="63"/>
  <c r="N19" i="63"/>
  <c r="N16" i="63"/>
  <c r="N13" i="63"/>
  <c r="O247" i="62"/>
  <c r="O244" i="62"/>
  <c r="O241" i="62"/>
  <c r="O237" i="62"/>
  <c r="O234" i="62"/>
  <c r="O230" i="62"/>
  <c r="O226" i="62"/>
  <c r="O222" i="62"/>
  <c r="O219" i="62"/>
  <c r="O216" i="62"/>
  <c r="O213" i="62"/>
  <c r="O209" i="62"/>
  <c r="O206" i="62"/>
  <c r="O203" i="62"/>
  <c r="O201" i="62"/>
  <c r="O199" i="62"/>
  <c r="O228" i="62"/>
  <c r="O194" i="62"/>
  <c r="O191" i="62"/>
  <c r="O189" i="62"/>
  <c r="O186" i="62"/>
  <c r="O183" i="62"/>
  <c r="O179" i="62"/>
  <c r="O176" i="62"/>
  <c r="O173" i="62"/>
  <c r="O170" i="62"/>
  <c r="O167" i="62"/>
  <c r="O164" i="62"/>
  <c r="O161" i="62"/>
  <c r="O158" i="62"/>
  <c r="O155" i="62"/>
  <c r="O152" i="62"/>
  <c r="O149" i="62"/>
  <c r="O146" i="62"/>
  <c r="O143" i="62"/>
  <c r="O140" i="62"/>
  <c r="O137" i="62"/>
  <c r="O134" i="62"/>
  <c r="O131" i="62"/>
  <c r="K264" i="76"/>
  <c r="K218" i="76"/>
  <c r="K158" i="76"/>
  <c r="K149" i="76"/>
  <c r="K126" i="76"/>
  <c r="K111" i="76"/>
  <c r="K107" i="76"/>
  <c r="K90" i="76"/>
  <c r="K78" i="76"/>
  <c r="K57" i="76"/>
  <c r="K53" i="76"/>
  <c r="K36" i="76"/>
  <c r="K24" i="76"/>
  <c r="K11" i="73"/>
  <c r="K14" i="67"/>
  <c r="L20" i="66"/>
  <c r="O23" i="64"/>
  <c r="O14" i="64"/>
  <c r="N67" i="63"/>
  <c r="N56" i="63"/>
  <c r="N49" i="63"/>
  <c r="N38" i="63"/>
  <c r="N30" i="63"/>
  <c r="N18" i="63"/>
  <c r="N11" i="63"/>
  <c r="O236" i="62"/>
  <c r="O227" i="62"/>
  <c r="O215" i="62"/>
  <c r="O207" i="62"/>
  <c r="O198" i="62"/>
  <c r="O192" i="62"/>
  <c r="O181" i="62"/>
  <c r="O174" i="62"/>
  <c r="O163" i="62"/>
  <c r="O156" i="62"/>
  <c r="O145" i="62"/>
  <c r="O138" i="62"/>
  <c r="L40" i="58"/>
  <c r="L31" i="58"/>
  <c r="L22" i="58"/>
  <c r="L16" i="58"/>
  <c r="U369" i="61"/>
  <c r="U339" i="61"/>
  <c r="U324" i="61"/>
  <c r="U315" i="61"/>
  <c r="U309" i="61"/>
  <c r="U303" i="61"/>
  <c r="U297" i="61"/>
  <c r="U284" i="61"/>
  <c r="U278" i="61"/>
  <c r="U274" i="61"/>
  <c r="U267" i="61"/>
  <c r="U261" i="61"/>
  <c r="U252" i="61"/>
  <c r="U246" i="61"/>
  <c r="U243" i="61"/>
  <c r="U237" i="61"/>
  <c r="U231" i="61"/>
  <c r="U222" i="61"/>
  <c r="U219" i="61"/>
  <c r="U213" i="61"/>
  <c r="U207" i="61"/>
  <c r="U201" i="61"/>
  <c r="U195" i="61"/>
  <c r="U189" i="61"/>
  <c r="U183" i="61"/>
  <c r="U176" i="61"/>
  <c r="U167" i="61"/>
  <c r="U161" i="61"/>
  <c r="U158" i="61"/>
  <c r="U149" i="61"/>
  <c r="U143" i="61"/>
  <c r="U140" i="61"/>
  <c r="U134" i="61"/>
  <c r="U131" i="61"/>
  <c r="U125" i="61"/>
  <c r="U119" i="61"/>
  <c r="U113" i="61"/>
  <c r="U107" i="61"/>
  <c r="U101" i="61"/>
  <c r="U95" i="61"/>
  <c r="K291" i="76"/>
  <c r="K245" i="76"/>
  <c r="K167" i="76"/>
  <c r="K162" i="76"/>
  <c r="K120" i="76"/>
  <c r="K98" i="76"/>
  <c r="K86" i="76"/>
  <c r="K69" i="76"/>
  <c r="K65" i="76"/>
  <c r="K44" i="76"/>
  <c r="K32" i="76"/>
  <c r="K14" i="76"/>
  <c r="L15" i="74"/>
  <c r="L16" i="65"/>
  <c r="L12" i="65"/>
  <c r="O17" i="64"/>
  <c r="N83" i="63"/>
  <c r="N74" i="63"/>
  <c r="N70" i="63"/>
  <c r="N59" i="63"/>
  <c r="N52" i="63"/>
  <c r="N41" i="63"/>
  <c r="N33" i="63"/>
  <c r="N21" i="63"/>
  <c r="N14" i="63"/>
  <c r="O240" i="62"/>
  <c r="O231" i="62"/>
  <c r="O218" i="62"/>
  <c r="O211" i="62"/>
  <c r="O200" i="62"/>
  <c r="O195" i="62"/>
  <c r="O185" i="62"/>
  <c r="O177" i="62"/>
  <c r="O166" i="62"/>
  <c r="O159" i="62"/>
  <c r="O148" i="62"/>
  <c r="O141" i="62"/>
  <c r="O130" i="62"/>
  <c r="O127" i="62"/>
  <c r="O124" i="62"/>
  <c r="O121" i="62"/>
  <c r="O118" i="62"/>
  <c r="O115" i="62"/>
  <c r="O112" i="62"/>
  <c r="O108" i="62"/>
  <c r="O105" i="62"/>
  <c r="O102" i="62"/>
  <c r="O99" i="62"/>
  <c r="O96" i="62"/>
  <c r="O93" i="62"/>
  <c r="O90" i="62"/>
  <c r="O87" i="62"/>
  <c r="O84" i="62"/>
  <c r="O81" i="62"/>
  <c r="O78" i="62"/>
  <c r="O75" i="62"/>
  <c r="O72" i="62"/>
  <c r="O69" i="62"/>
  <c r="O66" i="62"/>
  <c r="O63" i="62"/>
  <c r="O60" i="62"/>
  <c r="O57" i="62"/>
  <c r="O54" i="62"/>
  <c r="O51" i="62"/>
  <c r="O48" i="62"/>
  <c r="O44" i="62"/>
  <c r="O41" i="62"/>
  <c r="O38" i="62"/>
  <c r="O35" i="62"/>
  <c r="O32" i="62"/>
  <c r="O29" i="62"/>
  <c r="O26" i="62"/>
  <c r="O23" i="62"/>
  <c r="O20" i="62"/>
  <c r="O17" i="62"/>
  <c r="O14" i="62"/>
  <c r="O11" i="62"/>
  <c r="U384" i="61"/>
  <c r="U381" i="61"/>
  <c r="U378" i="61"/>
  <c r="U375" i="61"/>
  <c r="U372" i="61"/>
  <c r="U366" i="61"/>
  <c r="U363" i="61"/>
  <c r="U360" i="61"/>
  <c r="U357" i="61"/>
  <c r="U354" i="61"/>
  <c r="U351" i="61"/>
  <c r="U348" i="61"/>
  <c r="U345" i="61"/>
  <c r="U342" i="61"/>
  <c r="U336" i="61"/>
  <c r="U333" i="61"/>
  <c r="U330" i="61"/>
  <c r="U327" i="61"/>
  <c r="U321" i="61"/>
  <c r="U318" i="61"/>
  <c r="U312" i="61"/>
  <c r="U306" i="61"/>
  <c r="U300" i="61"/>
  <c r="U294" i="61"/>
  <c r="U291" i="61"/>
  <c r="U287" i="61"/>
  <c r="U281" i="61"/>
  <c r="U271" i="61"/>
  <c r="U264" i="61"/>
  <c r="U258" i="61"/>
  <c r="U255" i="61"/>
  <c r="U249" i="61"/>
  <c r="U240" i="61"/>
  <c r="U234" i="61"/>
  <c r="U228" i="61"/>
  <c r="U225" i="61"/>
  <c r="U216" i="61"/>
  <c r="U210" i="61"/>
  <c r="U204" i="61"/>
  <c r="U198" i="61"/>
  <c r="U192" i="61"/>
  <c r="U186" i="61"/>
  <c r="U180" i="61"/>
  <c r="U173" i="61"/>
  <c r="U170" i="61"/>
  <c r="U164" i="61"/>
  <c r="U155" i="61"/>
  <c r="U152" i="61"/>
  <c r="U146" i="61"/>
  <c r="U137" i="61"/>
  <c r="U128" i="61"/>
  <c r="U122" i="61"/>
  <c r="U116" i="61"/>
  <c r="U110" i="61"/>
  <c r="U104" i="61"/>
  <c r="U98" i="61"/>
  <c r="U92" i="61"/>
  <c r="K209" i="76"/>
  <c r="K143" i="76"/>
  <c r="K138" i="76"/>
  <c r="K129" i="76"/>
  <c r="K89" i="76"/>
  <c r="K80" i="76"/>
  <c r="K75" i="76"/>
  <c r="K71" i="76"/>
  <c r="K29" i="76"/>
  <c r="K14" i="73"/>
  <c r="L15" i="66"/>
  <c r="L11" i="66"/>
  <c r="O16" i="64"/>
  <c r="N79" i="63"/>
  <c r="N62" i="63"/>
  <c r="N58" i="63"/>
  <c r="N37" i="63"/>
  <c r="N24" i="63"/>
  <c r="O243" i="62"/>
  <c r="O238" i="62"/>
  <c r="O214" i="62"/>
  <c r="O239" i="62"/>
  <c r="O188" i="62"/>
  <c r="O184" i="62"/>
  <c r="O162" i="62"/>
  <c r="O150" i="62"/>
  <c r="O133" i="62"/>
  <c r="O129" i="62"/>
  <c r="O122" i="62"/>
  <c r="O111" i="62"/>
  <c r="O103" i="62"/>
  <c r="O92" i="62"/>
  <c r="O85" i="62"/>
  <c r="O74" i="62"/>
  <c r="O67" i="62"/>
  <c r="O56" i="62"/>
  <c r="O49" i="62"/>
  <c r="O37" i="62"/>
  <c r="O30" i="62"/>
  <c r="O19" i="62"/>
  <c r="O12" i="62"/>
  <c r="U377" i="61"/>
  <c r="U370" i="61"/>
  <c r="U359" i="61"/>
  <c r="U352" i="61"/>
  <c r="U341" i="61"/>
  <c r="U334" i="61"/>
  <c r="U323" i="61"/>
  <c r="U316" i="61"/>
  <c r="U305" i="61"/>
  <c r="U298" i="61"/>
  <c r="U286" i="61"/>
  <c r="U279" i="61"/>
  <c r="U266" i="61"/>
  <c r="U259" i="61"/>
  <c r="U248" i="61"/>
  <c r="U241" i="61"/>
  <c r="U230" i="61"/>
  <c r="U223" i="61"/>
  <c r="U212" i="61"/>
  <c r="U205" i="61"/>
  <c r="U194" i="61"/>
  <c r="U187" i="61"/>
  <c r="U175" i="61"/>
  <c r="U168" i="61"/>
  <c r="U157" i="61"/>
  <c r="U150" i="61"/>
  <c r="U139" i="61"/>
  <c r="U132" i="61"/>
  <c r="U121" i="61"/>
  <c r="U114" i="61"/>
  <c r="U103" i="61"/>
  <c r="U96" i="61"/>
  <c r="U89" i="61"/>
  <c r="U86" i="61"/>
  <c r="U83" i="61"/>
  <c r="U80" i="61"/>
  <c r="U77" i="61"/>
  <c r="U74" i="61"/>
  <c r="U71" i="61"/>
  <c r="U68" i="61"/>
  <c r="U65" i="61"/>
  <c r="U62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60" i="59"/>
  <c r="R56" i="59"/>
  <c r="R52" i="59"/>
  <c r="R49" i="59"/>
  <c r="R46" i="59"/>
  <c r="R43" i="59"/>
  <c r="R40" i="59"/>
  <c r="R36" i="59"/>
  <c r="R33" i="59"/>
  <c r="R30" i="59"/>
  <c r="R27" i="59"/>
  <c r="R23" i="59"/>
  <c r="R20" i="59"/>
  <c r="R17" i="59"/>
  <c r="R14" i="59"/>
  <c r="R11" i="59"/>
  <c r="L43" i="58"/>
  <c r="L38" i="58"/>
  <c r="L27" i="58"/>
  <c r="L21" i="58"/>
  <c r="K273" i="76"/>
  <c r="K191" i="76"/>
  <c r="K147" i="76"/>
  <c r="K117" i="76"/>
  <c r="K93" i="76"/>
  <c r="K51" i="76"/>
  <c r="K47" i="76"/>
  <c r="K42" i="76"/>
  <c r="K33" i="76"/>
  <c r="K15" i="67"/>
  <c r="K11" i="67"/>
  <c r="O20" i="64"/>
  <c r="O11" i="64"/>
  <c r="N65" i="63"/>
  <c r="N53" i="63"/>
  <c r="N31" i="63"/>
  <c r="N27" i="63"/>
  <c r="O246" i="62"/>
  <c r="O233" i="62"/>
  <c r="O208" i="62"/>
  <c r="O204" i="62"/>
  <c r="O190" i="62"/>
  <c r="O178" i="62"/>
  <c r="O157" i="62"/>
  <c r="O153" i="62"/>
  <c r="O136" i="62"/>
  <c r="O125" i="62"/>
  <c r="O114" i="62"/>
  <c r="O106" i="62"/>
  <c r="O95" i="62"/>
  <c r="O88" i="62"/>
  <c r="O77" i="62"/>
  <c r="O70" i="62"/>
  <c r="O59" i="62"/>
  <c r="O52" i="62"/>
  <c r="O40" i="62"/>
  <c r="O33" i="62"/>
  <c r="O22" i="62"/>
  <c r="O15" i="62"/>
  <c r="U380" i="61"/>
  <c r="U373" i="61"/>
  <c r="U362" i="61"/>
  <c r="U355" i="61"/>
  <c r="U344" i="61"/>
  <c r="U337" i="61"/>
  <c r="U326" i="61"/>
  <c r="U319" i="61"/>
  <c r="U308" i="61"/>
  <c r="U301" i="61"/>
  <c r="U289" i="61"/>
  <c r="U282" i="61"/>
  <c r="U270" i="61"/>
  <c r="U262" i="61"/>
  <c r="U251" i="61"/>
  <c r="U244" i="61"/>
  <c r="U233" i="61"/>
  <c r="U226" i="61"/>
  <c r="U215" i="61"/>
  <c r="U208" i="61"/>
  <c r="U197" i="61"/>
  <c r="U190" i="61"/>
  <c r="U178" i="61"/>
  <c r="U171" i="61"/>
  <c r="U160" i="61"/>
  <c r="U153" i="61"/>
  <c r="U142" i="61"/>
  <c r="U135" i="61"/>
  <c r="U124" i="61"/>
  <c r="U117" i="61"/>
  <c r="U106" i="61"/>
  <c r="U99" i="61"/>
  <c r="L42" i="58"/>
  <c r="L37" i="58"/>
  <c r="L32" i="58"/>
  <c r="L26" i="58"/>
  <c r="K318" i="76"/>
  <c r="K236" i="76"/>
  <c r="K137" i="76"/>
  <c r="K132" i="76"/>
  <c r="K83" i="76"/>
  <c r="K60" i="76"/>
  <c r="K17" i="76"/>
  <c r="K13" i="76"/>
  <c r="N61" i="63"/>
  <c r="N44" i="63"/>
  <c r="N40" i="63"/>
  <c r="N17" i="63"/>
  <c r="O242" i="62"/>
  <c r="O221" i="62"/>
  <c r="O217" i="62"/>
  <c r="O197" i="62"/>
  <c r="O187" i="62"/>
  <c r="O169" i="62"/>
  <c r="O165" i="62"/>
  <c r="O144" i="62"/>
  <c r="O132" i="62"/>
  <c r="O128" i="62"/>
  <c r="O117" i="62"/>
  <c r="O109" i="62"/>
  <c r="O98" i="62"/>
  <c r="O91" i="62"/>
  <c r="O80" i="62"/>
  <c r="O73" i="62"/>
  <c r="O62" i="62"/>
  <c r="O55" i="62"/>
  <c r="O43" i="62"/>
  <c r="O36" i="62"/>
  <c r="O25" i="62"/>
  <c r="O18" i="62"/>
  <c r="U383" i="61"/>
  <c r="U376" i="61"/>
  <c r="U365" i="61"/>
  <c r="U358" i="61"/>
  <c r="U347" i="61"/>
  <c r="U340" i="61"/>
  <c r="U329" i="61"/>
  <c r="U322" i="61"/>
  <c r="U311" i="61"/>
  <c r="U304" i="61"/>
  <c r="U293" i="61"/>
  <c r="U285" i="61"/>
  <c r="U273" i="61"/>
  <c r="U265" i="61"/>
  <c r="U254" i="61"/>
  <c r="U247" i="61"/>
  <c r="U236" i="61"/>
  <c r="U229" i="61"/>
  <c r="U218" i="61"/>
  <c r="U211" i="61"/>
  <c r="U200" i="61"/>
  <c r="U193" i="61"/>
  <c r="U182" i="61"/>
  <c r="U174" i="61"/>
  <c r="U163" i="61"/>
  <c r="U156" i="61"/>
  <c r="U145" i="61"/>
  <c r="U138" i="61"/>
  <c r="U127" i="61"/>
  <c r="U120" i="61"/>
  <c r="U109" i="61"/>
  <c r="U102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3" i="61"/>
  <c r="K87" i="76"/>
  <c r="K50" i="76"/>
  <c r="K39" i="76"/>
  <c r="L12" i="74"/>
  <c r="K12" i="67"/>
  <c r="O13" i="64"/>
  <c r="N55" i="63"/>
  <c r="N50" i="63"/>
  <c r="N46" i="63"/>
  <c r="N25" i="63"/>
  <c r="O235" i="62"/>
  <c r="O229" i="62"/>
  <c r="O223" i="62"/>
  <c r="O202" i="62"/>
  <c r="O180" i="62"/>
  <c r="O175" i="62"/>
  <c r="O171" i="62"/>
  <c r="O151" i="62"/>
  <c r="O126" i="62"/>
  <c r="O113" i="62"/>
  <c r="O107" i="62"/>
  <c r="O94" i="62"/>
  <c r="O89" i="62"/>
  <c r="O76" i="62"/>
  <c r="O71" i="62"/>
  <c r="O58" i="62"/>
  <c r="O53" i="62"/>
  <c r="O39" i="62"/>
  <c r="O34" i="62"/>
  <c r="O21" i="62"/>
  <c r="O16" i="62"/>
  <c r="U379" i="61"/>
  <c r="U374" i="61"/>
  <c r="U361" i="61"/>
  <c r="U356" i="61"/>
  <c r="U343" i="61"/>
  <c r="U338" i="61"/>
  <c r="U325" i="61"/>
  <c r="U320" i="61"/>
  <c r="U307" i="61"/>
  <c r="U302" i="61"/>
  <c r="U288" i="61"/>
  <c r="U283" i="61"/>
  <c r="U269" i="61"/>
  <c r="U263" i="61"/>
  <c r="U250" i="61"/>
  <c r="U245" i="61"/>
  <c r="U232" i="61"/>
  <c r="U227" i="61"/>
  <c r="U214" i="61"/>
  <c r="U209" i="61"/>
  <c r="U196" i="61"/>
  <c r="U191" i="61"/>
  <c r="U177" i="61"/>
  <c r="U172" i="61"/>
  <c r="U159" i="61"/>
  <c r="U154" i="61"/>
  <c r="U141" i="61"/>
  <c r="U136" i="61"/>
  <c r="U123" i="61"/>
  <c r="U118" i="61"/>
  <c r="U105" i="61"/>
  <c r="U100" i="61"/>
  <c r="U87" i="61"/>
  <c r="U78" i="61"/>
  <c r="U69" i="61"/>
  <c r="U60" i="61"/>
  <c r="U51" i="61"/>
  <c r="U42" i="61"/>
  <c r="U33" i="61"/>
  <c r="U24" i="61"/>
  <c r="R54" i="59"/>
  <c r="R47" i="59"/>
  <c r="R35" i="59"/>
  <c r="R28" i="59"/>
  <c r="R16" i="59"/>
  <c r="L36" i="58"/>
  <c r="L29" i="58"/>
  <c r="L20" i="58"/>
  <c r="K300" i="76"/>
  <c r="K54" i="76"/>
  <c r="L20" i="65"/>
  <c r="L15" i="65"/>
  <c r="O24" i="64"/>
  <c r="N34" i="63"/>
  <c r="O212" i="62"/>
  <c r="O160" i="62"/>
  <c r="U15" i="61"/>
  <c r="R58" i="59"/>
  <c r="R50" i="59"/>
  <c r="R39" i="59"/>
  <c r="R31" i="59"/>
  <c r="R19" i="59"/>
  <c r="R12" i="59"/>
  <c r="L44" i="58"/>
  <c r="L35" i="58"/>
  <c r="L28" i="58"/>
  <c r="K347" i="76"/>
  <c r="K105" i="76"/>
  <c r="K101" i="76"/>
  <c r="K96" i="76"/>
  <c r="K16" i="76"/>
  <c r="N64" i="63"/>
  <c r="N28" i="63"/>
  <c r="O245" i="62"/>
  <c r="O205" i="62"/>
  <c r="O225" i="62"/>
  <c r="O154" i="62"/>
  <c r="O135" i="62"/>
  <c r="O120" i="62"/>
  <c r="O116" i="62"/>
  <c r="O101" i="62"/>
  <c r="O97" i="62"/>
  <c r="O83" i="62"/>
  <c r="O79" i="62"/>
  <c r="O65" i="62"/>
  <c r="O61" i="62"/>
  <c r="O46" i="62"/>
  <c r="O42" i="62"/>
  <c r="O28" i="62"/>
  <c r="O24" i="62"/>
  <c r="U386" i="61"/>
  <c r="U382" i="61"/>
  <c r="U368" i="61"/>
  <c r="U364" i="61"/>
  <c r="U350" i="61"/>
  <c r="U346" i="61"/>
  <c r="U332" i="61"/>
  <c r="U328" i="61"/>
  <c r="U314" i="61"/>
  <c r="U310" i="61"/>
  <c r="U296" i="61"/>
  <c r="U292" i="61"/>
  <c r="U276" i="61"/>
  <c r="U272" i="61"/>
  <c r="U257" i="61"/>
  <c r="U253" i="61"/>
  <c r="U239" i="61"/>
  <c r="U235" i="61"/>
  <c r="U221" i="61"/>
  <c r="U217" i="61"/>
  <c r="U203" i="61"/>
  <c r="U199" i="61"/>
  <c r="U185" i="61"/>
  <c r="U181" i="61"/>
  <c r="U166" i="61"/>
  <c r="U162" i="61"/>
  <c r="U148" i="61"/>
  <c r="U144" i="61"/>
  <c r="U130" i="61"/>
  <c r="U126" i="61"/>
  <c r="U112" i="61"/>
  <c r="U108" i="61"/>
  <c r="U94" i="61"/>
  <c r="U90" i="61"/>
  <c r="U81" i="61"/>
  <c r="U72" i="61"/>
  <c r="U63" i="61"/>
  <c r="U54" i="61"/>
  <c r="U45" i="61"/>
  <c r="U36" i="61"/>
  <c r="U27" i="61"/>
  <c r="U18" i="61"/>
  <c r="R62" i="59"/>
  <c r="R53" i="59"/>
  <c r="R42" i="59"/>
  <c r="R34" i="59"/>
  <c r="R22" i="59"/>
  <c r="R15" i="59"/>
  <c r="L34" i="58"/>
  <c r="L25" i="58"/>
  <c r="K327" i="76"/>
  <c r="K155" i="76"/>
  <c r="K150" i="76"/>
  <c r="K68" i="76"/>
  <c r="K26" i="76"/>
  <c r="K20" i="76"/>
  <c r="L19" i="66"/>
  <c r="L12" i="66"/>
  <c r="L19" i="65"/>
  <c r="N77" i="63"/>
  <c r="N68" i="63"/>
  <c r="N12" i="63"/>
  <c r="O193" i="62"/>
  <c r="O139" i="62"/>
  <c r="R57" i="59"/>
  <c r="R45" i="59"/>
  <c r="R38" i="59"/>
  <c r="R25" i="59"/>
  <c r="R18" i="59"/>
  <c r="L41" i="58"/>
  <c r="L33" i="58"/>
  <c r="L24" i="58"/>
  <c r="K108" i="76"/>
  <c r="K104" i="76"/>
  <c r="K72" i="76"/>
  <c r="K62" i="76"/>
  <c r="N47" i="63"/>
  <c r="N43" i="63"/>
  <c r="O224" i="62"/>
  <c r="O220" i="62"/>
  <c r="O172" i="62"/>
  <c r="O168" i="62"/>
  <c r="O123" i="62"/>
  <c r="O119" i="62"/>
  <c r="O104" i="62"/>
  <c r="O100" i="62"/>
  <c r="O86" i="62"/>
  <c r="O82" i="62"/>
  <c r="O68" i="62"/>
  <c r="O64" i="62"/>
  <c r="O50" i="62"/>
  <c r="O45" i="62"/>
  <c r="O31" i="62"/>
  <c r="O27" i="62"/>
  <c r="O13" i="62"/>
  <c r="U385" i="61"/>
  <c r="U371" i="61"/>
  <c r="U367" i="61"/>
  <c r="U353" i="61"/>
  <c r="U349" i="61"/>
  <c r="U335" i="61"/>
  <c r="U331" i="61"/>
  <c r="U317" i="61"/>
  <c r="U313" i="61"/>
  <c r="U299" i="61"/>
  <c r="U295" i="61"/>
  <c r="U280" i="61"/>
  <c r="U275" i="61"/>
  <c r="U260" i="61"/>
  <c r="U256" i="61"/>
  <c r="U242" i="61"/>
  <c r="U238" i="61"/>
  <c r="U224" i="61"/>
  <c r="U220" i="61"/>
  <c r="U206" i="61"/>
  <c r="U202" i="61"/>
  <c r="U188" i="61"/>
  <c r="U184" i="61"/>
  <c r="U169" i="61"/>
  <c r="U165" i="61"/>
  <c r="U151" i="61"/>
  <c r="U147" i="61"/>
  <c r="U133" i="61"/>
  <c r="U129" i="61"/>
  <c r="U115" i="61"/>
  <c r="U111" i="61"/>
  <c r="U97" i="61"/>
  <c r="U93" i="61"/>
  <c r="U84" i="61"/>
  <c r="U75" i="61"/>
  <c r="U66" i="61"/>
  <c r="U57" i="61"/>
  <c r="U48" i="61"/>
  <c r="U39" i="61"/>
  <c r="U30" i="61"/>
  <c r="U21" i="61"/>
  <c r="R61" i="59"/>
  <c r="R48" i="59"/>
  <c r="R41" i="59"/>
  <c r="R29" i="59"/>
  <c r="R21" i="59"/>
  <c r="L46" i="58"/>
  <c r="L39" i="58"/>
  <c r="L30" i="58"/>
  <c r="L13" i="58"/>
  <c r="K182" i="76"/>
  <c r="K35" i="76"/>
  <c r="L22" i="66"/>
  <c r="N76" i="63"/>
  <c r="N71" i="63"/>
  <c r="N20" i="63"/>
  <c r="N15" i="63"/>
  <c r="O232" i="62"/>
  <c r="O196" i="62"/>
  <c r="O147" i="62"/>
  <c r="O142" i="62"/>
  <c r="U16" i="61"/>
  <c r="U12" i="61"/>
  <c r="R51" i="59"/>
  <c r="R44" i="59"/>
  <c r="R32" i="59"/>
  <c r="R24" i="59"/>
  <c r="R13" i="59"/>
  <c r="L23" i="58"/>
  <c r="L12" i="58"/>
  <c r="L11" i="5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0331]}"/>
    <s v="{[Medida].[Medida].&amp;[2]}"/>
    <s v="{[Keren].[Keren].[All]}"/>
    <s v="{[Cheshbon KM].[Hie Peilut].[Peilut 7].&amp;[Kod_Peilut_L7_912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<sst xmlns="http://schemas.openxmlformats.org/spreadsheetml/2006/main" count="8093" uniqueCount="2377">
  <si>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</si>
  <si>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</si>
  <si>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</si>
  <si>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</si>
  <si>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</si>
  <si>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</si>
  <si>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</si>
  <si>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</si>
  <si>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</si>
  <si>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</si>
  <si>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</si>
  <si>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</si>
  <si>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</si>
  <si>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</si>
  <si>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</si>
  <si>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</si>
  <si>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</si>
  <si>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</si>
  <si>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</si>
  <si>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</si>
  <si>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</si>
  <si>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</si>
  <si>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</si>
  <si>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</si>
  <si>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</si>
  <si>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</si>
  <si>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</si>
  <si>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</si>
  <si>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</si>
  <si>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</si>
  <si>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</si>
  <si>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</si>
  <si>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</si>
  <si>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</si>
  <si>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</si>
  <si>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</si>
  <si>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</si>
  <si>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</si>
  <si>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</si>
  <si>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</si>
  <si>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</si>
  <si>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</si>
  <si>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</si>
  <si>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</si>
  <si>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</si>
  <si>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</si>
  <si>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</si>
  <si>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</si>
  <si>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</si>
  <si>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</si>
  <si>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</si>
  <si>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</si>
  <si>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</si>
  <si>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</si>
  <si>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</si>
  <si>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</si>
  <si>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</si>
  <si>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</si>
  <si>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</si>
  <si>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</si>
  <si>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</si>
  <si>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</si>
  <si>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</si>
  <si>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</si>
  <si>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</si>
  <si>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</si>
  <si>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</si>
  <si>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</si>
  <si>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</si>
  <si>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</si>
  <si>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</si>
  <si>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</si>
  <si>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</si>
  <si>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</si>
  <si>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</si>
  <si>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</si>
  <si>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</si>
  <si>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</si>
  <si>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</si>
  <si>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</si>
  <si>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</si>
  <si>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</si>
  <si>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</si>
  <si>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</si>
  <si>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</si>
  <si>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</si>
  <si>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</si>
  <si>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</si>
  <si>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</si>
  <si>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</si>
  <si>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</si>
  <si>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</si>
  <si>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</si>
  <si>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</si>
  <si>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</si>
  <si>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</si>
  <si>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</si>
  <si>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</si>
  <si>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</si>
  <si>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</si>
  <si>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</si>
  <si>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</si>
  <si>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</si>
  <si>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</si>
  <si>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</si>
  <si>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</si>
  <si>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</si>
  <si>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</si>
  <si>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</si>
  <si>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</si>
  <si>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</si>
  <si>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</si>
  <si>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</si>
  <si>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</si>
  <si>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</si>
  <si>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</si>
  <si>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</si>
  <si>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</si>
  <si>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</si>
  <si>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</si>
  <si>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</si>
  <si>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</si>
  <si>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</si>
  <si>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</si>
  <si>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</si>
  <si>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</si>
  <si>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</si>
  <si>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</si>
  <si>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</si>
  <si>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</si>
  <si>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</si>
  <si>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</si>
  <si>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</si>
  <si>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</si>
  <si>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</si>
  <si>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</si>
  <si>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</si>
  <si>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</si>
  <si>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</si>
  <si>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</si>
  <si>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</si>
  <si>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</si>
  <si>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</si>
  <si>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</si>
  <si>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</si>
  <si>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</si>
  <si>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</si>
  <si>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</si>
  <si>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</si>
  <si>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</si>
  <si>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</si>
  <si>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</si>
  <si>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</si>
  <si>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</si>
  <si>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</si>
  <si>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</si>
  <si>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</si>
  <si>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</si>
  <si>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</si>
  <si>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</si>
  <si>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</si>
  <si>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</si>
  <si>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</si>
  <si>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</si>
  <si>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</si>
  <si>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</si>
  <si>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</si>
  <si>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</si>
  <si>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</si>
  <si>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</si>
  <si>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</si>
  <si>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</si>
  <si>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</si>
  <si>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</si>
  <si>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</si>
  <si>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</si>
  <si>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</si>
  <si>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</si>
  <si>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</si>
  <si>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</si>
  <si>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</si>
  <si>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</si>
  <si>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</si>
  <si>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</si>
  <si>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</si>
  <si>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</si>
  <si>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</si>
  <si>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</si>
  <si>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</si>
  <si>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</si>
  <si>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</si>
  <si>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</si>
  <si>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</si>
  <si>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</si>
  <si>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</si>
  <si>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</si>
  <si>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</si>
  <si>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</si>
  <si>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</si>
  <si>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</si>
  <si>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</si>
  <si>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</si>
  <si>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</si>
  <si>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</si>
  <si>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</si>
  <si>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</si>
  <si>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</si>
  <si>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</si>
  <si>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</si>
  <si>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</si>
  <si>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</si>
  <si>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</si>
  <si>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</si>
  <si>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</si>
  <si>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</si>
  <si>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</si>
  <si>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</si>
  <si>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</si>
  <si>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</si>
  <si>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</si>
  <si>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</si>
  <si>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</si>
  <si>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</si>
  <si>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</si>
  <si>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</si>
  <si>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</si>
  <si>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</si>
  <si>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</si>
  <si>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</si>
  <si>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</si>
  <si>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</si>
  <si>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</si>
  <si>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</si>
  <si>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</si>
  <si>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</si>
  <si>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</si>
  <si>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</si>
  <si>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</si>
  <si>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</si>
  <si>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</si>
  <si>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</si>
  <si>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</si>
  <si>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</si>
  <si>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</si>
  <si>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</si>
  <si>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</si>
  <si>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</si>
  <si>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</si>
  <si>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</si>
  <si>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</si>
  <si>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</si>
  <si>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</si>
  <si>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</si>
  <si>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</si>
  <si>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</si>
  <si>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</si>
  <si>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</si>
  <si>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</si>
  <si>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</si>
  <si>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</si>
  <si>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</si>
  <si>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</si>
  <si>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</si>
  <si>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</si>
  <si>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</si>
  <si>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</si>
  <si>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</si>
  <si>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</si>
  <si>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</si>
  <si>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</si>
  <si>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</si>
  <si>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</si>
  <si>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</si>
  <si>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</si>
  <si>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</si>
  <si>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</si>
  <si>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</si>
  <si>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</si>
  <si>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</si>
  <si>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</si>
  <si>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</si>
  <si>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</si>
  <si>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</si>
  <si>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</si>
  <si>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</si>
  <si>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</si>
  <si>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</si>
  <si>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</si>
  <si>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</si>
  <si>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</si>
  <si>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</si>
  <si>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</si>
  <si>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</si>
  <si>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</si>
  <si>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</si>
  <si>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</si>
  <si>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</si>
  <si>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</si>
  <si>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</si>
  <si>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</si>
  <si>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</si>
  <si>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</si>
  <si>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</si>
  <si>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</si>
  <si>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</si>
  <si>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</si>
  <si>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</si>
  <si>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</si>
  <si>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</si>
  <si>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</si>
  <si>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</si>
  <si>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</si>
  <si>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</si>
  <si>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</si>
  <si>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</si>
  <si>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</si>
  <si>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</si>
  <si>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</si>
  <si>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</si>
  <si>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</si>
  <si>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</si>
  <si>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</si>
  <si>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</si>
  <si>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</si>
  <si>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</si>
  <si>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</si>
  <si>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</si>
  <si>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</si>
  <si>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</si>
  <si>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</si>
  <si>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</si>
  <si>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</si>
  <si>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</si>
  <si>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</si>
  <si>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</si>
  <si>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</si>
  <si>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</si>
  <si>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</si>
  <si>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</si>
  <si>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</si>
  <si>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</si>
  <si>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</si>
  <si>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</si>
  <si>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</si>
  <si>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</si>
  <si>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</si>
  <si>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</si>
  <si>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</si>
  <si>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</si>
  <si>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</si>
  <si>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</si>
  <si>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</si>
  <si>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</si>
  <si>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</si>
  <si>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</si>
  <si>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</si>
  <si>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</si>
  <si>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</si>
  <si>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</si>
  <si>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</si>
  <si>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</si>
  <si>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</si>
  <si>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</si>
  <si>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</si>
  <si>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</si>
  <si>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</si>
  <si>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</si>
  <si>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</si>
  <si>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</si>
  <si>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</si>
  <si>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</si>
  <si>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</si>
  <si>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</si>
  <si>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</si>
  <si>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</si>
  <si>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</si>
  <si>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</si>
  <si>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</si>
  <si>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</si>
  <si>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</si>
  <si>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</si>
  <si>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</si>
  <si>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</si>
  <si>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</si>
  <si>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</si>
  <si>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</si>
  <si>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</si>
  <si>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</si>
  <si>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</si>
  <si>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</si>
  <si>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</si>
  <si>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</si>
  <si>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</si>
  <si>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</si>
  <si>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</si>
  <si>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</si>
  <si>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</si>
  <si>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</si>
  <si>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</si>
  <si>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</si>
  <si>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</si>
  <si>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</si>
  <si>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</si>
  <si>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</si>
  <si>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</si>
  <si>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</si>
  <si>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</si>
  <si>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</si>
  <si>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</si>
  <si>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</si>
  <si>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</si>
  <si>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</si>
  <si>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</si>
  <si>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</si>
  <si>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</si>
  <si>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</si>
  <si>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</si>
  <si>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</si>
  <si>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</si>
  <si>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</si>
  <si>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</si>
  <si>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</si>
  <si>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</si>
  <si>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</si>
  <si>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</si>
  <si>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</si>
  <si>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</si>
  <si>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</si>
  <si>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</si>
  <si>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</si>
  <si>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</si>
  <si>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</si>
  <si>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</si>
  <si>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</si>
  <si>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</si>
  <si>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</si>
  <si>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</si>
  <si>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</si>
  <si>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</si>
  <si>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</si>
  <si>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</si>
  <si>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</si>
  <si>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</si>
  <si>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</si>
  <si>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</si>
  <si>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</si>
  <si>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</si>
  <si>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</si>
  <si>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</si>
  <si>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</si>
  <si>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</si>
  <si>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</si>
  <si>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</si>
  <si>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</si>
  <si>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</si>
  <si>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</si>
  <si>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</si>
  <si>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</si>
  <si>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</si>
  <si>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</si>
  <si>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</si>
  <si>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</si>
  <si>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</si>
  <si>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</si>
  <si>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</si>
  <si>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</si>
  <si>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</si>
  <si>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</si>
  <si>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</si>
  <si>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</si>
  <si>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</si>
  <si>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</si>
  <si>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</si>
  <si>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</si>
  <si>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</si>
  <si>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</si>
  <si>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</si>
  <si>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</si>
  <si>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</si>
  <si>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</si>
  <si>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</si>
  <si>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</si>
  <si>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</si>
  <si>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</si>
  <si>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</si>
  <si>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</si>
  <si>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</si>
  <si>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</si>
  <si>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</si>
  <si>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</si>
  <si>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</si>
  <si>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</si>
  <si>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</si>
  <si>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</si>
  <si>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</si>
  <si>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</si>
  <si>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</si>
  <si>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</si>
  <si>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</si>
  <si>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</si>
  <si>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</si>
  <si>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</si>
  <si>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</si>
  <si>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</si>
  <si>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</si>
  <si>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</si>
  <si>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</si>
  <si>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</si>
  <si>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</si>
  <si>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</si>
  <si>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</si>
  <si>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</si>
  <si>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</si>
  <si>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</si>
  <si>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</si>
  <si>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</si>
  <si>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</si>
  <si>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</si>
  <si>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</si>
  <si>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</si>
  <si>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</si>
  <si>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</si>
  <si>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</si>
  <si>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</si>
  <si>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</si>
  <si>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</si>
  <si>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</si>
  <si>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</si>
  <si>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</si>
  <si>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</si>
  <si>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</si>
  <si>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</si>
  <si>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</si>
  <si>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</si>
  <si>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</si>
  <si>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</si>
  <si>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</si>
  <si>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</si>
  <si>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</si>
  <si>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</si>
  <si>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</si>
  <si>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</si>
  <si>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</si>
  <si>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</si>
  <si>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</si>
  <si>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</si>
  <si>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</si>
  <si>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</si>
  <si>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</si>
  <si>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</si>
  <si>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</si>
  <si>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</si>
  <si>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</si>
  <si>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</si>
  <si>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</si>
  <si>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</si>
  <si>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</si>
  <si>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</si>
  <si>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</si>
  <si>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</si>
  <si>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</si>
  <si>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</si>
  <si>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</si>
  <si>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</si>
  <si>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</si>
  <si>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</si>
  <si>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</si>
  <si>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520022732</t>
  </si>
  <si>
    <t>רשתות שיווק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</si>
  <si>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</si>
  <si>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</si>
  <si>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</si>
  <si>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</si>
  <si>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</si>
  <si>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</si>
  <si>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</si>
  <si>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</si>
  <si>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</si>
  <si>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</si>
  <si>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</si>
  <si>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</si>
  <si>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</si>
  <si>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</si>
  <si>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</si>
  <si>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</si>
  <si>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</si>
  <si>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</si>
  <si>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</si>
  <si>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</si>
  <si>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</si>
  <si>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</si>
  <si>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</si>
  <si>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</si>
  <si>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</si>
  <si>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</si>
  <si>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</si>
  <si>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</si>
  <si>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</si>
  <si>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</si>
  <si>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</si>
  <si>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</si>
  <si>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</si>
  <si>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</si>
  <si>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</si>
  <si>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</si>
  <si>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</si>
  <si>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</si>
  <si>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</si>
  <si>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</si>
  <si>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</si>
  <si>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</si>
  <si>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</si>
  <si>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</si>
  <si>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</si>
  <si>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</si>
  <si>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</si>
  <si>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</si>
  <si>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</si>
  <si>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</si>
  <si>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</si>
  <si>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</si>
  <si>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</si>
  <si>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</si>
  <si>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</si>
  <si>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</si>
  <si>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</si>
  <si>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</si>
  <si>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</si>
  <si>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</si>
  <si>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</si>
  <si>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</si>
  <si>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</si>
  <si>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</si>
  <si>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</si>
  <si>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</si>
  <si>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</si>
  <si>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</si>
  <si>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</si>
  <si>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</si>
  <si>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</si>
  <si>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</si>
  <si>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</si>
  <si>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</si>
  <si>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</si>
  <si>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</si>
  <si>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</si>
  <si>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</si>
  <si>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</si>
  <si>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</si>
  <si>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</si>
  <si>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</si>
  <si>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</si>
  <si>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</si>
  <si>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</si>
  <si>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</si>
  <si>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</si>
  <si>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</si>
  <si>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</si>
  <si>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</si>
  <si>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</si>
  <si>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</si>
  <si>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</si>
  <si>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</si>
  <si>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</si>
  <si>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</si>
  <si>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</si>
  <si>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</si>
  <si>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</si>
  <si>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</si>
  <si>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</si>
  <si>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</si>
  <si>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</si>
  <si>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</si>
  <si>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</si>
  <si>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</si>
  <si>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</si>
  <si>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</si>
  <si>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</si>
  <si>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</si>
  <si>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</si>
  <si>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</si>
  <si>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</si>
  <si>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</si>
  <si>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</si>
  <si>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</si>
  <si>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</si>
  <si>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</si>
  <si>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</si>
  <si>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</si>
  <si>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</si>
  <si>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</si>
  <si>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</si>
  <si>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</si>
  <si>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</si>
  <si>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</si>
  <si>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</si>
  <si>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</si>
  <si>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</si>
  <si>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</si>
  <si>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</si>
  <si>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</si>
  <si>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</si>
  <si>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</si>
  <si>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</si>
  <si>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</si>
  <si>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</si>
  <si>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</si>
  <si>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</si>
  <si>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</si>
  <si>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</si>
  <si>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</si>
  <si>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</si>
  <si>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</si>
  <si>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</si>
  <si>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</si>
  <si>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</si>
  <si>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</si>
  <si>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</si>
  <si>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</si>
  <si>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</si>
  <si>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</si>
  <si>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</si>
  <si>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</si>
  <si>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</si>
  <si>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</si>
  <si>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</si>
  <si>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</si>
  <si>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</si>
  <si>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</si>
  <si>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</si>
  <si>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</si>
  <si>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</si>
  <si>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</si>
  <si>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</si>
  <si>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</si>
  <si>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</si>
  <si>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</si>
  <si>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</si>
  <si>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</si>
  <si>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</si>
  <si>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</si>
  <si>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</si>
  <si>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</si>
  <si>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</si>
  <si>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</si>
  <si>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</si>
  <si>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</si>
  <si>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</si>
  <si>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</si>
  <si>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</si>
  <si>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</si>
  <si>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</si>
  <si>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</si>
  <si>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</si>
  <si>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</si>
  <si>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</si>
  <si>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</si>
  <si>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</si>
  <si>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</si>
  <si>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</si>
  <si>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</si>
  <si>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</si>
  <si>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</si>
  <si>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</si>
  <si>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</si>
  <si>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</si>
  <si>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</si>
  <si>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</si>
  <si>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</si>
  <si>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</si>
  <si>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</si>
  <si>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</si>
  <si>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</si>
  <si>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</si>
  <si>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</si>
  <si>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</si>
  <si>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</si>
  <si>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</si>
  <si>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</si>
  <si>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</si>
  <si>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</si>
  <si>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</si>
  <si>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</si>
  <si>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</si>
  <si>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</si>
  <si>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</si>
  <si>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</si>
  <si>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</si>
  <si>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</si>
  <si>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</si>
  <si>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</si>
  <si>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</si>
  <si>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</si>
  <si>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</si>
  <si>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</si>
  <si>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</si>
  <si>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</si>
  <si>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</si>
  <si>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</si>
  <si>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</si>
  <si>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</si>
  <si>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</si>
  <si>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</si>
  <si>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</si>
  <si>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</si>
  <si>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</si>
  <si>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</si>
  <si>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</si>
  <si>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</si>
  <si>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</si>
  <si>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</si>
  <si>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</si>
  <si>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</si>
  <si>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</si>
  <si>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</si>
  <si>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</si>
  <si>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</si>
  <si>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</si>
  <si>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</si>
  <si>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</si>
  <si>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</si>
  <si>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</si>
  <si>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</si>
  <si>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</si>
  <si>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</si>
  <si>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</si>
  <si>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</si>
  <si>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</si>
  <si>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</si>
  <si>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</si>
  <si>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</si>
  <si>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</si>
  <si>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</si>
  <si>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</si>
  <si>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</si>
  <si>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</si>
  <si>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</si>
  <si>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</si>
  <si>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</si>
  <si>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</si>
  <si>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</si>
  <si>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</si>
  <si>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</si>
  <si>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</si>
  <si>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</si>
  <si>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</si>
  <si>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</si>
  <si>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</si>
  <si>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</si>
  <si>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</si>
  <si>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</si>
  <si>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</si>
  <si>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</si>
  <si>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</si>
  <si>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</si>
  <si>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</si>
  <si>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</si>
  <si>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</si>
  <si>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</si>
  <si>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</si>
  <si>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</si>
  <si>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</si>
  <si>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</si>
  <si>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</si>
  <si>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</si>
  <si>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</si>
  <si>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</si>
  <si>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</si>
  <si>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</si>
  <si>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</si>
  <si>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</si>
  <si>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</si>
  <si>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</si>
  <si>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</si>
  <si>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</si>
  <si>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</si>
  <si>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</si>
  <si>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</si>
  <si>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</si>
  <si>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</si>
  <si>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</si>
  <si>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</si>
  <si>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</si>
  <si>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</si>
  <si>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</si>
  <si>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</si>
  <si>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</si>
  <si>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</si>
  <si>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</si>
  <si>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</si>
  <si>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</si>
  <si>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</si>
  <si>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</si>
  <si>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</si>
  <si>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</si>
  <si>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</si>
  <si>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</si>
  <si>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</si>
  <si>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</si>
  <si>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</si>
  <si>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</si>
  <si>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</si>
  <si>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</si>
  <si>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</si>
  <si>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</si>
  <si>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</si>
  <si>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</si>
  <si>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</si>
  <si>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</si>
  <si>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</si>
  <si>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</si>
  <si>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</si>
  <si>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</si>
  <si>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</si>
  <si>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</si>
  <si>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</si>
  <si>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</si>
  <si>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</si>
  <si>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</si>
  <si>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</si>
  <si>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</si>
  <si>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</si>
  <si>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</si>
  <si>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</si>
  <si>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</si>
  <si>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</si>
  <si>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</si>
  <si>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</si>
  <si>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</si>
  <si>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</si>
  <si>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</si>
  <si>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</si>
  <si>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</si>
  <si>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</si>
  <si>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</si>
  <si>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</si>
  <si>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</si>
  <si>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</si>
  <si>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</si>
  <si>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</si>
  <si>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</si>
  <si>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</si>
  <si>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</si>
  <si>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</si>
  <si>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</si>
  <si>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</si>
  <si>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</si>
  <si>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</si>
  <si>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</si>
  <si>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</si>
  <si>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</si>
  <si>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</si>
  <si>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</si>
  <si>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</si>
  <si>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</si>
  <si>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</si>
  <si>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</si>
  <si>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</si>
  <si>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</si>
  <si>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</si>
  <si>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</si>
  <si>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</si>
  <si>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</si>
  <si>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</si>
  <si>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</si>
  <si>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</si>
  <si>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</si>
  <si>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</si>
  <si>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</si>
  <si>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</si>
  <si>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</si>
  <si>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</si>
  <si>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</si>
  <si>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</si>
  <si>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</si>
  <si>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</si>
  <si>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</si>
  <si>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</si>
  <si>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</si>
  <si>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</si>
  <si>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</si>
  <si>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</si>
  <si>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</si>
  <si>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</si>
  <si>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</si>
  <si>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</si>
  <si>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</si>
  <si>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</si>
  <si>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</si>
  <si>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</si>
  <si>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</si>
  <si>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</si>
  <si>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</si>
  <si>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</si>
  <si>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</si>
  <si>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</si>
  <si>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</si>
  <si>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</si>
  <si>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</si>
  <si>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</si>
  <si>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</si>
  <si>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</si>
  <si>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</si>
  <si>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</si>
  <si>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</si>
  <si>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</si>
  <si>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</si>
  <si>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</si>
  <si>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</si>
  <si>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</si>
  <si>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</si>
  <si>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</si>
  <si>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</si>
  <si>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</si>
  <si>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</si>
  <si>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</si>
  <si>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</si>
  <si>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</si>
  <si>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</si>
  <si>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</si>
  <si>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</si>
  <si>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</si>
  <si>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</si>
  <si>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</si>
  <si>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</si>
  <si>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</si>
  <si>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</si>
  <si>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</si>
  <si>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</si>
  <si>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</si>
  <si>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</si>
  <si>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</si>
  <si>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</si>
  <si>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</si>
  <si>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</si>
  <si>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</si>
  <si>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</si>
  <si>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</si>
  <si>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</si>
  <si>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</si>
  <si>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</si>
  <si>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</si>
  <si>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</si>
  <si>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</si>
  <si>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</si>
  <si>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</si>
  <si>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</si>
  <si>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</si>
  <si>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</si>
  <si>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</si>
  <si>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</si>
  <si>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</si>
  <si>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</si>
  <si>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</si>
  <si>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</si>
  <si>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</si>
  <si>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</si>
  <si>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</si>
  <si>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</si>
  <si>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</si>
  <si>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</si>
  <si>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</si>
  <si>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</si>
  <si>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</si>
  <si>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</si>
  <si>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</si>
  <si>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</si>
  <si>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</si>
  <si>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</si>
  <si>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</si>
  <si>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</si>
  <si>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</si>
  <si>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</si>
  <si>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</si>
  <si>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</si>
  <si>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</si>
  <si>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</si>
  <si>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</si>
  <si>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</si>
  <si>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</si>
  <si>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</si>
  <si>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</si>
  <si>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</si>
  <si>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</si>
  <si>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</si>
  <si>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</si>
  <si>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</si>
  <si>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</si>
  <si>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</si>
  <si>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</si>
  <si>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</si>
  <si>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</si>
  <si>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</si>
  <si>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</si>
  <si>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</si>
  <si>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</si>
  <si>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</si>
  <si>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</si>
  <si>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</si>
  <si>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</si>
  <si>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</si>
  <si>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</si>
  <si>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</si>
  <si>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</si>
  <si>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</si>
  <si>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</si>
  <si>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</si>
  <si>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</si>
  <si>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</si>
  <si>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</si>
  <si>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</si>
  <si>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</si>
  <si>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</si>
  <si>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</si>
  <si>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</si>
  <si>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</si>
  <si>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</si>
  <si>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</si>
  <si>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</si>
  <si>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</si>
  <si>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</si>
  <si>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</si>
  <si>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</si>
  <si>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</si>
  <si>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</si>
  <si>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</si>
  <si>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</si>
  <si>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</si>
  <si>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</si>
  <si>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</si>
  <si>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</si>
  <si>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</si>
  <si>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</si>
  <si>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</si>
  <si>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</si>
  <si>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</si>
  <si>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</si>
  <si>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</si>
  <si>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</si>
  <si>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</si>
  <si>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</si>
  <si>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</si>
  <si>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</si>
  <si>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</si>
  <si>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</si>
  <si>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</si>
  <si>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</si>
  <si>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</si>
  <si>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</si>
  <si>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</si>
  <si>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</si>
  <si>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</si>
  <si>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</si>
  <si>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</si>
  <si>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</si>
  <si>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</si>
  <si>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</si>
  <si>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</si>
  <si>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</si>
  <si>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</si>
  <si>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</si>
  <si>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</si>
  <si>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</si>
  <si>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</si>
  <si>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</si>
  <si>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</si>
  <si>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</si>
  <si>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</si>
  <si>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</si>
  <si>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</si>
  <si>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</si>
  <si>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</si>
  <si>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</si>
  <si>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</si>
  <si>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</si>
  <si>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</si>
  <si>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</si>
  <si>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</si>
  <si>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</si>
  <si>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</si>
  <si>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</si>
  <si>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</si>
  <si>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</si>
  <si>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</si>
  <si>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</si>
  <si>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</si>
  <si>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</si>
  <si>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</si>
  <si>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</si>
  <si>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</si>
  <si>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</si>
  <si>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</si>
  <si>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</si>
  <si>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</si>
  <si>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</si>
  <si>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</si>
  <si>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</si>
  <si>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</si>
  <si>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</si>
  <si>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</si>
  <si>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</si>
  <si>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</si>
  <si>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</si>
  <si>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</si>
  <si>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</si>
  <si>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</si>
  <si>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</si>
  <si>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</si>
  <si>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</si>
  <si>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</si>
  <si>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</si>
  <si>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</si>
  <si>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</si>
  <si>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</si>
  <si>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</si>
  <si>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</si>
  <si>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</si>
  <si>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</si>
  <si>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</si>
  <si>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</si>
  <si>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</si>
  <si>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</si>
  <si>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</si>
  <si>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</si>
  <si>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</si>
  <si>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</si>
  <si>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</si>
  <si>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</si>
  <si>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</si>
  <si>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</si>
  <si>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</si>
  <si>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</si>
  <si>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</si>
  <si>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</si>
  <si>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</si>
  <si>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</si>
  <si>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</si>
  <si>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</si>
  <si>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</si>
  <si>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</si>
  <si>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</si>
  <si>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</si>
  <si>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</si>
  <si>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</si>
  <si>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</si>
  <si>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</si>
  <si>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</si>
  <si>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</si>
  <si>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</si>
  <si>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</si>
  <si>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</si>
  <si>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</si>
  <si>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</si>
  <si>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</si>
  <si>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</si>
  <si>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</si>
  <si>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</si>
  <si>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</si>
  <si>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</si>
  <si>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</si>
  <si>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</si>
  <si>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</si>
  <si>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</si>
  <si>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</si>
  <si>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</si>
  <si>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</si>
  <si>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</si>
  <si>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</si>
  <si>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</si>
  <si>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</si>
  <si>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</si>
  <si>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</si>
  <si>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</si>
  <si>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</si>
  <si>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</si>
  <si>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</si>
  <si>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</si>
  <si>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</si>
  <si>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</si>
  <si>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</si>
  <si>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</si>
  <si>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</si>
  <si>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</si>
  <si>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</si>
  <si>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</si>
  <si>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</si>
  <si>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</si>
  <si>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</si>
  <si>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</si>
  <si>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</si>
  <si>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</si>
  <si>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</si>
  <si>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</si>
  <si>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</si>
  <si>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</si>
  <si>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</si>
  <si>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</si>
  <si>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</si>
  <si>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</si>
  <si>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</si>
  <si>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</si>
  <si>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</si>
  <si>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</si>
  <si>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</si>
  <si>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</si>
  <si>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</si>
  <si>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</si>
  <si>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</si>
  <si>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</si>
  <si>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</si>
  <si>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</si>
  <si>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</si>
  <si>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</si>
  <si>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</si>
  <si>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</si>
  <si>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</si>
  <si>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</si>
  <si>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</si>
  <si>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</si>
  <si>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</si>
  <si>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</si>
  <si>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</si>
  <si>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</si>
  <si>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</si>
  <si>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</si>
  <si>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</si>
  <si>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</si>
  <si>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</si>
  <si>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</si>
  <si>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</si>
  <si>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</si>
  <si>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</si>
  <si>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</si>
  <si>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</si>
  <si>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</si>
  <si>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</si>
  <si>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</si>
  <si>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</si>
  <si>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</si>
  <si>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</si>
  <si>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</si>
  <si>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</si>
  <si>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</si>
  <si>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</si>
  <si>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</si>
  <si>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</si>
  <si>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</si>
  <si>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</si>
  <si>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</si>
  <si>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</si>
  <si>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</si>
  <si>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</si>
  <si>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</si>
  <si>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</si>
  <si>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</si>
  <si>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</si>
  <si>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</si>
  <si>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</si>
  <si>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</si>
  <si>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</si>
  <si>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</si>
  <si>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</si>
  <si>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</si>
  <si>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</si>
  <si>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</si>
  <si>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</si>
  <si>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</si>
  <si>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</si>
  <si>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</si>
  <si>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</si>
  <si>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</si>
  <si>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</si>
  <si>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</si>
  <si>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</si>
  <si>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</si>
  <si>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</si>
  <si>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</si>
  <si>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</si>
  <si>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</si>
  <si>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</si>
  <si>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</si>
  <si>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</si>
  <si>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</si>
  <si>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</si>
  <si>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</si>
  <si>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</si>
  <si>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</si>
  <si>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</si>
  <si>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</si>
  <si>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</si>
  <si>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</si>
  <si>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</si>
  <si>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</si>
  <si>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</si>
  <si>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</si>
  <si>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</si>
  <si>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</si>
  <si>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</si>
  <si>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</si>
  <si>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</si>
  <si>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</si>
  <si>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</si>
  <si>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</si>
  <si>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</si>
  <si>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</si>
  <si>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</si>
  <si>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</si>
  <si>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</si>
  <si>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</si>
  <si>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</si>
  <si>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</si>
  <si>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</si>
  <si>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</si>
  <si>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</si>
  <si>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</si>
  <si>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</si>
  <si>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</si>
  <si>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</si>
  <si>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</si>
  <si>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</si>
  <si>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</si>
  <si>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</si>
  <si>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</si>
  <si>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</si>
  <si>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</si>
  <si>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</si>
  <si>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</si>
  <si>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</si>
  <si>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</si>
  <si>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</si>
  <si>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</si>
  <si>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</si>
  <si>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</si>
  <si>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</si>
  <si>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</si>
  <si>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</si>
  <si>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</si>
  <si>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</si>
  <si>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</si>
  <si>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</si>
  <si>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</si>
  <si>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</si>
  <si>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</si>
  <si>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</si>
  <si>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</si>
  <si>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</si>
  <si>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</si>
  <si>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</si>
  <si>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</si>
  <si>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</si>
  <si>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</si>
  <si>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</si>
  <si>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</si>
  <si>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</si>
  <si>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</si>
  <si>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</si>
  <si>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</si>
  <si>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</si>
  <si>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</si>
  <si>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</si>
  <si>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</si>
  <si>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</si>
  <si>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</si>
  <si>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</si>
  <si>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</si>
  <si>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</si>
  <si>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</si>
  <si>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</si>
  <si>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</si>
  <si>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</si>
  <si>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</si>
  <si>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</si>
  <si>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</si>
  <si>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</si>
  <si>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</si>
  <si>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</si>
  <si>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</si>
  <si>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</si>
  <si>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</si>
  <si>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</si>
  <si>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</si>
  <si>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</si>
  <si>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</si>
  <si>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</si>
  <si>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</si>
  <si>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</si>
  <si>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</si>
  <si>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</si>
  <si>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</si>
  <si>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</si>
  <si>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</si>
  <si>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</si>
  <si>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</si>
  <si>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</si>
  <si>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</si>
  <si>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</si>
  <si>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</si>
  <si>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</si>
  <si>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</si>
  <si>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</si>
  <si>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</si>
  <si>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</si>
  <si>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</si>
  <si>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</si>
  <si>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</si>
  <si>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</si>
  <si>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</si>
  <si>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</si>
  <si>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</si>
  <si>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</si>
  <si>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</si>
  <si>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</si>
  <si>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</si>
  <si>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</si>
  <si>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</si>
  <si>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</si>
  <si>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</si>
  <si>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</si>
  <si>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</si>
  <si>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</si>
  <si>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</si>
  <si>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</si>
  <si>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</si>
  <si>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</si>
  <si>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</si>
  <si>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</si>
  <si>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</si>
  <si>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</si>
  <si>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</si>
  <si>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</si>
  <si>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</si>
  <si>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</si>
  <si>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</si>
  <si>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</si>
  <si>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</si>
  <si>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</si>
  <si>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</si>
  <si>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</si>
  <si>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</si>
  <si>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</si>
  <si>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</si>
  <si>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</si>
  <si>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</si>
  <si>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</si>
  <si>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</si>
  <si>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</si>
  <si>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</si>
  <si>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</si>
  <si>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</si>
  <si>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</si>
  <si>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</si>
  <si>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</si>
  <si>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</si>
  <si>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</si>
  <si>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שקלי</t>
  </si>
  <si>
    <t>1150713</t>
  </si>
  <si>
    <t>אג"ח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</si>
  <si>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</si>
  <si>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</si>
  <si>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</si>
  <si>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</si>
  <si>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</si>
  <si>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</si>
  <si>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</si>
  <si>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</si>
  <si>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</si>
  <si>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</si>
  <si>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</si>
  <si>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</si>
  <si>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</si>
  <si>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</si>
  <si>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</si>
  <si>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</si>
  <si>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</si>
  <si>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</si>
  <si>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</si>
  <si>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</si>
  <si>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</si>
  <si>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</si>
  <si>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</si>
  <si>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</si>
  <si>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</si>
  <si>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</si>
  <si>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</si>
  <si>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</si>
  <si>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</si>
  <si>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</si>
  <si>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</si>
  <si>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</si>
  <si>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</si>
  <si>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</si>
  <si>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</si>
  <si>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</si>
  <si>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</si>
  <si>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</si>
  <si>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</si>
  <si>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</si>
  <si>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</si>
  <si>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</si>
  <si>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</si>
  <si>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</si>
  <si>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</si>
  <si>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</si>
  <si>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</si>
  <si>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</si>
  <si>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</si>
  <si>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</si>
  <si>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</si>
  <si>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</si>
  <si>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</si>
  <si>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</si>
  <si>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</si>
  <si>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</si>
  <si>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</si>
  <si>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</si>
  <si>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</si>
  <si>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</si>
  <si>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</si>
  <si>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</si>
  <si>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</si>
  <si>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</si>
  <si>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</si>
  <si>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</si>
  <si>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</si>
  <si>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</si>
  <si>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</si>
  <si>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</si>
  <si>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</si>
  <si>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</si>
  <si>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</si>
  <si>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</si>
  <si>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</si>
  <si>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</si>
  <si>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</si>
  <si>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</si>
  <si>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</si>
  <si>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</si>
  <si>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</si>
  <si>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</si>
  <si>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</si>
  <si>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</si>
  <si>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</si>
  <si>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</si>
  <si>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</si>
  <si>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</si>
  <si>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</si>
  <si>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</si>
  <si>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</si>
  <si>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</si>
  <si>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</si>
  <si>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</si>
  <si>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</si>
  <si>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</si>
  <si>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</si>
  <si>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</si>
  <si>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</si>
  <si>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</si>
  <si>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</si>
  <si>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</si>
  <si>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</si>
  <si>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</si>
  <si>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</si>
  <si>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</si>
  <si>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</si>
  <si>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</si>
  <si>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</si>
  <si>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</si>
  <si>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</si>
  <si>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</si>
  <si>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</si>
  <si>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</si>
  <si>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</si>
  <si>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</si>
  <si>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</si>
  <si>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</si>
  <si>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</si>
  <si>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</si>
  <si>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</si>
  <si>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</si>
  <si>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</si>
  <si>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</si>
  <si>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</si>
  <si>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</si>
  <si>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</si>
  <si>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</si>
  <si>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</si>
  <si>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</si>
  <si>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</si>
  <si>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</si>
  <si>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</si>
  <si>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</si>
  <si>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</si>
  <si>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</si>
  <si>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</si>
  <si>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</si>
  <si>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</si>
  <si>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</si>
  <si>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</si>
  <si>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</si>
  <si>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</si>
  <si>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</si>
  <si>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</si>
  <si>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</si>
  <si>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</si>
  <si>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</si>
  <si>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</si>
  <si>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</si>
  <si>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</si>
  <si>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</si>
  <si>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</si>
  <si>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</si>
  <si>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</si>
  <si>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</si>
  <si>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</si>
  <si>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</si>
  <si>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</si>
  <si>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</si>
  <si>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</si>
  <si>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</si>
  <si>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</si>
  <si>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</si>
  <si>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</si>
  <si>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</si>
  <si>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</si>
  <si>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</si>
  <si>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</si>
  <si>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</si>
  <si>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</si>
  <si>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</si>
  <si>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</si>
  <si>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</si>
  <si>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</si>
  <si>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</si>
  <si>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</si>
  <si>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</si>
  <si>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</si>
  <si>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</si>
  <si>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</si>
  <si>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</si>
  <si>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</si>
  <si>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</si>
  <si>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</si>
  <si>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</si>
  <si>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</si>
  <si>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</si>
  <si>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</si>
  <si>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</si>
  <si>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</si>
  <si>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</si>
  <si>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</si>
  <si>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</si>
  <si>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</si>
  <si>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</si>
  <si>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</si>
  <si>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</si>
  <si>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</si>
  <si>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3.3601 06-06-23 (11) -559</t>
  </si>
  <si>
    <t>10000704</t>
  </si>
  <si>
    <t>10002881</t>
  </si>
  <si>
    <t>+ILS/-USD 3.362 06-06-23 (20) -568</t>
  </si>
  <si>
    <t>10000706</t>
  </si>
  <si>
    <t>+ILS/-USD 3.41 04-04-23 (94) -480</t>
  </si>
  <si>
    <t>10002972</t>
  </si>
  <si>
    <t>+ILS/-USD 3.4138 04-04-23 (10) -482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</si>
  <si>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</si>
  <si>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</si>
  <si>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</si>
  <si>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</si>
  <si>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</si>
  <si>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</si>
  <si>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</si>
  <si>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+ILS/-USD 3.3453 25-05-23 (20) -397</t>
  </si>
  <si>
    <t>10000787</t>
  </si>
  <si>
    <t>+ILS/-USD 3.346 25-05-23 (10) -395</t>
  </si>
  <si>
    <t>10003175</t>
  </si>
  <si>
    <t>+ILS/-USD 3.348 25-05-23 (11) -395</t>
  </si>
  <si>
    <t>10003177</t>
  </si>
  <si>
    <t>10000785</t>
  </si>
  <si>
    <t>+ILS/-USD 3.3554 15-05-23 (20) -546</t>
  </si>
  <si>
    <t>10000765</t>
  </si>
  <si>
    <t>10003115</t>
  </si>
  <si>
    <t>+ILS/-USD 3.3615 15-05-23 (11) -545</t>
  </si>
  <si>
    <t>10003113</t>
  </si>
  <si>
    <t>+ILS/-USD 3.37 10-05-23 (20) -570</t>
  </si>
  <si>
    <t>10000761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</si>
  <si>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</si>
  <si>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</si>
  <si>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</si>
  <si>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</si>
  <si>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</si>
  <si>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</si>
  <si>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</si>
  <si>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</si>
  <si>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</si>
  <si>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</si>
  <si>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</si>
  <si>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10000763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</si>
  <si>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</si>
  <si>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</si>
  <si>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</si>
  <si>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</si>
  <si>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</si>
  <si>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</si>
  <si>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3.393 07-06-23 (12) -445</t>
  </si>
  <si>
    <t>10003194</t>
  </si>
  <si>
    <t>+ILS/-USD 3.3936 31-05-23 (11) -424</t>
  </si>
  <si>
    <t>10003203</t>
  </si>
  <si>
    <t>10000640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</si>
  <si>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</si>
  <si>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</si>
  <si>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</si>
  <si>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</si>
  <si>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</si>
  <si>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</si>
  <si>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</si>
  <si>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</si>
  <si>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</si>
  <si>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</si>
  <si>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</si>
  <si>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</si>
  <si>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</si>
  <si>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</si>
  <si>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</si>
  <si>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</si>
  <si>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</si>
  <si>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</si>
  <si>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</si>
  <si>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(20) -570</t>
  </si>
  <si>
    <t>10003127</t>
  </si>
  <si>
    <t>10000108</t>
  </si>
  <si>
    <t>+ILS/-USD 3.42 17-05-23 (11) -540</t>
  </si>
  <si>
    <t>10000634</t>
  </si>
  <si>
    <t>10000771</t>
  </si>
  <si>
    <t>+ILS/-USD 3.4215 24-04-23 (20) -500</t>
  </si>
  <si>
    <t>10003125</t>
  </si>
  <si>
    <t>+ILS/-USD 3.423 17-05-23 (10) -550</t>
  </si>
  <si>
    <t>10000769</t>
  </si>
  <si>
    <t>10000106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</si>
  <si>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</si>
  <si>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</si>
  <si>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</si>
  <si>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</si>
  <si>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</si>
  <si>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</si>
  <si>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</si>
  <si>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</si>
  <si>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</si>
  <si>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</si>
  <si>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</si>
  <si>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</si>
  <si>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</si>
  <si>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</si>
  <si>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</si>
  <si>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</si>
  <si>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</si>
  <si>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</si>
  <si>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</si>
  <si>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</si>
  <si>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</si>
  <si>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</si>
  <si>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</si>
  <si>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</si>
  <si>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</si>
  <si>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</si>
  <si>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</si>
  <si>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</si>
  <si>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</si>
  <si>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</si>
  <si>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</si>
  <si>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</si>
  <si>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</si>
  <si>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</si>
  <si>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</si>
  <si>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</si>
  <si>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</si>
  <si>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</si>
  <si>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</si>
  <si>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</si>
  <si>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3.49 19-04-23 (11) -571</t>
  </si>
  <si>
    <t>10003016</t>
  </si>
  <si>
    <t>10000617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</si>
  <si>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</si>
  <si>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</si>
  <si>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</si>
  <si>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</si>
  <si>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</si>
  <si>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</si>
  <si>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</si>
  <si>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</si>
  <si>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</si>
  <si>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</si>
  <si>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</si>
  <si>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</si>
  <si>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</si>
  <si>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</si>
  <si>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</si>
  <si>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</si>
  <si>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</si>
  <si>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</si>
  <si>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</si>
  <si>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</si>
  <si>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</si>
  <si>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</si>
  <si>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</si>
  <si>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</si>
  <si>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</si>
  <si>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</si>
  <si>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</si>
  <si>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</si>
  <si>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</si>
  <si>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</si>
  <si>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</si>
  <si>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</si>
  <si>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</si>
  <si>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</si>
  <si>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</si>
  <si>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</si>
  <si>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</si>
  <si>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</si>
  <si>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</si>
  <si>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</si>
  <si>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</si>
  <si>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</si>
  <si>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</si>
  <si>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</si>
  <si>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</si>
  <si>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3.363 08-06-23 (12) -247</t>
  </si>
  <si>
    <t>10003324</t>
  </si>
  <si>
    <t>+ILS/-USD 3.3673 03-04-23 (10) -102</t>
  </si>
  <si>
    <t>10000827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</si>
  <si>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</si>
  <si>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</si>
  <si>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</si>
  <si>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</si>
  <si>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</si>
  <si>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</si>
  <si>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</si>
  <si>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</si>
  <si>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</si>
  <si>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</si>
  <si>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</si>
  <si>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</si>
  <si>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</si>
  <si>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</si>
  <si>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</si>
  <si>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</si>
  <si>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</si>
  <si>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</si>
  <si>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</si>
  <si>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</si>
  <si>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</si>
  <si>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</si>
  <si>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</si>
  <si>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</si>
  <si>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</si>
  <si>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</si>
  <si>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</si>
  <si>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</si>
  <si>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</si>
  <si>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</si>
  <si>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</si>
  <si>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</si>
  <si>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</si>
  <si>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</si>
  <si>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</si>
  <si>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</si>
  <si>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</si>
  <si>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</si>
  <si>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</si>
  <si>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</si>
  <si>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</si>
  <si>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</si>
  <si>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</si>
  <si>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</si>
  <si>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</si>
  <si>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</si>
  <si>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</si>
  <si>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</si>
  <si>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</si>
  <si>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</si>
  <si>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</si>
  <si>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</si>
  <si>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</si>
  <si>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</si>
  <si>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</si>
  <si>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</si>
  <si>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</si>
  <si>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</si>
  <si>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</si>
  <si>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</si>
  <si>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</si>
  <si>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</si>
  <si>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</si>
  <si>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</si>
  <si>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</si>
  <si>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</si>
  <si>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</si>
  <si>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</si>
  <si>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</si>
  <si>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</si>
  <si>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</si>
  <si>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</si>
  <si>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</si>
  <si>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</si>
  <si>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</si>
  <si>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</si>
  <si>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3.5113 25-04-23 (10) -127</t>
  </si>
  <si>
    <t>10000001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</si>
  <si>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</si>
  <si>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</si>
  <si>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</si>
  <si>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</si>
  <si>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</si>
  <si>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</si>
  <si>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</si>
  <si>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</si>
  <si>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</si>
  <si>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</si>
  <si>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</si>
  <si>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</si>
  <si>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</si>
  <si>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</si>
  <si>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</si>
  <si>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</si>
  <si>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</si>
  <si>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</si>
  <si>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</si>
  <si>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</si>
  <si>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</si>
  <si>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</si>
  <si>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</si>
  <si>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</si>
  <si>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</si>
  <si>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</si>
  <si>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</si>
  <si>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</si>
  <si>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</si>
  <si>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</si>
  <si>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</si>
  <si>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</si>
  <si>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</si>
  <si>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</si>
  <si>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</si>
  <si>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</si>
  <si>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</si>
  <si>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</si>
  <si>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</si>
  <si>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</si>
  <si>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</si>
  <si>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</si>
  <si>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</si>
  <si>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</si>
  <si>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</si>
  <si>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</si>
  <si>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</si>
  <si>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</si>
  <si>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</si>
  <si>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</si>
  <si>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</si>
  <si>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</si>
  <si>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</si>
  <si>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</si>
  <si>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</si>
  <si>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</si>
  <si>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</si>
  <si>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</si>
  <si>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</si>
  <si>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</si>
  <si>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</si>
  <si>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</si>
  <si>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</si>
  <si>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</si>
  <si>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</si>
  <si>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</si>
  <si>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</si>
  <si>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</si>
  <si>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</si>
  <si>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</si>
  <si>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3.602 25-04-23 (10) -65</t>
  </si>
  <si>
    <t>10000004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</si>
  <si>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</si>
  <si>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</si>
  <si>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</si>
  <si>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</si>
  <si>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</si>
  <si>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</si>
  <si>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</si>
  <si>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</si>
  <si>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</si>
  <si>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</si>
  <si>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</si>
  <si>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</si>
  <si>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</si>
  <si>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</si>
  <si>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</si>
  <si>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</si>
  <si>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</si>
  <si>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</si>
  <si>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</si>
  <si>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</si>
  <si>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</si>
  <si>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</si>
  <si>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</si>
  <si>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</si>
  <si>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</si>
  <si>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</si>
  <si>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</si>
  <si>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</si>
  <si>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</si>
  <si>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</si>
  <si>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</si>
  <si>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</si>
  <si>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</si>
  <si>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</si>
  <si>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</si>
  <si>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</si>
  <si>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</si>
  <si>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</si>
  <si>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</si>
  <si>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</si>
  <si>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</si>
  <si>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</si>
  <si>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</si>
  <si>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</si>
  <si>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</si>
  <si>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3.4788 25-04-23 (10) -97</t>
  </si>
  <si>
    <t>10000000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</si>
  <si>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</si>
  <si>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</si>
  <si>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</si>
  <si>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</si>
  <si>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</si>
  <si>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</si>
  <si>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</si>
  <si>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</si>
  <si>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3.5914 08-05-23 (10) -31</t>
  </si>
  <si>
    <t>10003609</t>
  </si>
  <si>
    <t>+USD/-ILS 3.6086 25-04-23 (10) -69</t>
  </si>
  <si>
    <t>10000005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</si>
  <si>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</si>
  <si>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</si>
  <si>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</si>
  <si>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</si>
  <si>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</si>
  <si>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</si>
  <si>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</si>
  <si>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</si>
  <si>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</si>
  <si>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</si>
  <si>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3.6497 25-04-23 (10) -73</t>
  </si>
  <si>
    <t>10000002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</si>
  <si>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</si>
  <si>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</si>
  <si>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</si>
  <si>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</si>
  <si>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</si>
  <si>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</si>
  <si>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</si>
  <si>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</si>
  <si>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</si>
  <si>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</si>
  <si>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</si>
  <si>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</si>
  <si>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+USD/-ILS 3.675 25-04-23 (10) -50</t>
  </si>
  <si>
    <t>10000006</t>
  </si>
  <si>
    <t>פורוורד ש"ח-מט"ח</t>
  </si>
  <si>
    <t>10003602</t>
  </si>
  <si>
    <t>10003604</t>
  </si>
  <si>
    <t>10000712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</si>
  <si>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</si>
  <si>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</si>
  <si>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</si>
  <si>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</si>
  <si>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</si>
  <si>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</si>
  <si>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</si>
  <si>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</si>
  <si>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</si>
  <si>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</si>
  <si>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</si>
  <si>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</si>
  <si>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</si>
  <si>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</si>
  <si>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</si>
  <si>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</si>
  <si>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</si>
  <si>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</si>
  <si>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</si>
  <si>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</si>
  <si>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</si>
  <si>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</si>
  <si>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+USD/-GBP 1.21817 18-04-23 (12) +76.7</t>
  </si>
  <si>
    <t>10002835</t>
  </si>
  <si>
    <t>+USD/-GBP 1.21942 18-04-23 (10) +76.2</t>
  </si>
  <si>
    <t>10002833</t>
  </si>
  <si>
    <t>+EUR/-USD 1.05385 05-04-23 (10) +98.5</t>
  </si>
  <si>
    <t>10003169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</si>
  <si>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</si>
  <si>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</si>
  <si>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</si>
  <si>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</si>
  <si>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</si>
  <si>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</si>
  <si>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</si>
  <si>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</si>
  <si>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</si>
  <si>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</si>
  <si>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</si>
  <si>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</si>
  <si>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</si>
  <si>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</si>
  <si>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</si>
  <si>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</si>
  <si>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</si>
  <si>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</si>
  <si>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</si>
  <si>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</si>
  <si>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</si>
  <si>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</si>
  <si>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</si>
  <si>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</si>
  <si>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</si>
  <si>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</si>
  <si>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</si>
  <si>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</si>
  <si>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1.07013 05-06-23 (20) +131.3</t>
  </si>
  <si>
    <t>10003213</t>
  </si>
  <si>
    <t>+USD/-EUR 1.0754 05-06-23 (10) +130</t>
  </si>
  <si>
    <t>10003226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</si>
  <si>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</si>
  <si>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</si>
  <si>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</si>
  <si>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</si>
  <si>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</si>
  <si>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</si>
  <si>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</si>
  <si>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</si>
  <si>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</si>
  <si>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</si>
  <si>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</si>
  <si>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</si>
  <si>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</si>
  <si>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</si>
  <si>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</si>
  <si>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</si>
  <si>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</si>
  <si>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</si>
  <si>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</si>
  <si>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</si>
  <si>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</si>
  <si>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</si>
  <si>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</si>
  <si>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</si>
  <si>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</si>
  <si>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</si>
  <si>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</si>
  <si>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</si>
  <si>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</si>
  <si>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</si>
  <si>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</si>
  <si>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</si>
  <si>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</si>
  <si>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</si>
  <si>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</si>
  <si>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</si>
  <si>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</si>
  <si>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</si>
  <si>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</si>
  <si>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</si>
  <si>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</si>
  <si>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</si>
  <si>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</si>
  <si>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</si>
  <si>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</si>
  <si>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</si>
  <si>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</si>
  <si>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</si>
  <si>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</si>
  <si>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</si>
  <si>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</si>
  <si>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</si>
  <si>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</si>
  <si>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1.07568 26-06-23 (10) +79.8</t>
  </si>
  <si>
    <t>10000852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</si>
  <si>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</si>
  <si>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</si>
  <si>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</si>
  <si>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</si>
  <si>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</si>
  <si>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</si>
  <si>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</si>
  <si>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</si>
  <si>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</si>
  <si>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</si>
  <si>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</si>
  <si>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</si>
  <si>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</si>
  <si>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</si>
  <si>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</si>
  <si>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</si>
  <si>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</si>
  <si>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</si>
  <si>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</si>
  <si>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</si>
  <si>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</si>
  <si>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</si>
  <si>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</si>
  <si>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</si>
  <si>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</si>
  <si>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</si>
  <si>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</si>
  <si>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</si>
  <si>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</si>
  <si>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</si>
  <si>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</si>
  <si>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</si>
  <si>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</si>
  <si>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</si>
  <si>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</si>
  <si>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</si>
  <si>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</si>
  <si>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</si>
  <si>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</si>
  <si>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</si>
  <si>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</si>
  <si>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</si>
  <si>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</si>
  <si>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</si>
  <si>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</si>
  <si>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</si>
  <si>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</si>
  <si>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</si>
  <si>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</si>
  <si>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</si>
  <si>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</si>
  <si>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</si>
  <si>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</si>
  <si>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</si>
  <si>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</si>
  <si>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</si>
  <si>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</si>
  <si>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</si>
  <si>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</si>
  <si>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</si>
  <si>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</si>
  <si>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</si>
  <si>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</si>
  <si>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</si>
  <si>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</si>
  <si>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</si>
  <si>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31710000</t>
  </si>
  <si>
    <t>30710000</t>
  </si>
  <si>
    <t>34710000</t>
  </si>
  <si>
    <t>34010000</t>
  </si>
  <si>
    <t>31410000</t>
  </si>
  <si>
    <t>31720000</t>
  </si>
  <si>
    <t>32020000</t>
  </si>
  <si>
    <t>33820000</t>
  </si>
  <si>
    <t>34020000</t>
  </si>
  <si>
    <t>31220000</t>
  </si>
  <si>
    <t>34520000</t>
  </si>
  <si>
    <t>31120000</t>
  </si>
  <si>
    <t>JP MORGAN</t>
  </si>
  <si>
    <t>32085000</t>
  </si>
  <si>
    <t>30385000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</si>
  <si>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</si>
  <si>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</si>
  <si>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</si>
  <si>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</si>
  <si>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</si>
  <si>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</si>
  <si>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</si>
  <si>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</si>
  <si>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</si>
  <si>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</si>
  <si>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</si>
  <si>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מגדל מקפת משלימה (מספר אוצר 659) - מסלול משולב סחיר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</si>
</sst>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0" fillId="0" borderId="0" xfId="0" applyFont="1"/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3" sqref="H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46" t="s" vm="1">
        <v>213</v>
      </c>
    </row>
    <row r="2" spans="1:4">
      <c r="B2" s="46" t="s">
        <v>134</v>
      </c>
      <c r="C2" s="46" t="s">
        <v>214</v>
      </c>
    </row>
    <row r="3" spans="1:4">
      <c r="B3" s="46" t="s">
        <v>136</v>
      </c>
      <c r="C3" s="68" t="s">
        <v>2376</v>
      </c>
    </row>
    <row r="4" spans="1:4">
      <c r="B4" s="46" t="s">
        <v>137</v>
      </c>
      <c r="C4" s="68">
        <v>14244</v>
      </c>
    </row>
    <row r="6" spans="1:4" ht="26.25" customHeight="1">
      <c r="B6" s="118" t="s">
        <v>148</v>
      </c>
      <c r="C6" s="119"/>
      <c r="D6" s="120"/>
    </row>
    <row r="7" spans="1:4" s="9" customFormat="1">
      <c r="B7" s="21"/>
      <c r="C7" s="22" t="s">
        <v>100</v>
      </c>
      <c r="D7" s="23" t="s">
        <v>98</v>
      </c>
    </row>
    <row r="8" spans="1:4" s="9" customFormat="1">
      <c r="B8" s="21"/>
      <c r="C8" s="24" t="s">
        <v>192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147</v>
      </c>
      <c r="C10" s="69">
        <f>C11+C12+C23+C37</f>
        <v>85.709708007000003</v>
      </c>
      <c r="D10" s="70">
        <f>C10/$C$42</f>
        <v>1</v>
      </c>
    </row>
    <row r="11" spans="1:4">
      <c r="A11" s="42" t="s">
        <v>114</v>
      </c>
      <c r="B11" s="27" t="s">
        <v>149</v>
      </c>
      <c r="C11" s="69">
        <f>מזומנים!J10</f>
        <v>17.755293035000001</v>
      </c>
      <c r="D11" s="70">
        <f t="shared" ref="D11:D13" si="0">C11/$C$42</f>
        <v>0.20715614891080841</v>
      </c>
    </row>
    <row r="12" spans="1:4">
      <c r="B12" s="27" t="s">
        <v>150</v>
      </c>
      <c r="C12" s="69">
        <f>SUM(C13:C21)</f>
        <v>68.660417280999994</v>
      </c>
      <c r="D12" s="70">
        <f t="shared" si="0"/>
        <v>0.80108098461136312</v>
      </c>
    </row>
    <row r="13" spans="1:4">
      <c r="A13" s="44" t="s">
        <v>114</v>
      </c>
      <c r="B13" s="28" t="s">
        <v>61</v>
      </c>
      <c r="C13" s="69" vm="2">
        <v>13.216237756999996</v>
      </c>
      <c r="D13" s="70">
        <f t="shared" si="0"/>
        <v>0.15419767566960574</v>
      </c>
    </row>
    <row r="14" spans="1:4">
      <c r="A14" s="44" t="s">
        <v>114</v>
      </c>
      <c r="B14" s="28" t="s">
        <v>62</v>
      </c>
      <c r="C14" s="69" t="s" vm="3">
        <v>2322</v>
      </c>
      <c r="D14" s="70" t="s" vm="4">
        <v>2322</v>
      </c>
    </row>
    <row r="15" spans="1:4">
      <c r="A15" s="44" t="s">
        <v>114</v>
      </c>
      <c r="B15" s="28" t="s">
        <v>63</v>
      </c>
      <c r="C15" s="69">
        <f>'אג"ח קונצרני'!R11</f>
        <v>22.980819470000007</v>
      </c>
      <c r="D15" s="70">
        <f t="shared" ref="D15:D23" si="1">C15/$C$42</f>
        <v>0.26812388006412458</v>
      </c>
    </row>
    <row r="16" spans="1:4">
      <c r="A16" s="44" t="s">
        <v>114</v>
      </c>
      <c r="B16" s="28" t="s">
        <v>64</v>
      </c>
      <c r="C16" s="69">
        <f>מניות!L11</f>
        <v>14.366088250999997</v>
      </c>
      <c r="D16" s="70">
        <f t="shared" si="1"/>
        <v>0.16761331458306572</v>
      </c>
    </row>
    <row r="17" spans="1:4">
      <c r="A17" s="44" t="s">
        <v>114</v>
      </c>
      <c r="B17" s="28" t="s">
        <v>205</v>
      </c>
      <c r="C17" s="69" vm="5">
        <v>15.815142741999999</v>
      </c>
      <c r="D17" s="70">
        <f t="shared" si="1"/>
        <v>0.18451985323189246</v>
      </c>
    </row>
    <row r="18" spans="1:4">
      <c r="A18" s="44" t="s">
        <v>114</v>
      </c>
      <c r="B18" s="28" t="s">
        <v>65</v>
      </c>
      <c r="C18" s="69" vm="6">
        <v>1.763763188</v>
      </c>
      <c r="D18" s="70">
        <f t="shared" si="1"/>
        <v>2.0578336211995396E-2</v>
      </c>
    </row>
    <row r="19" spans="1:4">
      <c r="A19" s="44" t="s">
        <v>114</v>
      </c>
      <c r="B19" s="28" t="s">
        <v>66</v>
      </c>
      <c r="C19" s="69" vm="7">
        <v>2.76874E-3</v>
      </c>
      <c r="D19" s="70">
        <f t="shared" si="1"/>
        <v>3.2303691896533752E-5</v>
      </c>
    </row>
    <row r="20" spans="1:4">
      <c r="A20" s="44" t="s">
        <v>114</v>
      </c>
      <c r="B20" s="28" t="s">
        <v>67</v>
      </c>
      <c r="C20" s="69" vm="8">
        <v>1.9530630000000001E-3</v>
      </c>
      <c r="D20" s="70">
        <f t="shared" si="1"/>
        <v>2.2786951973287453E-5</v>
      </c>
    </row>
    <row r="21" spans="1:4">
      <c r="A21" s="44" t="s">
        <v>114</v>
      </c>
      <c r="B21" s="28" t="s">
        <v>68</v>
      </c>
      <c r="C21" s="69" vm="9">
        <v>0.51364407000000001</v>
      </c>
      <c r="D21" s="70">
        <f t="shared" si="1"/>
        <v>5.9928342068094565E-3</v>
      </c>
    </row>
    <row r="22" spans="1:4">
      <c r="A22" s="44" t="s">
        <v>114</v>
      </c>
      <c r="B22" s="28" t="s">
        <v>69</v>
      </c>
      <c r="C22" s="69" t="s" vm="10">
        <v>2322</v>
      </c>
      <c r="D22" s="70" t="s" vm="11">
        <v>2322</v>
      </c>
    </row>
    <row r="23" spans="1:4">
      <c r="B23" s="27" t="s">
        <v>151</v>
      </c>
      <c r="C23" s="69" vm="12">
        <v>-0.69196544599999976</v>
      </c>
      <c r="D23" s="70">
        <f t="shared" si="1"/>
        <v>-8.0733613739937867E-3</v>
      </c>
    </row>
    <row r="24" spans="1:4">
      <c r="A24" s="44" t="s">
        <v>114</v>
      </c>
      <c r="B24" s="28" t="s">
        <v>70</v>
      </c>
      <c r="C24" s="69" t="s" vm="13">
        <v>2322</v>
      </c>
      <c r="D24" s="70" t="s" vm="14">
        <v>2322</v>
      </c>
    </row>
    <row r="25" spans="1:4">
      <c r="A25" s="44" t="s">
        <v>114</v>
      </c>
      <c r="B25" s="28" t="s">
        <v>71</v>
      </c>
      <c r="C25" s="69" t="s" vm="15">
        <v>2322</v>
      </c>
      <c r="D25" s="70" t="s" vm="16">
        <v>2322</v>
      </c>
    </row>
    <row r="26" spans="1:4">
      <c r="A26" s="44" t="s">
        <v>114</v>
      </c>
      <c r="B26" s="28" t="s">
        <v>63</v>
      </c>
      <c r="C26" s="69" t="s" vm="17">
        <v>2322</v>
      </c>
      <c r="D26" s="70" t="s" vm="18">
        <v>2322</v>
      </c>
    </row>
    <row r="27" spans="1:4">
      <c r="A27" s="44" t="s">
        <v>114</v>
      </c>
      <c r="B27" s="28" t="s">
        <v>72</v>
      </c>
      <c r="C27" s="69" t="s" vm="19">
        <v>2322</v>
      </c>
      <c r="D27" s="70" t="s" vm="20">
        <v>2322</v>
      </c>
    </row>
    <row r="28" spans="1:4">
      <c r="A28" s="44" t="s">
        <v>114</v>
      </c>
      <c r="B28" s="28" t="s">
        <v>73</v>
      </c>
      <c r="C28" s="69" vm="21">
        <v>1.6435736999999999E-2</v>
      </c>
      <c r="D28" s="70">
        <f t="shared" ref="D28:D29" si="2">C28/$C$42</f>
        <v>1.9176050627377794E-4</v>
      </c>
    </row>
    <row r="29" spans="1:4">
      <c r="A29" s="44" t="s">
        <v>114</v>
      </c>
      <c r="B29" s="28" t="s">
        <v>74</v>
      </c>
      <c r="C29" s="69" vm="22">
        <v>1.0044800000000001E-4</v>
      </c>
      <c r="D29" s="70">
        <f t="shared" si="2"/>
        <v>1.171955923496978E-6</v>
      </c>
    </row>
    <row r="30" spans="1:4">
      <c r="A30" s="44" t="s">
        <v>114</v>
      </c>
      <c r="B30" s="28" t="s">
        <v>174</v>
      </c>
      <c r="C30" s="69" t="s" vm="23">
        <v>2322</v>
      </c>
      <c r="D30" s="70" t="s" vm="24">
        <v>2322</v>
      </c>
    </row>
    <row r="31" spans="1:4">
      <c r="A31" s="44" t="s">
        <v>114</v>
      </c>
      <c r="B31" s="28" t="s">
        <v>95</v>
      </c>
      <c r="C31" s="69" vm="25">
        <v>-0.70850163099999985</v>
      </c>
      <c r="D31" s="70">
        <f t="shared" ref="D31" si="3">C31/$C$42</f>
        <v>-8.2662938361910618E-3</v>
      </c>
    </row>
    <row r="32" spans="1:4">
      <c r="A32" s="44" t="s">
        <v>114</v>
      </c>
      <c r="B32" s="28" t="s">
        <v>75</v>
      </c>
      <c r="C32" s="69" t="s" vm="26">
        <v>2322</v>
      </c>
      <c r="D32" s="70" t="s" vm="27">
        <v>2322</v>
      </c>
    </row>
    <row r="33" spans="1:4">
      <c r="A33" s="44" t="s">
        <v>114</v>
      </c>
      <c r="B33" s="27" t="s">
        <v>152</v>
      </c>
      <c r="C33" s="69" t="s" vm="28">
        <v>2322</v>
      </c>
      <c r="D33" s="70" t="s" vm="29">
        <v>2322</v>
      </c>
    </row>
    <row r="34" spans="1:4">
      <c r="A34" s="44" t="s">
        <v>114</v>
      </c>
      <c r="B34" s="27" t="s">
        <v>153</v>
      </c>
      <c r="C34" s="69" t="s" vm="30">
        <v>2322</v>
      </c>
      <c r="D34" s="70" t="s" vm="31">
        <v>2322</v>
      </c>
    </row>
    <row r="35" spans="1:4">
      <c r="A35" s="44" t="s">
        <v>114</v>
      </c>
      <c r="B35" s="27" t="s">
        <v>154</v>
      </c>
      <c r="C35" s="69" t="s" vm="32">
        <v>2322</v>
      </c>
      <c r="D35" s="70" t="s" vm="33">
        <v>2322</v>
      </c>
    </row>
    <row r="36" spans="1:4">
      <c r="A36" s="44" t="s">
        <v>114</v>
      </c>
      <c r="B36" s="45" t="s">
        <v>155</v>
      </c>
      <c r="C36" s="69" t="s" vm="34">
        <v>2322</v>
      </c>
      <c r="D36" s="70" t="s" vm="35">
        <v>2322</v>
      </c>
    </row>
    <row r="37" spans="1:4">
      <c r="A37" s="44" t="s">
        <v>114</v>
      </c>
      <c r="B37" s="27" t="s">
        <v>156</v>
      </c>
      <c r="C37" s="69">
        <f>'השקעות אחרות '!I10</f>
        <v>-1.4036863000000002E-2</v>
      </c>
      <c r="D37" s="70">
        <f t="shared" ref="D37:D38" si="4">C37/$C$42</f>
        <v>-1.6377214817781896E-4</v>
      </c>
    </row>
    <row r="38" spans="1:4">
      <c r="A38" s="44"/>
      <c r="B38" s="55" t="s">
        <v>158</v>
      </c>
      <c r="C38" s="69">
        <v>0</v>
      </c>
      <c r="D38" s="70">
        <f t="shared" si="4"/>
        <v>0</v>
      </c>
    </row>
    <row r="39" spans="1:4">
      <c r="A39" s="44" t="s">
        <v>114</v>
      </c>
      <c r="B39" s="56" t="s">
        <v>159</v>
      </c>
      <c r="C39" s="69" t="s" vm="36">
        <v>2322</v>
      </c>
      <c r="D39" s="70" t="s" vm="37">
        <v>2322</v>
      </c>
    </row>
    <row r="40" spans="1:4">
      <c r="A40" s="44" t="s">
        <v>114</v>
      </c>
      <c r="B40" s="56" t="s">
        <v>190</v>
      </c>
      <c r="C40" s="69" t="s" vm="38">
        <v>2322</v>
      </c>
      <c r="D40" s="70" t="s" vm="39">
        <v>2322</v>
      </c>
    </row>
    <row r="41" spans="1:4">
      <c r="A41" s="44" t="s">
        <v>114</v>
      </c>
      <c r="B41" s="56" t="s">
        <v>160</v>
      </c>
      <c r="C41" s="69" t="s" vm="40">
        <v>2322</v>
      </c>
      <c r="D41" s="70" t="s" vm="41">
        <v>2322</v>
      </c>
    </row>
    <row r="42" spans="1:4">
      <c r="B42" s="56" t="s">
        <v>76</v>
      </c>
      <c r="C42" s="69">
        <f>C10</f>
        <v>85.709708007000003</v>
      </c>
      <c r="D42" s="70">
        <f t="shared" ref="D42" si="5">C42/$C$42</f>
        <v>1</v>
      </c>
    </row>
    <row r="43" spans="1:4">
      <c r="A43" s="44" t="s">
        <v>114</v>
      </c>
      <c r="B43" s="56" t="s">
        <v>157</v>
      </c>
      <c r="C43" s="69"/>
      <c r="D43" s="70"/>
    </row>
    <row r="44" spans="1:4">
      <c r="B44" s="5" t="s">
        <v>99</v>
      </c>
    </row>
    <row r="45" spans="1:4">
      <c r="C45" s="62" t="s">
        <v>142</v>
      </c>
      <c r="D45" s="34" t="s">
        <v>94</v>
      </c>
    </row>
    <row r="46" spans="1:4">
      <c r="C46" s="63" t="s">
        <v>0</v>
      </c>
      <c r="D46" s="23" t="s">
        <v>1</v>
      </c>
    </row>
    <row r="47" spans="1:4">
      <c r="C47" s="71" t="s">
        <v>125</v>
      </c>
      <c r="D47" s="72" vm="42">
        <v>2.4159000000000002</v>
      </c>
    </row>
    <row r="48" spans="1:4">
      <c r="C48" s="71" t="s">
        <v>132</v>
      </c>
      <c r="D48" s="72">
        <v>0.71320062343401669</v>
      </c>
    </row>
    <row r="49" spans="2:4">
      <c r="C49" s="71" t="s">
        <v>129</v>
      </c>
      <c r="D49" s="72" vm="43">
        <v>2.6667000000000001</v>
      </c>
    </row>
    <row r="50" spans="2:4">
      <c r="B50" s="11"/>
      <c r="C50" s="71" t="s">
        <v>2323</v>
      </c>
      <c r="D50" s="72" vm="44">
        <v>3.9455</v>
      </c>
    </row>
    <row r="51" spans="2:4">
      <c r="C51" s="71" t="s">
        <v>123</v>
      </c>
      <c r="D51" s="72" vm="45">
        <v>3.9321999999999999</v>
      </c>
    </row>
    <row r="52" spans="2:4">
      <c r="C52" s="71" t="s">
        <v>124</v>
      </c>
      <c r="D52" s="72" vm="46">
        <v>4.4672000000000001</v>
      </c>
    </row>
    <row r="53" spans="2:4">
      <c r="C53" s="71" t="s">
        <v>126</v>
      </c>
      <c r="D53" s="72">
        <v>0.46051542057860612</v>
      </c>
    </row>
    <row r="54" spans="2:4">
      <c r="C54" s="71" t="s">
        <v>130</v>
      </c>
      <c r="D54" s="72">
        <v>2.7067999999999998E-2</v>
      </c>
    </row>
    <row r="55" spans="2:4">
      <c r="C55" s="71" t="s">
        <v>131</v>
      </c>
      <c r="D55" s="72">
        <v>0.20053698423440919</v>
      </c>
    </row>
    <row r="56" spans="2:4">
      <c r="C56" s="71" t="s">
        <v>128</v>
      </c>
      <c r="D56" s="72" vm="47">
        <v>0.52790000000000004</v>
      </c>
    </row>
    <row r="57" spans="2:4">
      <c r="C57" s="71" t="s">
        <v>2324</v>
      </c>
      <c r="D57" s="72">
        <v>2.260821</v>
      </c>
    </row>
    <row r="58" spans="2:4">
      <c r="C58" s="71" t="s">
        <v>127</v>
      </c>
      <c r="D58" s="72" vm="48">
        <v>0.34910000000000002</v>
      </c>
    </row>
    <row r="59" spans="2:4">
      <c r="C59" s="71" t="s">
        <v>121</v>
      </c>
      <c r="D59" s="72" vm="49">
        <v>3.6150000000000002</v>
      </c>
    </row>
    <row r="60" spans="2:4">
      <c r="C60" s="71" t="s">
        <v>133</v>
      </c>
      <c r="D60" s="72" vm="50">
        <v>0.2029</v>
      </c>
    </row>
    <row r="61" spans="2:4">
      <c r="C61" s="71" t="s">
        <v>2325</v>
      </c>
      <c r="D61" s="72" vm="51">
        <v>0.34649999999999997</v>
      </c>
    </row>
    <row r="62" spans="2:4">
      <c r="C62" s="71" t="s">
        <v>2326</v>
      </c>
      <c r="D62" s="72">
        <v>4.6569268405166807E-2</v>
      </c>
    </row>
    <row r="63" spans="2:4">
      <c r="C63" s="71" t="s">
        <v>2327</v>
      </c>
      <c r="D63" s="72">
        <v>0.52591762806057873</v>
      </c>
    </row>
    <row r="64" spans="2:4">
      <c r="C64" s="71" t="s">
        <v>122</v>
      </c>
      <c r="D64" s="72">
        <v>1</v>
      </c>
    </row>
    <row r="65" spans="3:4">
      <c r="C65" s="73"/>
      <c r="D65" s="73"/>
    </row>
    <row r="66" spans="3:4">
      <c r="C66" s="73"/>
      <c r="D66" s="73"/>
    </row>
    <row r="67" spans="3:4">
      <c r="C67" s="74"/>
      <c r="D67" s="74"/>
    </row>
  </sheetData>
  <sheetProtection sheet="1" objects="1" scenarios="1"/>
  <mergeCells count="1">
    <mergeCell ref="B6:D6"/>
  </mergeCells>
  <phoneticPr fontId="3" type="noConversion"/>
  <dataValidations disablePrompts="1"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3.7109375" style="2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135</v>
      </c>
      <c r="C1" s="46" t="s" vm="1">
        <v>213</v>
      </c>
    </row>
    <row r="2" spans="2:13">
      <c r="B2" s="46" t="s">
        <v>134</v>
      </c>
      <c r="C2" s="46" t="s">
        <v>214</v>
      </c>
    </row>
    <row r="3" spans="2:13">
      <c r="B3" s="46" t="s">
        <v>136</v>
      </c>
      <c r="C3" s="68" t="s">
        <v>2376</v>
      </c>
    </row>
    <row r="4" spans="2:13">
      <c r="B4" s="46" t="s">
        <v>137</v>
      </c>
      <c r="C4" s="68">
        <v>14244</v>
      </c>
    </row>
    <row r="6" spans="2:13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3" ht="26.25" customHeight="1">
      <c r="B7" s="121" t="s">
        <v>84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3"/>
    </row>
    <row r="8" spans="2:13" s="3" customFormat="1" ht="78.75">
      <c r="B8" s="21" t="s">
        <v>105</v>
      </c>
      <c r="C8" s="29" t="s">
        <v>41</v>
      </c>
      <c r="D8" s="29" t="s">
        <v>108</v>
      </c>
      <c r="E8" s="29" t="s">
        <v>59</v>
      </c>
      <c r="F8" s="29" t="s">
        <v>92</v>
      </c>
      <c r="G8" s="29" t="s">
        <v>189</v>
      </c>
      <c r="H8" s="29" t="s">
        <v>188</v>
      </c>
      <c r="I8" s="29" t="s">
        <v>55</v>
      </c>
      <c r="J8" s="29" t="s">
        <v>54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196</v>
      </c>
      <c r="H9" s="15"/>
      <c r="I9" s="15" t="s">
        <v>192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1" t="s">
        <v>46</v>
      </c>
      <c r="C11" s="81"/>
      <c r="D11" s="82"/>
      <c r="E11" s="82"/>
      <c r="F11" s="82"/>
      <c r="G11" s="84"/>
      <c r="H11" s="101"/>
      <c r="I11" s="84">
        <v>1.9530630000000001E-3</v>
      </c>
      <c r="J11" s="85"/>
      <c r="K11" s="85">
        <f>IFERROR(I11/$I$11,0)</f>
        <v>1</v>
      </c>
      <c r="L11" s="85">
        <f>I11/'סכום נכסי הקרן'!$C$42</f>
        <v>2.2786951973287453E-5</v>
      </c>
    </row>
    <row r="12" spans="2:13">
      <c r="B12" s="114" t="s">
        <v>184</v>
      </c>
      <c r="C12" s="88"/>
      <c r="D12" s="89"/>
      <c r="E12" s="89"/>
      <c r="F12" s="89"/>
      <c r="G12" s="91"/>
      <c r="H12" s="103"/>
      <c r="I12" s="91">
        <v>7.0424700000000012E-3</v>
      </c>
      <c r="J12" s="92"/>
      <c r="K12" s="92">
        <f t="shared" ref="K12:K24" si="0">IFERROR(I12/$I$11,0)</f>
        <v>3.6058591043914103</v>
      </c>
      <c r="L12" s="92">
        <f>I12/'סכום נכסי הקרן'!$C$42</f>
        <v>8.2166538234208368E-5</v>
      </c>
    </row>
    <row r="13" spans="2:13">
      <c r="B13" s="86" t="s">
        <v>180</v>
      </c>
      <c r="C13" s="81"/>
      <c r="D13" s="82"/>
      <c r="E13" s="82"/>
      <c r="F13" s="82"/>
      <c r="G13" s="84"/>
      <c r="H13" s="101"/>
      <c r="I13" s="84">
        <v>7.0424700000000012E-3</v>
      </c>
      <c r="J13" s="85"/>
      <c r="K13" s="85">
        <f t="shared" si="0"/>
        <v>3.6058591043914103</v>
      </c>
      <c r="L13" s="85">
        <f>I13/'סכום נכסי הקרן'!$C$42</f>
        <v>8.2166538234208368E-5</v>
      </c>
    </row>
    <row r="14" spans="2:13">
      <c r="B14" s="87" t="s">
        <v>1696</v>
      </c>
      <c r="C14" s="88" t="s">
        <v>1697</v>
      </c>
      <c r="D14" s="89" t="s">
        <v>109</v>
      </c>
      <c r="E14" s="89" t="s">
        <v>527</v>
      </c>
      <c r="F14" s="89" t="s">
        <v>122</v>
      </c>
      <c r="G14" s="91">
        <v>8.2899999999999998E-4</v>
      </c>
      <c r="H14" s="103">
        <v>731000</v>
      </c>
      <c r="I14" s="91">
        <v>6.0576140000000002E-3</v>
      </c>
      <c r="J14" s="92"/>
      <c r="K14" s="92">
        <f t="shared" si="0"/>
        <v>3.1015968250896155</v>
      </c>
      <c r="L14" s="92">
        <f>I14/'סכום נכסי הקרן'!$C$42</f>
        <v>7.0675937893817918E-5</v>
      </c>
    </row>
    <row r="15" spans="2:13">
      <c r="B15" s="87" t="s">
        <v>1698</v>
      </c>
      <c r="C15" s="88" t="s">
        <v>1699</v>
      </c>
      <c r="D15" s="89" t="s">
        <v>109</v>
      </c>
      <c r="E15" s="89" t="s">
        <v>527</v>
      </c>
      <c r="F15" s="89" t="s">
        <v>122</v>
      </c>
      <c r="G15" s="91">
        <v>-8.2899999999999998E-4</v>
      </c>
      <c r="H15" s="103">
        <v>1906900</v>
      </c>
      <c r="I15" s="91">
        <v>-1.5802004000000001E-2</v>
      </c>
      <c r="J15" s="92"/>
      <c r="K15" s="92">
        <f t="shared" si="0"/>
        <v>-8.0908828849863017</v>
      </c>
      <c r="L15" s="92">
        <f>I15/'סכום נכסי הקרן'!$C$42</f>
        <v>-1.8436655972167628E-4</v>
      </c>
    </row>
    <row r="16" spans="2:13">
      <c r="B16" s="87" t="s">
        <v>1700</v>
      </c>
      <c r="C16" s="88" t="s">
        <v>1701</v>
      </c>
      <c r="D16" s="89" t="s">
        <v>109</v>
      </c>
      <c r="E16" s="89" t="s">
        <v>527</v>
      </c>
      <c r="F16" s="89" t="s">
        <v>122</v>
      </c>
      <c r="G16" s="91">
        <v>7.62E-3</v>
      </c>
      <c r="H16" s="103">
        <v>220300</v>
      </c>
      <c r="I16" s="91">
        <v>1.6786860000000001E-2</v>
      </c>
      <c r="J16" s="92"/>
      <c r="K16" s="92">
        <f t="shared" si="0"/>
        <v>8.5951451642880947</v>
      </c>
      <c r="L16" s="92">
        <f>I16/'סכום נכסי הקרן'!$C$42</f>
        <v>1.958571600620667E-4</v>
      </c>
    </row>
    <row r="17" spans="2:12">
      <c r="B17" s="87" t="s">
        <v>1702</v>
      </c>
      <c r="C17" s="88" t="s">
        <v>1703</v>
      </c>
      <c r="D17" s="89" t="s">
        <v>109</v>
      </c>
      <c r="E17" s="89" t="s">
        <v>527</v>
      </c>
      <c r="F17" s="89" t="s">
        <v>122</v>
      </c>
      <c r="G17" s="91">
        <v>-7.62E-3</v>
      </c>
      <c r="H17" s="103">
        <v>0.01</v>
      </c>
      <c r="I17" s="91">
        <v>-1.5848999999999993E-5</v>
      </c>
      <c r="J17" s="92"/>
      <c r="K17" s="92">
        <f t="shared" ref="K17" si="1">IFERROR(I17/$I$11,0)</f>
        <v>-8.114945600833149E-3</v>
      </c>
      <c r="L17" s="92">
        <f>I17/'סכום נכסי הקרן'!$C$42</f>
        <v>-1.8491487567202525E-7</v>
      </c>
    </row>
    <row r="18" spans="2:12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114" t="s">
        <v>183</v>
      </c>
      <c r="C19" s="88"/>
      <c r="D19" s="89"/>
      <c r="E19" s="89"/>
      <c r="F19" s="89"/>
      <c r="G19" s="91"/>
      <c r="H19" s="103"/>
      <c r="I19" s="91">
        <v>-5.0894069999999998E-3</v>
      </c>
      <c r="J19" s="92"/>
      <c r="K19" s="92">
        <f t="shared" si="0"/>
        <v>-2.6058591043914094</v>
      </c>
      <c r="L19" s="92">
        <f>I19/'סכום נכסי הקרן'!$C$42</f>
        <v>-5.9379586260920901E-5</v>
      </c>
    </row>
    <row r="20" spans="2:12">
      <c r="B20" s="86" t="s">
        <v>180</v>
      </c>
      <c r="C20" s="81"/>
      <c r="D20" s="82"/>
      <c r="E20" s="82"/>
      <c r="F20" s="82"/>
      <c r="G20" s="84"/>
      <c r="H20" s="101"/>
      <c r="I20" s="84">
        <v>-5.0894069999999998E-3</v>
      </c>
      <c r="J20" s="85"/>
      <c r="K20" s="85">
        <f t="shared" si="0"/>
        <v>-2.6058591043914094</v>
      </c>
      <c r="L20" s="85">
        <f>I20/'סכום נכסי הקרן'!$C$42</f>
        <v>-5.9379586260920901E-5</v>
      </c>
    </row>
    <row r="21" spans="2:12">
      <c r="B21" s="87" t="s">
        <v>1704</v>
      </c>
      <c r="C21" s="88" t="s">
        <v>1705</v>
      </c>
      <c r="D21" s="89" t="s">
        <v>29</v>
      </c>
      <c r="E21" s="89" t="s">
        <v>527</v>
      </c>
      <c r="F21" s="89" t="s">
        <v>123</v>
      </c>
      <c r="G21" s="91">
        <v>7.0920000000000002E-3</v>
      </c>
      <c r="H21" s="103">
        <v>60</v>
      </c>
      <c r="I21" s="91">
        <v>8.3661499999999997E-4</v>
      </c>
      <c r="J21" s="92"/>
      <c r="K21" s="92">
        <f t="shared" si="0"/>
        <v>0.42836047787500964</v>
      </c>
      <c r="L21" s="92">
        <f>I21/'סכום נכסי הקרן'!$C$42</f>
        <v>9.761029636592307E-6</v>
      </c>
    </row>
    <row r="22" spans="2:12">
      <c r="B22" s="87" t="s">
        <v>1706</v>
      </c>
      <c r="C22" s="88" t="s">
        <v>1707</v>
      </c>
      <c r="D22" s="89" t="s">
        <v>29</v>
      </c>
      <c r="E22" s="89" t="s">
        <v>527</v>
      </c>
      <c r="F22" s="89" t="s">
        <v>123</v>
      </c>
      <c r="G22" s="91">
        <v>-7.0920000000000002E-3</v>
      </c>
      <c r="H22" s="103">
        <v>5</v>
      </c>
      <c r="I22" s="91">
        <v>-6.9717999999999999E-5</v>
      </c>
      <c r="J22" s="92"/>
      <c r="K22" s="92">
        <f t="shared" si="0"/>
        <v>-3.5696749157605255E-2</v>
      </c>
      <c r="L22" s="92">
        <f>I22/'סכום נכסי הקרן'!$C$42</f>
        <v>-8.1342010865684028E-7</v>
      </c>
    </row>
    <row r="23" spans="2:12">
      <c r="B23" s="87" t="s">
        <v>1708</v>
      </c>
      <c r="C23" s="88" t="s">
        <v>1709</v>
      </c>
      <c r="D23" s="89" t="s">
        <v>29</v>
      </c>
      <c r="E23" s="89" t="s">
        <v>527</v>
      </c>
      <c r="F23" s="89" t="s">
        <v>123</v>
      </c>
      <c r="G23" s="91">
        <v>-7.0920000000000002E-3</v>
      </c>
      <c r="H23" s="103">
        <v>585</v>
      </c>
      <c r="I23" s="91">
        <v>-8.1569950000000002E-3</v>
      </c>
      <c r="J23" s="92"/>
      <c r="K23" s="92">
        <f t="shared" si="0"/>
        <v>-4.1765140192610275</v>
      </c>
      <c r="L23" s="92">
        <f>I23/'סכום נכסי הקרן'!$C$42</f>
        <v>-9.5170024372662781E-5</v>
      </c>
    </row>
    <row r="24" spans="2:12">
      <c r="B24" s="87" t="s">
        <v>1710</v>
      </c>
      <c r="C24" s="88" t="s">
        <v>1711</v>
      </c>
      <c r="D24" s="89" t="s">
        <v>29</v>
      </c>
      <c r="E24" s="89" t="s">
        <v>527</v>
      </c>
      <c r="F24" s="89" t="s">
        <v>123</v>
      </c>
      <c r="G24" s="91">
        <v>7.0920000000000002E-3</v>
      </c>
      <c r="H24" s="103">
        <v>165</v>
      </c>
      <c r="I24" s="91">
        <v>2.3006910000000001E-3</v>
      </c>
      <c r="J24" s="92"/>
      <c r="K24" s="92">
        <f t="shared" si="0"/>
        <v>1.1779911861522132</v>
      </c>
      <c r="L24" s="92">
        <f>I24/'סכום נכסי הקרן'!$C$42</f>
        <v>2.6842828583806403E-5</v>
      </c>
    </row>
    <row r="25" spans="2:12">
      <c r="B25" s="93"/>
      <c r="C25" s="88"/>
      <c r="D25" s="88"/>
      <c r="E25" s="88"/>
      <c r="F25" s="88"/>
      <c r="G25" s="91"/>
      <c r="H25" s="103"/>
      <c r="I25" s="88"/>
      <c r="J25" s="88"/>
      <c r="K25" s="92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204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0" t="s">
        <v>101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10" t="s">
        <v>187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10" t="s">
        <v>195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9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135</v>
      </c>
      <c r="C1" s="46" t="s" vm="1">
        <v>213</v>
      </c>
    </row>
    <row r="2" spans="1:11">
      <c r="B2" s="46" t="s">
        <v>134</v>
      </c>
      <c r="C2" s="46" t="s">
        <v>214</v>
      </c>
    </row>
    <row r="3" spans="1:11">
      <c r="B3" s="46" t="s">
        <v>136</v>
      </c>
      <c r="C3" s="68" t="s">
        <v>2376</v>
      </c>
    </row>
    <row r="4" spans="1:11">
      <c r="B4" s="46" t="s">
        <v>137</v>
      </c>
      <c r="C4" s="68">
        <v>14244</v>
      </c>
    </row>
    <row r="6" spans="1:11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1:11" ht="26.25" customHeight="1">
      <c r="B7" s="121" t="s">
        <v>85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1:11" s="3" customFormat="1" ht="78.75">
      <c r="A8" s="2"/>
      <c r="B8" s="21" t="s">
        <v>105</v>
      </c>
      <c r="C8" s="29" t="s">
        <v>41</v>
      </c>
      <c r="D8" s="29" t="s">
        <v>108</v>
      </c>
      <c r="E8" s="29" t="s">
        <v>59</v>
      </c>
      <c r="F8" s="29" t="s">
        <v>92</v>
      </c>
      <c r="G8" s="29" t="s">
        <v>189</v>
      </c>
      <c r="H8" s="29" t="s">
        <v>188</v>
      </c>
      <c r="I8" s="29" t="s">
        <v>55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196</v>
      </c>
      <c r="H9" s="15"/>
      <c r="I9" s="15" t="s">
        <v>192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45</v>
      </c>
      <c r="C11" s="88"/>
      <c r="D11" s="89"/>
      <c r="E11" s="89"/>
      <c r="F11" s="89"/>
      <c r="G11" s="91"/>
      <c r="H11" s="103"/>
      <c r="I11" s="91">
        <v>0.51364407000000001</v>
      </c>
      <c r="J11" s="92">
        <f>IFERROR(I11/$I$11,0)</f>
        <v>1</v>
      </c>
      <c r="K11" s="92">
        <f>I11/'סכום נכסי הקרן'!$C$42</f>
        <v>5.9928342068094565E-3</v>
      </c>
    </row>
    <row r="12" spans="1:11">
      <c r="B12" s="114" t="s">
        <v>185</v>
      </c>
      <c r="C12" s="88"/>
      <c r="D12" s="89"/>
      <c r="E12" s="89"/>
      <c r="F12" s="89"/>
      <c r="G12" s="91"/>
      <c r="H12" s="103"/>
      <c r="I12" s="91">
        <v>0.5136440699999999</v>
      </c>
      <c r="J12" s="92">
        <f t="shared" ref="J12:J17" si="0">IFERROR(I12/$I$11,0)</f>
        <v>0.99999999999999978</v>
      </c>
      <c r="K12" s="92">
        <f>I12/'סכום נכסי הקרן'!$C$42</f>
        <v>5.9928342068094557E-3</v>
      </c>
    </row>
    <row r="13" spans="1:11">
      <c r="B13" s="93" t="s">
        <v>1712</v>
      </c>
      <c r="C13" s="88" t="s">
        <v>1713</v>
      </c>
      <c r="D13" s="89" t="s">
        <v>29</v>
      </c>
      <c r="E13" s="89" t="s">
        <v>527</v>
      </c>
      <c r="F13" s="89" t="s">
        <v>121</v>
      </c>
      <c r="G13" s="91">
        <v>2.908E-3</v>
      </c>
      <c r="H13" s="103">
        <v>99550.01</v>
      </c>
      <c r="I13" s="91">
        <v>1.8852091999999997E-2</v>
      </c>
      <c r="J13" s="92">
        <f t="shared" si="0"/>
        <v>3.67026372951215E-2</v>
      </c>
      <c r="K13" s="92">
        <f>I13/'סכום נכסי הקרן'!$C$42</f>
        <v>2.1995282026232463E-4</v>
      </c>
    </row>
    <row r="14" spans="1:11">
      <c r="B14" s="93" t="s">
        <v>1714</v>
      </c>
      <c r="C14" s="88" t="s">
        <v>1715</v>
      </c>
      <c r="D14" s="89" t="s">
        <v>29</v>
      </c>
      <c r="E14" s="89" t="s">
        <v>527</v>
      </c>
      <c r="F14" s="89" t="s">
        <v>121</v>
      </c>
      <c r="G14" s="91">
        <v>7.9299999999999998E-4</v>
      </c>
      <c r="H14" s="103">
        <v>1330175</v>
      </c>
      <c r="I14" s="91">
        <v>6.5507983999999991E-2</v>
      </c>
      <c r="J14" s="92">
        <f t="shared" si="0"/>
        <v>0.1275357544768306</v>
      </c>
      <c r="K14" s="92">
        <f>I14/'סכום נכסי הקרן'!$C$42</f>
        <v>7.6430063202000272E-4</v>
      </c>
    </row>
    <row r="15" spans="1:11">
      <c r="B15" s="93" t="s">
        <v>1716</v>
      </c>
      <c r="C15" s="88" t="s">
        <v>1717</v>
      </c>
      <c r="D15" s="89" t="s">
        <v>29</v>
      </c>
      <c r="E15" s="89" t="s">
        <v>527</v>
      </c>
      <c r="F15" s="89" t="s">
        <v>129</v>
      </c>
      <c r="G15" s="91">
        <v>3.7800000000000003E-4</v>
      </c>
      <c r="H15" s="103">
        <v>120920</v>
      </c>
      <c r="I15" s="91">
        <v>6.1067669999999999E-3</v>
      </c>
      <c r="J15" s="92">
        <f t="shared" si="0"/>
        <v>1.1889102506332839E-2</v>
      </c>
      <c r="K15" s="92">
        <f>I15/'סכום נכסי הקרן'!$C$42</f>
        <v>7.1249420188215475E-5</v>
      </c>
    </row>
    <row r="16" spans="1:11">
      <c r="B16" s="93" t="s">
        <v>1718</v>
      </c>
      <c r="C16" s="88" t="s">
        <v>1719</v>
      </c>
      <c r="D16" s="89" t="s">
        <v>29</v>
      </c>
      <c r="E16" s="89" t="s">
        <v>527</v>
      </c>
      <c r="F16" s="89" t="s">
        <v>121</v>
      </c>
      <c r="G16" s="91">
        <v>9.2739999999999993E-3</v>
      </c>
      <c r="H16" s="103">
        <v>413775</v>
      </c>
      <c r="I16" s="91">
        <v>0.40701470000000001</v>
      </c>
      <c r="J16" s="92">
        <f t="shared" si="0"/>
        <v>0.79240611110335601</v>
      </c>
      <c r="K16" s="92">
        <f>I16/'סכום נכסי הקרן'!$C$42</f>
        <v>4.7487584483050472E-3</v>
      </c>
    </row>
    <row r="17" spans="2:11">
      <c r="B17" s="93" t="s">
        <v>1720</v>
      </c>
      <c r="C17" s="88" t="s">
        <v>1721</v>
      </c>
      <c r="D17" s="89" t="s">
        <v>29</v>
      </c>
      <c r="E17" s="89" t="s">
        <v>527</v>
      </c>
      <c r="F17" s="89" t="s">
        <v>123</v>
      </c>
      <c r="G17" s="91">
        <v>6.5789999999999989E-3</v>
      </c>
      <c r="H17" s="103">
        <v>45450</v>
      </c>
      <c r="I17" s="91">
        <v>1.6162526999999999E-2</v>
      </c>
      <c r="J17" s="92">
        <f t="shared" si="0"/>
        <v>3.146639461835897E-2</v>
      </c>
      <c r="K17" s="92">
        <f>I17/'סכום נכסי הקרן'!$C$42</f>
        <v>1.8857288603386666E-4</v>
      </c>
    </row>
    <row r="18" spans="2:11">
      <c r="B18" s="114"/>
      <c r="C18" s="88"/>
      <c r="D18" s="88"/>
      <c r="E18" s="88"/>
      <c r="F18" s="88"/>
      <c r="G18" s="91"/>
      <c r="H18" s="103"/>
      <c r="I18" s="88"/>
      <c r="J18" s="92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0" t="s">
        <v>204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10" t="s">
        <v>101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10" t="s">
        <v>187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0" t="s">
        <v>195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94"/>
      <c r="C118" s="113"/>
      <c r="D118" s="113"/>
      <c r="E118" s="113"/>
      <c r="F118" s="113"/>
      <c r="G118" s="113"/>
      <c r="H118" s="113"/>
      <c r="I118" s="95"/>
      <c r="J118" s="95"/>
      <c r="K118" s="113"/>
    </row>
    <row r="119" spans="2:11">
      <c r="B119" s="94"/>
      <c r="C119" s="113"/>
      <c r="D119" s="113"/>
      <c r="E119" s="113"/>
      <c r="F119" s="113"/>
      <c r="G119" s="113"/>
      <c r="H119" s="113"/>
      <c r="I119" s="95"/>
      <c r="J119" s="95"/>
      <c r="K119" s="113"/>
    </row>
    <row r="120" spans="2:11">
      <c r="B120" s="94"/>
      <c r="C120" s="113"/>
      <c r="D120" s="113"/>
      <c r="E120" s="113"/>
      <c r="F120" s="113"/>
      <c r="G120" s="113"/>
      <c r="H120" s="113"/>
      <c r="I120" s="95"/>
      <c r="J120" s="95"/>
      <c r="K120" s="113"/>
    </row>
    <row r="121" spans="2:11">
      <c r="B121" s="94"/>
      <c r="C121" s="113"/>
      <c r="D121" s="113"/>
      <c r="E121" s="113"/>
      <c r="F121" s="113"/>
      <c r="G121" s="113"/>
      <c r="H121" s="113"/>
      <c r="I121" s="95"/>
      <c r="J121" s="95"/>
      <c r="K121" s="113"/>
    </row>
    <row r="122" spans="2:11">
      <c r="B122" s="94"/>
      <c r="C122" s="113"/>
      <c r="D122" s="113"/>
      <c r="E122" s="113"/>
      <c r="F122" s="113"/>
      <c r="G122" s="113"/>
      <c r="H122" s="113"/>
      <c r="I122" s="95"/>
      <c r="J122" s="95"/>
      <c r="K122" s="113"/>
    </row>
    <row r="123" spans="2:11">
      <c r="B123" s="94"/>
      <c r="C123" s="113"/>
      <c r="D123" s="113"/>
      <c r="E123" s="113"/>
      <c r="F123" s="113"/>
      <c r="G123" s="113"/>
      <c r="H123" s="113"/>
      <c r="I123" s="95"/>
      <c r="J123" s="95"/>
      <c r="K123" s="113"/>
    </row>
    <row r="124" spans="2:11">
      <c r="B124" s="94"/>
      <c r="C124" s="113"/>
      <c r="D124" s="113"/>
      <c r="E124" s="113"/>
      <c r="F124" s="113"/>
      <c r="G124" s="113"/>
      <c r="H124" s="113"/>
      <c r="I124" s="95"/>
      <c r="J124" s="95"/>
      <c r="K124" s="113"/>
    </row>
    <row r="125" spans="2:11">
      <c r="B125" s="94"/>
      <c r="C125" s="113"/>
      <c r="D125" s="113"/>
      <c r="E125" s="113"/>
      <c r="F125" s="113"/>
      <c r="G125" s="113"/>
      <c r="H125" s="113"/>
      <c r="I125" s="95"/>
      <c r="J125" s="95"/>
      <c r="K125" s="113"/>
    </row>
    <row r="126" spans="2:11">
      <c r="B126" s="94"/>
      <c r="C126" s="113"/>
      <c r="D126" s="113"/>
      <c r="E126" s="113"/>
      <c r="F126" s="113"/>
      <c r="G126" s="113"/>
      <c r="H126" s="113"/>
      <c r="I126" s="95"/>
      <c r="J126" s="95"/>
      <c r="K126" s="113"/>
    </row>
    <row r="127" spans="2:11">
      <c r="B127" s="94"/>
      <c r="C127" s="113"/>
      <c r="D127" s="113"/>
      <c r="E127" s="113"/>
      <c r="F127" s="113"/>
      <c r="G127" s="113"/>
      <c r="H127" s="113"/>
      <c r="I127" s="95"/>
      <c r="J127" s="95"/>
      <c r="K127" s="113"/>
    </row>
    <row r="128" spans="2:11">
      <c r="B128" s="94"/>
      <c r="C128" s="113"/>
      <c r="D128" s="113"/>
      <c r="E128" s="113"/>
      <c r="F128" s="113"/>
      <c r="G128" s="113"/>
      <c r="H128" s="113"/>
      <c r="I128" s="95"/>
      <c r="J128" s="95"/>
      <c r="K128" s="113"/>
    </row>
    <row r="129" spans="2:11">
      <c r="B129" s="94"/>
      <c r="C129" s="113"/>
      <c r="D129" s="113"/>
      <c r="E129" s="113"/>
      <c r="F129" s="113"/>
      <c r="G129" s="113"/>
      <c r="H129" s="113"/>
      <c r="I129" s="95"/>
      <c r="J129" s="95"/>
      <c r="K129" s="113"/>
    </row>
    <row r="130" spans="2:11">
      <c r="B130" s="94"/>
      <c r="C130" s="113"/>
      <c r="D130" s="113"/>
      <c r="E130" s="113"/>
      <c r="F130" s="113"/>
      <c r="G130" s="113"/>
      <c r="H130" s="113"/>
      <c r="I130" s="95"/>
      <c r="J130" s="95"/>
      <c r="K130" s="113"/>
    </row>
    <row r="131" spans="2:11">
      <c r="B131" s="94"/>
      <c r="C131" s="113"/>
      <c r="D131" s="113"/>
      <c r="E131" s="113"/>
      <c r="F131" s="113"/>
      <c r="G131" s="113"/>
      <c r="H131" s="113"/>
      <c r="I131" s="95"/>
      <c r="J131" s="95"/>
      <c r="K131" s="113"/>
    </row>
    <row r="132" spans="2:11">
      <c r="B132" s="94"/>
      <c r="C132" s="113"/>
      <c r="D132" s="113"/>
      <c r="E132" s="113"/>
      <c r="F132" s="113"/>
      <c r="G132" s="113"/>
      <c r="H132" s="113"/>
      <c r="I132" s="95"/>
      <c r="J132" s="95"/>
      <c r="K132" s="113"/>
    </row>
    <row r="133" spans="2:11">
      <c r="B133" s="94"/>
      <c r="C133" s="113"/>
      <c r="D133" s="113"/>
      <c r="E133" s="113"/>
      <c r="F133" s="113"/>
      <c r="G133" s="113"/>
      <c r="H133" s="113"/>
      <c r="I133" s="95"/>
      <c r="J133" s="95"/>
      <c r="K133" s="113"/>
    </row>
    <row r="134" spans="2:11">
      <c r="B134" s="94"/>
      <c r="C134" s="113"/>
      <c r="D134" s="113"/>
      <c r="E134" s="113"/>
      <c r="F134" s="113"/>
      <c r="G134" s="113"/>
      <c r="H134" s="113"/>
      <c r="I134" s="95"/>
      <c r="J134" s="95"/>
      <c r="K134" s="113"/>
    </row>
    <row r="135" spans="2:11">
      <c r="B135" s="94"/>
      <c r="C135" s="113"/>
      <c r="D135" s="113"/>
      <c r="E135" s="113"/>
      <c r="F135" s="113"/>
      <c r="G135" s="113"/>
      <c r="H135" s="113"/>
      <c r="I135" s="95"/>
      <c r="J135" s="95"/>
      <c r="K135" s="113"/>
    </row>
    <row r="136" spans="2:11">
      <c r="B136" s="94"/>
      <c r="C136" s="113"/>
      <c r="D136" s="113"/>
      <c r="E136" s="113"/>
      <c r="F136" s="113"/>
      <c r="G136" s="113"/>
      <c r="H136" s="113"/>
      <c r="I136" s="95"/>
      <c r="J136" s="95"/>
      <c r="K136" s="113"/>
    </row>
    <row r="137" spans="2:11">
      <c r="B137" s="94"/>
      <c r="C137" s="113"/>
      <c r="D137" s="113"/>
      <c r="E137" s="113"/>
      <c r="F137" s="113"/>
      <c r="G137" s="113"/>
      <c r="H137" s="113"/>
      <c r="I137" s="95"/>
      <c r="J137" s="95"/>
      <c r="K137" s="113"/>
    </row>
    <row r="138" spans="2:11">
      <c r="B138" s="94"/>
      <c r="C138" s="113"/>
      <c r="D138" s="113"/>
      <c r="E138" s="113"/>
      <c r="F138" s="113"/>
      <c r="G138" s="113"/>
      <c r="H138" s="113"/>
      <c r="I138" s="95"/>
      <c r="J138" s="95"/>
      <c r="K138" s="113"/>
    </row>
    <row r="139" spans="2:11">
      <c r="B139" s="94"/>
      <c r="C139" s="113"/>
      <c r="D139" s="113"/>
      <c r="E139" s="113"/>
      <c r="F139" s="113"/>
      <c r="G139" s="113"/>
      <c r="H139" s="113"/>
      <c r="I139" s="95"/>
      <c r="J139" s="95"/>
      <c r="K139" s="113"/>
    </row>
    <row r="140" spans="2:11">
      <c r="B140" s="94"/>
      <c r="C140" s="113"/>
      <c r="D140" s="113"/>
      <c r="E140" s="113"/>
      <c r="F140" s="113"/>
      <c r="G140" s="113"/>
      <c r="H140" s="113"/>
      <c r="I140" s="95"/>
      <c r="J140" s="95"/>
      <c r="K140" s="113"/>
    </row>
    <row r="141" spans="2:11">
      <c r="B141" s="94"/>
      <c r="C141" s="113"/>
      <c r="D141" s="113"/>
      <c r="E141" s="113"/>
      <c r="F141" s="113"/>
      <c r="G141" s="113"/>
      <c r="H141" s="113"/>
      <c r="I141" s="95"/>
      <c r="J141" s="95"/>
      <c r="K141" s="113"/>
    </row>
    <row r="142" spans="2:11">
      <c r="B142" s="94"/>
      <c r="C142" s="113"/>
      <c r="D142" s="113"/>
      <c r="E142" s="113"/>
      <c r="F142" s="113"/>
      <c r="G142" s="113"/>
      <c r="H142" s="113"/>
      <c r="I142" s="95"/>
      <c r="J142" s="95"/>
      <c r="K142" s="113"/>
    </row>
    <row r="143" spans="2:11">
      <c r="B143" s="94"/>
      <c r="C143" s="113"/>
      <c r="D143" s="113"/>
      <c r="E143" s="113"/>
      <c r="F143" s="113"/>
      <c r="G143" s="113"/>
      <c r="H143" s="113"/>
      <c r="I143" s="95"/>
      <c r="J143" s="95"/>
      <c r="K143" s="113"/>
    </row>
    <row r="144" spans="2:11">
      <c r="B144" s="94"/>
      <c r="C144" s="113"/>
      <c r="D144" s="113"/>
      <c r="E144" s="113"/>
      <c r="F144" s="113"/>
      <c r="G144" s="113"/>
      <c r="H144" s="113"/>
      <c r="I144" s="95"/>
      <c r="J144" s="95"/>
      <c r="K144" s="113"/>
    </row>
    <row r="145" spans="2:11">
      <c r="B145" s="94"/>
      <c r="C145" s="113"/>
      <c r="D145" s="113"/>
      <c r="E145" s="113"/>
      <c r="F145" s="113"/>
      <c r="G145" s="113"/>
      <c r="H145" s="113"/>
      <c r="I145" s="95"/>
      <c r="J145" s="95"/>
      <c r="K145" s="113"/>
    </row>
    <row r="146" spans="2:11">
      <c r="B146" s="94"/>
      <c r="C146" s="113"/>
      <c r="D146" s="113"/>
      <c r="E146" s="113"/>
      <c r="F146" s="113"/>
      <c r="G146" s="113"/>
      <c r="H146" s="113"/>
      <c r="I146" s="95"/>
      <c r="J146" s="95"/>
      <c r="K146" s="113"/>
    </row>
    <row r="147" spans="2:11">
      <c r="B147" s="94"/>
      <c r="C147" s="113"/>
      <c r="D147" s="113"/>
      <c r="E147" s="113"/>
      <c r="F147" s="113"/>
      <c r="G147" s="113"/>
      <c r="H147" s="113"/>
      <c r="I147" s="95"/>
      <c r="J147" s="95"/>
      <c r="K147" s="113"/>
    </row>
    <row r="148" spans="2:11">
      <c r="B148" s="94"/>
      <c r="C148" s="113"/>
      <c r="D148" s="113"/>
      <c r="E148" s="113"/>
      <c r="F148" s="113"/>
      <c r="G148" s="113"/>
      <c r="H148" s="113"/>
      <c r="I148" s="95"/>
      <c r="J148" s="95"/>
      <c r="K148" s="113"/>
    </row>
    <row r="149" spans="2:11">
      <c r="B149" s="94"/>
      <c r="C149" s="113"/>
      <c r="D149" s="113"/>
      <c r="E149" s="113"/>
      <c r="F149" s="113"/>
      <c r="G149" s="113"/>
      <c r="H149" s="113"/>
      <c r="I149" s="95"/>
      <c r="J149" s="95"/>
      <c r="K149" s="113"/>
    </row>
    <row r="150" spans="2:11">
      <c r="B150" s="94"/>
      <c r="C150" s="113"/>
      <c r="D150" s="113"/>
      <c r="E150" s="113"/>
      <c r="F150" s="113"/>
      <c r="G150" s="113"/>
      <c r="H150" s="113"/>
      <c r="I150" s="95"/>
      <c r="J150" s="95"/>
      <c r="K150" s="113"/>
    </row>
    <row r="151" spans="2:11">
      <c r="B151" s="94"/>
      <c r="C151" s="113"/>
      <c r="D151" s="113"/>
      <c r="E151" s="113"/>
      <c r="F151" s="113"/>
      <c r="G151" s="113"/>
      <c r="H151" s="113"/>
      <c r="I151" s="95"/>
      <c r="J151" s="95"/>
      <c r="K151" s="113"/>
    </row>
    <row r="152" spans="2:11">
      <c r="B152" s="94"/>
      <c r="C152" s="113"/>
      <c r="D152" s="113"/>
      <c r="E152" s="113"/>
      <c r="F152" s="113"/>
      <c r="G152" s="113"/>
      <c r="H152" s="113"/>
      <c r="I152" s="95"/>
      <c r="J152" s="95"/>
      <c r="K152" s="113"/>
    </row>
    <row r="153" spans="2:11">
      <c r="B153" s="94"/>
      <c r="C153" s="113"/>
      <c r="D153" s="113"/>
      <c r="E153" s="113"/>
      <c r="F153" s="113"/>
      <c r="G153" s="113"/>
      <c r="H153" s="113"/>
      <c r="I153" s="95"/>
      <c r="J153" s="95"/>
      <c r="K153" s="113"/>
    </row>
    <row r="154" spans="2:11">
      <c r="B154" s="94"/>
      <c r="C154" s="113"/>
      <c r="D154" s="113"/>
      <c r="E154" s="113"/>
      <c r="F154" s="113"/>
      <c r="G154" s="113"/>
      <c r="H154" s="113"/>
      <c r="I154" s="95"/>
      <c r="J154" s="95"/>
      <c r="K154" s="113"/>
    </row>
    <row r="155" spans="2:11">
      <c r="B155" s="94"/>
      <c r="C155" s="113"/>
      <c r="D155" s="113"/>
      <c r="E155" s="113"/>
      <c r="F155" s="113"/>
      <c r="G155" s="113"/>
      <c r="H155" s="113"/>
      <c r="I155" s="95"/>
      <c r="J155" s="95"/>
      <c r="K155" s="113"/>
    </row>
    <row r="156" spans="2:11">
      <c r="B156" s="94"/>
      <c r="C156" s="113"/>
      <c r="D156" s="113"/>
      <c r="E156" s="113"/>
      <c r="F156" s="113"/>
      <c r="G156" s="113"/>
      <c r="H156" s="113"/>
      <c r="I156" s="95"/>
      <c r="J156" s="95"/>
      <c r="K156" s="113"/>
    </row>
    <row r="157" spans="2:11">
      <c r="B157" s="94"/>
      <c r="C157" s="113"/>
      <c r="D157" s="113"/>
      <c r="E157" s="113"/>
      <c r="F157" s="113"/>
      <c r="G157" s="113"/>
      <c r="H157" s="113"/>
      <c r="I157" s="95"/>
      <c r="J157" s="95"/>
      <c r="K157" s="113"/>
    </row>
    <row r="158" spans="2:11">
      <c r="B158" s="94"/>
      <c r="C158" s="113"/>
      <c r="D158" s="113"/>
      <c r="E158" s="113"/>
      <c r="F158" s="113"/>
      <c r="G158" s="113"/>
      <c r="H158" s="113"/>
      <c r="I158" s="95"/>
      <c r="J158" s="95"/>
      <c r="K158" s="113"/>
    </row>
    <row r="159" spans="2:11">
      <c r="B159" s="94"/>
      <c r="C159" s="113"/>
      <c r="D159" s="113"/>
      <c r="E159" s="113"/>
      <c r="F159" s="113"/>
      <c r="G159" s="113"/>
      <c r="H159" s="113"/>
      <c r="I159" s="95"/>
      <c r="J159" s="95"/>
      <c r="K159" s="113"/>
    </row>
    <row r="160" spans="2:11">
      <c r="B160" s="94"/>
      <c r="C160" s="113"/>
      <c r="D160" s="113"/>
      <c r="E160" s="113"/>
      <c r="F160" s="113"/>
      <c r="G160" s="113"/>
      <c r="H160" s="113"/>
      <c r="I160" s="95"/>
      <c r="J160" s="95"/>
      <c r="K160" s="113"/>
    </row>
    <row r="161" spans="2:11">
      <c r="B161" s="94"/>
      <c r="C161" s="113"/>
      <c r="D161" s="113"/>
      <c r="E161" s="113"/>
      <c r="F161" s="113"/>
      <c r="G161" s="113"/>
      <c r="H161" s="113"/>
      <c r="I161" s="95"/>
      <c r="J161" s="95"/>
      <c r="K161" s="113"/>
    </row>
    <row r="162" spans="2:11">
      <c r="B162" s="94"/>
      <c r="C162" s="113"/>
      <c r="D162" s="113"/>
      <c r="E162" s="113"/>
      <c r="F162" s="113"/>
      <c r="G162" s="113"/>
      <c r="H162" s="113"/>
      <c r="I162" s="95"/>
      <c r="J162" s="95"/>
      <c r="K162" s="113"/>
    </row>
    <row r="163" spans="2:11">
      <c r="B163" s="94"/>
      <c r="C163" s="113"/>
      <c r="D163" s="113"/>
      <c r="E163" s="113"/>
      <c r="F163" s="113"/>
      <c r="G163" s="113"/>
      <c r="H163" s="113"/>
      <c r="I163" s="95"/>
      <c r="J163" s="95"/>
      <c r="K163" s="113"/>
    </row>
    <row r="164" spans="2:11">
      <c r="B164" s="94"/>
      <c r="C164" s="113"/>
      <c r="D164" s="113"/>
      <c r="E164" s="113"/>
      <c r="F164" s="113"/>
      <c r="G164" s="113"/>
      <c r="H164" s="113"/>
      <c r="I164" s="95"/>
      <c r="J164" s="95"/>
      <c r="K164" s="113"/>
    </row>
    <row r="165" spans="2:11">
      <c r="B165" s="94"/>
      <c r="C165" s="113"/>
      <c r="D165" s="113"/>
      <c r="E165" s="113"/>
      <c r="F165" s="113"/>
      <c r="G165" s="113"/>
      <c r="H165" s="113"/>
      <c r="I165" s="95"/>
      <c r="J165" s="95"/>
      <c r="K165" s="113"/>
    </row>
    <row r="166" spans="2:11">
      <c r="B166" s="94"/>
      <c r="C166" s="113"/>
      <c r="D166" s="113"/>
      <c r="E166" s="113"/>
      <c r="F166" s="113"/>
      <c r="G166" s="113"/>
      <c r="H166" s="113"/>
      <c r="I166" s="95"/>
      <c r="J166" s="95"/>
      <c r="K166" s="113"/>
    </row>
    <row r="167" spans="2:11">
      <c r="B167" s="94"/>
      <c r="C167" s="113"/>
      <c r="D167" s="113"/>
      <c r="E167" s="113"/>
      <c r="F167" s="113"/>
      <c r="G167" s="113"/>
      <c r="H167" s="113"/>
      <c r="I167" s="95"/>
      <c r="J167" s="95"/>
      <c r="K167" s="113"/>
    </row>
    <row r="168" spans="2:11">
      <c r="B168" s="94"/>
      <c r="C168" s="113"/>
      <c r="D168" s="113"/>
      <c r="E168" s="113"/>
      <c r="F168" s="113"/>
      <c r="G168" s="113"/>
      <c r="H168" s="113"/>
      <c r="I168" s="95"/>
      <c r="J168" s="95"/>
      <c r="K168" s="113"/>
    </row>
    <row r="169" spans="2:11">
      <c r="B169" s="94"/>
      <c r="C169" s="113"/>
      <c r="D169" s="113"/>
      <c r="E169" s="113"/>
      <c r="F169" s="113"/>
      <c r="G169" s="113"/>
      <c r="H169" s="113"/>
      <c r="I169" s="95"/>
      <c r="J169" s="95"/>
      <c r="K169" s="113"/>
    </row>
    <row r="170" spans="2:11">
      <c r="B170" s="94"/>
      <c r="C170" s="113"/>
      <c r="D170" s="113"/>
      <c r="E170" s="113"/>
      <c r="F170" s="113"/>
      <c r="G170" s="113"/>
      <c r="H170" s="113"/>
      <c r="I170" s="95"/>
      <c r="J170" s="95"/>
      <c r="K170" s="113"/>
    </row>
    <row r="171" spans="2:11">
      <c r="B171" s="94"/>
      <c r="C171" s="113"/>
      <c r="D171" s="113"/>
      <c r="E171" s="113"/>
      <c r="F171" s="113"/>
      <c r="G171" s="113"/>
      <c r="H171" s="113"/>
      <c r="I171" s="95"/>
      <c r="J171" s="95"/>
      <c r="K171" s="113"/>
    </row>
    <row r="172" spans="2:11">
      <c r="B172" s="94"/>
      <c r="C172" s="113"/>
      <c r="D172" s="113"/>
      <c r="E172" s="113"/>
      <c r="F172" s="113"/>
      <c r="G172" s="113"/>
      <c r="H172" s="113"/>
      <c r="I172" s="95"/>
      <c r="J172" s="95"/>
      <c r="K172" s="113"/>
    </row>
    <row r="173" spans="2:11">
      <c r="B173" s="94"/>
      <c r="C173" s="113"/>
      <c r="D173" s="113"/>
      <c r="E173" s="113"/>
      <c r="F173" s="113"/>
      <c r="G173" s="113"/>
      <c r="H173" s="113"/>
      <c r="I173" s="95"/>
      <c r="J173" s="95"/>
      <c r="K173" s="113"/>
    </row>
    <row r="174" spans="2:11">
      <c r="B174" s="94"/>
      <c r="C174" s="113"/>
      <c r="D174" s="113"/>
      <c r="E174" s="113"/>
      <c r="F174" s="113"/>
      <c r="G174" s="113"/>
      <c r="H174" s="113"/>
      <c r="I174" s="95"/>
      <c r="J174" s="95"/>
      <c r="K174" s="113"/>
    </row>
    <row r="175" spans="2:11">
      <c r="B175" s="94"/>
      <c r="C175" s="113"/>
      <c r="D175" s="113"/>
      <c r="E175" s="113"/>
      <c r="F175" s="113"/>
      <c r="G175" s="113"/>
      <c r="H175" s="113"/>
      <c r="I175" s="95"/>
      <c r="J175" s="95"/>
      <c r="K175" s="113"/>
    </row>
    <row r="176" spans="2:11">
      <c r="B176" s="94"/>
      <c r="C176" s="113"/>
      <c r="D176" s="113"/>
      <c r="E176" s="113"/>
      <c r="F176" s="113"/>
      <c r="G176" s="113"/>
      <c r="H176" s="113"/>
      <c r="I176" s="95"/>
      <c r="J176" s="95"/>
      <c r="K176" s="113"/>
    </row>
    <row r="177" spans="2:11">
      <c r="B177" s="94"/>
      <c r="C177" s="113"/>
      <c r="D177" s="113"/>
      <c r="E177" s="113"/>
      <c r="F177" s="113"/>
      <c r="G177" s="113"/>
      <c r="H177" s="113"/>
      <c r="I177" s="95"/>
      <c r="J177" s="95"/>
      <c r="K177" s="113"/>
    </row>
    <row r="178" spans="2:11">
      <c r="B178" s="94"/>
      <c r="C178" s="113"/>
      <c r="D178" s="113"/>
      <c r="E178" s="113"/>
      <c r="F178" s="113"/>
      <c r="G178" s="113"/>
      <c r="H178" s="113"/>
      <c r="I178" s="95"/>
      <c r="J178" s="95"/>
      <c r="K178" s="113"/>
    </row>
    <row r="179" spans="2:11">
      <c r="B179" s="94"/>
      <c r="C179" s="113"/>
      <c r="D179" s="113"/>
      <c r="E179" s="113"/>
      <c r="F179" s="113"/>
      <c r="G179" s="113"/>
      <c r="H179" s="113"/>
      <c r="I179" s="95"/>
      <c r="J179" s="95"/>
      <c r="K179" s="113"/>
    </row>
    <row r="180" spans="2:11">
      <c r="B180" s="94"/>
      <c r="C180" s="113"/>
      <c r="D180" s="113"/>
      <c r="E180" s="113"/>
      <c r="F180" s="113"/>
      <c r="G180" s="113"/>
      <c r="H180" s="113"/>
      <c r="I180" s="95"/>
      <c r="J180" s="95"/>
      <c r="K180" s="113"/>
    </row>
    <row r="181" spans="2:11">
      <c r="B181" s="94"/>
      <c r="C181" s="113"/>
      <c r="D181" s="113"/>
      <c r="E181" s="113"/>
      <c r="F181" s="113"/>
      <c r="G181" s="113"/>
      <c r="H181" s="113"/>
      <c r="I181" s="95"/>
      <c r="J181" s="95"/>
      <c r="K181" s="113"/>
    </row>
    <row r="182" spans="2:11">
      <c r="B182" s="94"/>
      <c r="C182" s="113"/>
      <c r="D182" s="113"/>
      <c r="E182" s="113"/>
      <c r="F182" s="113"/>
      <c r="G182" s="113"/>
      <c r="H182" s="113"/>
      <c r="I182" s="95"/>
      <c r="J182" s="95"/>
      <c r="K182" s="113"/>
    </row>
    <row r="183" spans="2:11">
      <c r="B183" s="94"/>
      <c r="C183" s="113"/>
      <c r="D183" s="113"/>
      <c r="E183" s="113"/>
      <c r="F183" s="113"/>
      <c r="G183" s="113"/>
      <c r="H183" s="113"/>
      <c r="I183" s="95"/>
      <c r="J183" s="95"/>
      <c r="K183" s="113"/>
    </row>
    <row r="184" spans="2:11">
      <c r="B184" s="94"/>
      <c r="C184" s="113"/>
      <c r="D184" s="113"/>
      <c r="E184" s="113"/>
      <c r="F184" s="113"/>
      <c r="G184" s="113"/>
      <c r="H184" s="113"/>
      <c r="I184" s="95"/>
      <c r="J184" s="95"/>
      <c r="K184" s="113"/>
    </row>
    <row r="185" spans="2:11">
      <c r="B185" s="94"/>
      <c r="C185" s="113"/>
      <c r="D185" s="113"/>
      <c r="E185" s="113"/>
      <c r="F185" s="113"/>
      <c r="G185" s="113"/>
      <c r="H185" s="113"/>
      <c r="I185" s="95"/>
      <c r="J185" s="95"/>
      <c r="K185" s="113"/>
    </row>
    <row r="186" spans="2:11">
      <c r="B186" s="94"/>
      <c r="C186" s="113"/>
      <c r="D186" s="113"/>
      <c r="E186" s="113"/>
      <c r="F186" s="113"/>
      <c r="G186" s="113"/>
      <c r="H186" s="113"/>
      <c r="I186" s="95"/>
      <c r="J186" s="95"/>
      <c r="K186" s="113"/>
    </row>
    <row r="187" spans="2:11">
      <c r="B187" s="94"/>
      <c r="C187" s="113"/>
      <c r="D187" s="113"/>
      <c r="E187" s="113"/>
      <c r="F187" s="113"/>
      <c r="G187" s="113"/>
      <c r="H187" s="113"/>
      <c r="I187" s="95"/>
      <c r="J187" s="95"/>
      <c r="K187" s="113"/>
    </row>
    <row r="188" spans="2:11">
      <c r="B188" s="94"/>
      <c r="C188" s="113"/>
      <c r="D188" s="113"/>
      <c r="E188" s="113"/>
      <c r="F188" s="113"/>
      <c r="G188" s="113"/>
      <c r="H188" s="113"/>
      <c r="I188" s="95"/>
      <c r="J188" s="95"/>
      <c r="K188" s="113"/>
    </row>
    <row r="189" spans="2:11">
      <c r="B189" s="94"/>
      <c r="C189" s="113"/>
      <c r="D189" s="113"/>
      <c r="E189" s="113"/>
      <c r="F189" s="113"/>
      <c r="G189" s="113"/>
      <c r="H189" s="113"/>
      <c r="I189" s="95"/>
      <c r="J189" s="95"/>
      <c r="K189" s="113"/>
    </row>
    <row r="190" spans="2:11">
      <c r="B190" s="94"/>
      <c r="C190" s="113"/>
      <c r="D190" s="113"/>
      <c r="E190" s="113"/>
      <c r="F190" s="113"/>
      <c r="G190" s="113"/>
      <c r="H190" s="113"/>
      <c r="I190" s="95"/>
      <c r="J190" s="95"/>
      <c r="K190" s="113"/>
    </row>
    <row r="191" spans="2:11">
      <c r="B191" s="94"/>
      <c r="C191" s="113"/>
      <c r="D191" s="113"/>
      <c r="E191" s="113"/>
      <c r="F191" s="113"/>
      <c r="G191" s="113"/>
      <c r="H191" s="113"/>
      <c r="I191" s="95"/>
      <c r="J191" s="95"/>
      <c r="K191" s="113"/>
    </row>
    <row r="192" spans="2:11">
      <c r="B192" s="94"/>
      <c r="C192" s="113"/>
      <c r="D192" s="113"/>
      <c r="E192" s="113"/>
      <c r="F192" s="113"/>
      <c r="G192" s="113"/>
      <c r="H192" s="113"/>
      <c r="I192" s="95"/>
      <c r="J192" s="95"/>
      <c r="K192" s="113"/>
    </row>
    <row r="193" spans="2:11">
      <c r="B193" s="94"/>
      <c r="C193" s="113"/>
      <c r="D193" s="113"/>
      <c r="E193" s="113"/>
      <c r="F193" s="113"/>
      <c r="G193" s="113"/>
      <c r="H193" s="113"/>
      <c r="I193" s="95"/>
      <c r="J193" s="95"/>
      <c r="K193" s="113"/>
    </row>
    <row r="194" spans="2:11">
      <c r="B194" s="94"/>
      <c r="C194" s="113"/>
      <c r="D194" s="113"/>
      <c r="E194" s="113"/>
      <c r="F194" s="113"/>
      <c r="G194" s="113"/>
      <c r="H194" s="113"/>
      <c r="I194" s="95"/>
      <c r="J194" s="95"/>
      <c r="K194" s="113"/>
    </row>
    <row r="195" spans="2:11">
      <c r="B195" s="94"/>
      <c r="C195" s="113"/>
      <c r="D195" s="113"/>
      <c r="E195" s="113"/>
      <c r="F195" s="113"/>
      <c r="G195" s="113"/>
      <c r="H195" s="113"/>
      <c r="I195" s="95"/>
      <c r="J195" s="95"/>
      <c r="K195" s="113"/>
    </row>
    <row r="196" spans="2:11">
      <c r="B196" s="94"/>
      <c r="C196" s="113"/>
      <c r="D196" s="113"/>
      <c r="E196" s="113"/>
      <c r="F196" s="113"/>
      <c r="G196" s="113"/>
      <c r="H196" s="113"/>
      <c r="I196" s="95"/>
      <c r="J196" s="95"/>
      <c r="K196" s="113"/>
    </row>
    <row r="197" spans="2:11">
      <c r="B197" s="94"/>
      <c r="C197" s="113"/>
      <c r="D197" s="113"/>
      <c r="E197" s="113"/>
      <c r="F197" s="113"/>
      <c r="G197" s="113"/>
      <c r="H197" s="113"/>
      <c r="I197" s="95"/>
      <c r="J197" s="95"/>
      <c r="K197" s="113"/>
    </row>
    <row r="198" spans="2:11">
      <c r="B198" s="94"/>
      <c r="C198" s="113"/>
      <c r="D198" s="113"/>
      <c r="E198" s="113"/>
      <c r="F198" s="113"/>
      <c r="G198" s="113"/>
      <c r="H198" s="113"/>
      <c r="I198" s="95"/>
      <c r="J198" s="95"/>
      <c r="K198" s="113"/>
    </row>
    <row r="199" spans="2:11">
      <c r="B199" s="94"/>
      <c r="C199" s="113"/>
      <c r="D199" s="113"/>
      <c r="E199" s="113"/>
      <c r="F199" s="113"/>
      <c r="G199" s="113"/>
      <c r="H199" s="113"/>
      <c r="I199" s="95"/>
      <c r="J199" s="95"/>
      <c r="K199" s="113"/>
    </row>
    <row r="200" spans="2:11">
      <c r="B200" s="94"/>
      <c r="C200" s="113"/>
      <c r="D200" s="113"/>
      <c r="E200" s="113"/>
      <c r="F200" s="113"/>
      <c r="G200" s="113"/>
      <c r="H200" s="113"/>
      <c r="I200" s="95"/>
      <c r="J200" s="95"/>
      <c r="K200" s="113"/>
    </row>
    <row r="201" spans="2:11">
      <c r="B201" s="94"/>
      <c r="C201" s="113"/>
      <c r="D201" s="113"/>
      <c r="E201" s="113"/>
      <c r="F201" s="113"/>
      <c r="G201" s="113"/>
      <c r="H201" s="113"/>
      <c r="I201" s="95"/>
      <c r="J201" s="95"/>
      <c r="K201" s="113"/>
    </row>
    <row r="202" spans="2:11">
      <c r="B202" s="94"/>
      <c r="C202" s="113"/>
      <c r="D202" s="113"/>
      <c r="E202" s="113"/>
      <c r="F202" s="113"/>
      <c r="G202" s="113"/>
      <c r="H202" s="113"/>
      <c r="I202" s="95"/>
      <c r="J202" s="95"/>
      <c r="K202" s="113"/>
    </row>
    <row r="203" spans="2:11">
      <c r="B203" s="94"/>
      <c r="C203" s="113"/>
      <c r="D203" s="113"/>
      <c r="E203" s="113"/>
      <c r="F203" s="113"/>
      <c r="G203" s="113"/>
      <c r="H203" s="113"/>
      <c r="I203" s="95"/>
      <c r="J203" s="95"/>
      <c r="K203" s="113"/>
    </row>
    <row r="204" spans="2:11">
      <c r="B204" s="94"/>
      <c r="C204" s="113"/>
      <c r="D204" s="113"/>
      <c r="E204" s="113"/>
      <c r="F204" s="113"/>
      <c r="G204" s="113"/>
      <c r="H204" s="113"/>
      <c r="I204" s="95"/>
      <c r="J204" s="95"/>
      <c r="K204" s="113"/>
    </row>
    <row r="205" spans="2:11">
      <c r="B205" s="94"/>
      <c r="C205" s="113"/>
      <c r="D205" s="113"/>
      <c r="E205" s="113"/>
      <c r="F205" s="113"/>
      <c r="G205" s="113"/>
      <c r="H205" s="113"/>
      <c r="I205" s="95"/>
      <c r="J205" s="95"/>
      <c r="K205" s="113"/>
    </row>
    <row r="206" spans="2:11">
      <c r="B206" s="94"/>
      <c r="C206" s="113"/>
      <c r="D206" s="113"/>
      <c r="E206" s="113"/>
      <c r="F206" s="113"/>
      <c r="G206" s="113"/>
      <c r="H206" s="113"/>
      <c r="I206" s="95"/>
      <c r="J206" s="95"/>
      <c r="K206" s="113"/>
    </row>
    <row r="207" spans="2:11">
      <c r="B207" s="94"/>
      <c r="C207" s="113"/>
      <c r="D207" s="113"/>
      <c r="E207" s="113"/>
      <c r="F207" s="113"/>
      <c r="G207" s="113"/>
      <c r="H207" s="113"/>
      <c r="I207" s="95"/>
      <c r="J207" s="95"/>
      <c r="K207" s="113"/>
    </row>
    <row r="208" spans="2:11">
      <c r="B208" s="94"/>
      <c r="C208" s="113"/>
      <c r="D208" s="113"/>
      <c r="E208" s="113"/>
      <c r="F208" s="113"/>
      <c r="G208" s="113"/>
      <c r="H208" s="113"/>
      <c r="I208" s="95"/>
      <c r="J208" s="95"/>
      <c r="K208" s="113"/>
    </row>
    <row r="209" spans="2:11">
      <c r="B209" s="94"/>
      <c r="C209" s="113"/>
      <c r="D209" s="113"/>
      <c r="E209" s="113"/>
      <c r="F209" s="113"/>
      <c r="G209" s="113"/>
      <c r="H209" s="113"/>
      <c r="I209" s="95"/>
      <c r="J209" s="95"/>
      <c r="K209" s="113"/>
    </row>
    <row r="210" spans="2:11">
      <c r="B210" s="94"/>
      <c r="C210" s="113"/>
      <c r="D210" s="113"/>
      <c r="E210" s="113"/>
      <c r="F210" s="113"/>
      <c r="G210" s="113"/>
      <c r="H210" s="113"/>
      <c r="I210" s="95"/>
      <c r="J210" s="95"/>
      <c r="K210" s="113"/>
    </row>
    <row r="211" spans="2:11">
      <c r="B211" s="94"/>
      <c r="C211" s="113"/>
      <c r="D211" s="113"/>
      <c r="E211" s="113"/>
      <c r="F211" s="113"/>
      <c r="G211" s="113"/>
      <c r="H211" s="113"/>
      <c r="I211" s="95"/>
      <c r="J211" s="95"/>
      <c r="K211" s="113"/>
    </row>
    <row r="212" spans="2:11">
      <c r="B212" s="94"/>
      <c r="C212" s="113"/>
      <c r="D212" s="113"/>
      <c r="E212" s="113"/>
      <c r="F212" s="113"/>
      <c r="G212" s="113"/>
      <c r="H212" s="113"/>
      <c r="I212" s="95"/>
      <c r="J212" s="95"/>
      <c r="K212" s="113"/>
    </row>
    <row r="213" spans="2:11">
      <c r="B213" s="94"/>
      <c r="C213" s="113"/>
      <c r="D213" s="113"/>
      <c r="E213" s="113"/>
      <c r="F213" s="113"/>
      <c r="G213" s="113"/>
      <c r="H213" s="113"/>
      <c r="I213" s="95"/>
      <c r="J213" s="95"/>
      <c r="K213" s="113"/>
    </row>
    <row r="214" spans="2:11">
      <c r="B214" s="94"/>
      <c r="C214" s="113"/>
      <c r="D214" s="113"/>
      <c r="E214" s="113"/>
      <c r="F214" s="113"/>
      <c r="G214" s="113"/>
      <c r="H214" s="113"/>
      <c r="I214" s="95"/>
      <c r="J214" s="95"/>
      <c r="K214" s="113"/>
    </row>
    <row r="215" spans="2:11">
      <c r="B215" s="94"/>
      <c r="C215" s="113"/>
      <c r="D215" s="113"/>
      <c r="E215" s="113"/>
      <c r="F215" s="113"/>
      <c r="G215" s="113"/>
      <c r="H215" s="113"/>
      <c r="I215" s="95"/>
      <c r="J215" s="95"/>
      <c r="K215" s="113"/>
    </row>
    <row r="216" spans="2:11">
      <c r="B216" s="94"/>
      <c r="C216" s="113"/>
      <c r="D216" s="113"/>
      <c r="E216" s="113"/>
      <c r="F216" s="113"/>
      <c r="G216" s="113"/>
      <c r="H216" s="113"/>
      <c r="I216" s="95"/>
      <c r="J216" s="95"/>
      <c r="K216" s="113"/>
    </row>
    <row r="217" spans="2:11">
      <c r="B217" s="94"/>
      <c r="C217" s="113"/>
      <c r="D217" s="113"/>
      <c r="E217" s="113"/>
      <c r="F217" s="113"/>
      <c r="G217" s="113"/>
      <c r="H217" s="113"/>
      <c r="I217" s="95"/>
      <c r="J217" s="95"/>
      <c r="K217" s="113"/>
    </row>
    <row r="218" spans="2:11">
      <c r="B218" s="94"/>
      <c r="C218" s="113"/>
      <c r="D218" s="113"/>
      <c r="E218" s="113"/>
      <c r="F218" s="113"/>
      <c r="G218" s="113"/>
      <c r="H218" s="113"/>
      <c r="I218" s="95"/>
      <c r="J218" s="95"/>
      <c r="K218" s="113"/>
    </row>
    <row r="219" spans="2:11">
      <c r="B219" s="94"/>
      <c r="C219" s="113"/>
      <c r="D219" s="113"/>
      <c r="E219" s="113"/>
      <c r="F219" s="113"/>
      <c r="G219" s="113"/>
      <c r="H219" s="113"/>
      <c r="I219" s="95"/>
      <c r="J219" s="95"/>
      <c r="K219" s="113"/>
    </row>
    <row r="220" spans="2:11">
      <c r="B220" s="94"/>
      <c r="C220" s="113"/>
      <c r="D220" s="113"/>
      <c r="E220" s="113"/>
      <c r="F220" s="113"/>
      <c r="G220" s="113"/>
      <c r="H220" s="113"/>
      <c r="I220" s="95"/>
      <c r="J220" s="95"/>
      <c r="K220" s="113"/>
    </row>
    <row r="221" spans="2:11">
      <c r="B221" s="94"/>
      <c r="C221" s="113"/>
      <c r="D221" s="113"/>
      <c r="E221" s="113"/>
      <c r="F221" s="113"/>
      <c r="G221" s="113"/>
      <c r="H221" s="113"/>
      <c r="I221" s="95"/>
      <c r="J221" s="95"/>
      <c r="K221" s="113"/>
    </row>
    <row r="222" spans="2:11">
      <c r="B222" s="94"/>
      <c r="C222" s="113"/>
      <c r="D222" s="113"/>
      <c r="E222" s="113"/>
      <c r="F222" s="113"/>
      <c r="G222" s="113"/>
      <c r="H222" s="113"/>
      <c r="I222" s="95"/>
      <c r="J222" s="95"/>
      <c r="K222" s="113"/>
    </row>
    <row r="223" spans="2:11">
      <c r="B223" s="94"/>
      <c r="C223" s="113"/>
      <c r="D223" s="113"/>
      <c r="E223" s="113"/>
      <c r="F223" s="113"/>
      <c r="G223" s="113"/>
      <c r="H223" s="113"/>
      <c r="I223" s="95"/>
      <c r="J223" s="95"/>
      <c r="K223" s="113"/>
    </row>
    <row r="224" spans="2:11">
      <c r="B224" s="94"/>
      <c r="C224" s="113"/>
      <c r="D224" s="113"/>
      <c r="E224" s="113"/>
      <c r="F224" s="113"/>
      <c r="G224" s="113"/>
      <c r="H224" s="113"/>
      <c r="I224" s="95"/>
      <c r="J224" s="95"/>
      <c r="K224" s="113"/>
    </row>
    <row r="225" spans="2:11">
      <c r="B225" s="94"/>
      <c r="C225" s="113"/>
      <c r="D225" s="113"/>
      <c r="E225" s="113"/>
      <c r="F225" s="113"/>
      <c r="G225" s="113"/>
      <c r="H225" s="113"/>
      <c r="I225" s="95"/>
      <c r="J225" s="95"/>
      <c r="K225" s="113"/>
    </row>
    <row r="226" spans="2:11">
      <c r="B226" s="94"/>
      <c r="C226" s="113"/>
      <c r="D226" s="113"/>
      <c r="E226" s="113"/>
      <c r="F226" s="113"/>
      <c r="G226" s="113"/>
      <c r="H226" s="113"/>
      <c r="I226" s="95"/>
      <c r="J226" s="95"/>
      <c r="K226" s="113"/>
    </row>
    <row r="227" spans="2:11">
      <c r="B227" s="94"/>
      <c r="C227" s="113"/>
      <c r="D227" s="113"/>
      <c r="E227" s="113"/>
      <c r="F227" s="113"/>
      <c r="G227" s="113"/>
      <c r="H227" s="113"/>
      <c r="I227" s="95"/>
      <c r="J227" s="95"/>
      <c r="K227" s="113"/>
    </row>
    <row r="228" spans="2:11">
      <c r="B228" s="94"/>
      <c r="C228" s="113"/>
      <c r="D228" s="113"/>
      <c r="E228" s="113"/>
      <c r="F228" s="113"/>
      <c r="G228" s="113"/>
      <c r="H228" s="113"/>
      <c r="I228" s="95"/>
      <c r="J228" s="95"/>
      <c r="K228" s="113"/>
    </row>
    <row r="229" spans="2:11">
      <c r="B229" s="94"/>
      <c r="C229" s="113"/>
      <c r="D229" s="113"/>
      <c r="E229" s="113"/>
      <c r="F229" s="113"/>
      <c r="G229" s="113"/>
      <c r="H229" s="113"/>
      <c r="I229" s="95"/>
      <c r="J229" s="95"/>
      <c r="K229" s="113"/>
    </row>
    <row r="230" spans="2:11">
      <c r="B230" s="94"/>
      <c r="C230" s="113"/>
      <c r="D230" s="113"/>
      <c r="E230" s="113"/>
      <c r="F230" s="113"/>
      <c r="G230" s="113"/>
      <c r="H230" s="113"/>
      <c r="I230" s="95"/>
      <c r="J230" s="95"/>
      <c r="K230" s="113"/>
    </row>
    <row r="231" spans="2:11">
      <c r="B231" s="94"/>
      <c r="C231" s="113"/>
      <c r="D231" s="113"/>
      <c r="E231" s="113"/>
      <c r="F231" s="113"/>
      <c r="G231" s="113"/>
      <c r="H231" s="113"/>
      <c r="I231" s="95"/>
      <c r="J231" s="95"/>
      <c r="K231" s="113"/>
    </row>
    <row r="232" spans="2:11">
      <c r="B232" s="94"/>
      <c r="C232" s="113"/>
      <c r="D232" s="113"/>
      <c r="E232" s="113"/>
      <c r="F232" s="113"/>
      <c r="G232" s="113"/>
      <c r="H232" s="113"/>
      <c r="I232" s="95"/>
      <c r="J232" s="95"/>
      <c r="K232" s="113"/>
    </row>
    <row r="233" spans="2:11">
      <c r="B233" s="94"/>
      <c r="C233" s="113"/>
      <c r="D233" s="113"/>
      <c r="E233" s="113"/>
      <c r="F233" s="113"/>
      <c r="G233" s="113"/>
      <c r="H233" s="113"/>
      <c r="I233" s="95"/>
      <c r="J233" s="95"/>
      <c r="K233" s="113"/>
    </row>
    <row r="234" spans="2:11">
      <c r="B234" s="94"/>
      <c r="C234" s="113"/>
      <c r="D234" s="113"/>
      <c r="E234" s="113"/>
      <c r="F234" s="113"/>
      <c r="G234" s="113"/>
      <c r="H234" s="113"/>
      <c r="I234" s="95"/>
      <c r="J234" s="95"/>
      <c r="K234" s="113"/>
    </row>
    <row r="235" spans="2:11">
      <c r="B235" s="94"/>
      <c r="C235" s="113"/>
      <c r="D235" s="113"/>
      <c r="E235" s="113"/>
      <c r="F235" s="113"/>
      <c r="G235" s="113"/>
      <c r="H235" s="113"/>
      <c r="I235" s="95"/>
      <c r="J235" s="95"/>
      <c r="K235" s="113"/>
    </row>
    <row r="236" spans="2:11">
      <c r="B236" s="94"/>
      <c r="C236" s="113"/>
      <c r="D236" s="113"/>
      <c r="E236" s="113"/>
      <c r="F236" s="113"/>
      <c r="G236" s="113"/>
      <c r="H236" s="113"/>
      <c r="I236" s="95"/>
      <c r="J236" s="95"/>
      <c r="K236" s="113"/>
    </row>
    <row r="237" spans="2:11">
      <c r="B237" s="94"/>
      <c r="C237" s="113"/>
      <c r="D237" s="113"/>
      <c r="E237" s="113"/>
      <c r="F237" s="113"/>
      <c r="G237" s="113"/>
      <c r="H237" s="113"/>
      <c r="I237" s="95"/>
      <c r="J237" s="95"/>
      <c r="K237" s="113"/>
    </row>
    <row r="238" spans="2:11">
      <c r="B238" s="94"/>
      <c r="C238" s="113"/>
      <c r="D238" s="113"/>
      <c r="E238" s="113"/>
      <c r="F238" s="113"/>
      <c r="G238" s="113"/>
      <c r="H238" s="113"/>
      <c r="I238" s="95"/>
      <c r="J238" s="95"/>
      <c r="K238" s="113"/>
    </row>
    <row r="239" spans="2:11">
      <c r="B239" s="94"/>
      <c r="C239" s="113"/>
      <c r="D239" s="113"/>
      <c r="E239" s="113"/>
      <c r="F239" s="113"/>
      <c r="G239" s="113"/>
      <c r="H239" s="113"/>
      <c r="I239" s="95"/>
      <c r="J239" s="95"/>
      <c r="K239" s="113"/>
    </row>
    <row r="240" spans="2:11">
      <c r="B240" s="94"/>
      <c r="C240" s="113"/>
      <c r="D240" s="113"/>
      <c r="E240" s="113"/>
      <c r="F240" s="113"/>
      <c r="G240" s="113"/>
      <c r="H240" s="113"/>
      <c r="I240" s="95"/>
      <c r="J240" s="95"/>
      <c r="K240" s="113"/>
    </row>
    <row r="241" spans="2:11">
      <c r="B241" s="94"/>
      <c r="C241" s="113"/>
      <c r="D241" s="113"/>
      <c r="E241" s="113"/>
      <c r="F241" s="113"/>
      <c r="G241" s="113"/>
      <c r="H241" s="113"/>
      <c r="I241" s="95"/>
      <c r="J241" s="95"/>
      <c r="K241" s="113"/>
    </row>
    <row r="242" spans="2:11">
      <c r="B242" s="94"/>
      <c r="C242" s="113"/>
      <c r="D242" s="113"/>
      <c r="E242" s="113"/>
      <c r="F242" s="113"/>
      <c r="G242" s="113"/>
      <c r="H242" s="113"/>
      <c r="I242" s="95"/>
      <c r="J242" s="95"/>
      <c r="K242" s="113"/>
    </row>
    <row r="243" spans="2:11">
      <c r="B243" s="94"/>
      <c r="C243" s="113"/>
      <c r="D243" s="113"/>
      <c r="E243" s="113"/>
      <c r="F243" s="113"/>
      <c r="G243" s="113"/>
      <c r="H243" s="113"/>
      <c r="I243" s="95"/>
      <c r="J243" s="95"/>
      <c r="K243" s="113"/>
    </row>
    <row r="244" spans="2:11">
      <c r="B244" s="94"/>
      <c r="C244" s="113"/>
      <c r="D244" s="113"/>
      <c r="E244" s="113"/>
      <c r="F244" s="113"/>
      <c r="G244" s="113"/>
      <c r="H244" s="113"/>
      <c r="I244" s="95"/>
      <c r="J244" s="95"/>
      <c r="K244" s="113"/>
    </row>
    <row r="245" spans="2:11">
      <c r="B245" s="94"/>
      <c r="C245" s="113"/>
      <c r="D245" s="113"/>
      <c r="E245" s="113"/>
      <c r="F245" s="113"/>
      <c r="G245" s="113"/>
      <c r="H245" s="113"/>
      <c r="I245" s="95"/>
      <c r="J245" s="95"/>
      <c r="K245" s="113"/>
    </row>
    <row r="246" spans="2:11">
      <c r="B246" s="94"/>
      <c r="C246" s="113"/>
      <c r="D246" s="113"/>
      <c r="E246" s="113"/>
      <c r="F246" s="113"/>
      <c r="G246" s="113"/>
      <c r="H246" s="113"/>
      <c r="I246" s="95"/>
      <c r="J246" s="95"/>
      <c r="K246" s="113"/>
    </row>
    <row r="247" spans="2:11">
      <c r="B247" s="94"/>
      <c r="C247" s="113"/>
      <c r="D247" s="113"/>
      <c r="E247" s="113"/>
      <c r="F247" s="113"/>
      <c r="G247" s="113"/>
      <c r="H247" s="113"/>
      <c r="I247" s="95"/>
      <c r="J247" s="95"/>
      <c r="K247" s="113"/>
    </row>
    <row r="248" spans="2:11">
      <c r="B248" s="94"/>
      <c r="C248" s="113"/>
      <c r="D248" s="113"/>
      <c r="E248" s="113"/>
      <c r="F248" s="113"/>
      <c r="G248" s="113"/>
      <c r="H248" s="113"/>
      <c r="I248" s="95"/>
      <c r="J248" s="95"/>
      <c r="K248" s="113"/>
    </row>
    <row r="249" spans="2:11">
      <c r="B249" s="94"/>
      <c r="C249" s="113"/>
      <c r="D249" s="113"/>
      <c r="E249" s="113"/>
      <c r="F249" s="113"/>
      <c r="G249" s="113"/>
      <c r="H249" s="113"/>
      <c r="I249" s="95"/>
      <c r="J249" s="95"/>
      <c r="K249" s="113"/>
    </row>
    <row r="250" spans="2:11">
      <c r="B250" s="94"/>
      <c r="C250" s="113"/>
      <c r="D250" s="113"/>
      <c r="E250" s="113"/>
      <c r="F250" s="113"/>
      <c r="G250" s="113"/>
      <c r="H250" s="113"/>
      <c r="I250" s="95"/>
      <c r="J250" s="95"/>
      <c r="K250" s="113"/>
    </row>
    <row r="251" spans="2:11">
      <c r="B251" s="94"/>
      <c r="C251" s="113"/>
      <c r="D251" s="113"/>
      <c r="E251" s="113"/>
      <c r="F251" s="113"/>
      <c r="G251" s="113"/>
      <c r="H251" s="113"/>
      <c r="I251" s="95"/>
      <c r="J251" s="95"/>
      <c r="K251" s="113"/>
    </row>
    <row r="252" spans="2:11">
      <c r="B252" s="94"/>
      <c r="C252" s="113"/>
      <c r="D252" s="113"/>
      <c r="E252" s="113"/>
      <c r="F252" s="113"/>
      <c r="G252" s="113"/>
      <c r="H252" s="113"/>
      <c r="I252" s="95"/>
      <c r="J252" s="95"/>
      <c r="K252" s="113"/>
    </row>
    <row r="253" spans="2:11">
      <c r="B253" s="94"/>
      <c r="C253" s="113"/>
      <c r="D253" s="113"/>
      <c r="E253" s="113"/>
      <c r="F253" s="113"/>
      <c r="G253" s="113"/>
      <c r="H253" s="113"/>
      <c r="I253" s="95"/>
      <c r="J253" s="95"/>
      <c r="K253" s="113"/>
    </row>
    <row r="254" spans="2:11">
      <c r="B254" s="94"/>
      <c r="C254" s="113"/>
      <c r="D254" s="113"/>
      <c r="E254" s="113"/>
      <c r="F254" s="113"/>
      <c r="G254" s="113"/>
      <c r="H254" s="113"/>
      <c r="I254" s="95"/>
      <c r="J254" s="95"/>
      <c r="K254" s="113"/>
    </row>
    <row r="255" spans="2:11">
      <c r="B255" s="94"/>
      <c r="C255" s="113"/>
      <c r="D255" s="113"/>
      <c r="E255" s="113"/>
      <c r="F255" s="113"/>
      <c r="G255" s="113"/>
      <c r="H255" s="113"/>
      <c r="I255" s="95"/>
      <c r="J255" s="95"/>
      <c r="K255" s="113"/>
    </row>
    <row r="256" spans="2:11">
      <c r="B256" s="94"/>
      <c r="C256" s="113"/>
      <c r="D256" s="113"/>
      <c r="E256" s="113"/>
      <c r="F256" s="113"/>
      <c r="G256" s="113"/>
      <c r="H256" s="113"/>
      <c r="I256" s="95"/>
      <c r="J256" s="95"/>
      <c r="K256" s="113"/>
    </row>
    <row r="257" spans="2:11">
      <c r="B257" s="94"/>
      <c r="C257" s="113"/>
      <c r="D257" s="113"/>
      <c r="E257" s="113"/>
      <c r="F257" s="113"/>
      <c r="G257" s="113"/>
      <c r="H257" s="113"/>
      <c r="I257" s="95"/>
      <c r="J257" s="95"/>
      <c r="K257" s="113"/>
    </row>
    <row r="258" spans="2:11">
      <c r="B258" s="94"/>
      <c r="C258" s="113"/>
      <c r="D258" s="113"/>
      <c r="E258" s="113"/>
      <c r="F258" s="113"/>
      <c r="G258" s="113"/>
      <c r="H258" s="113"/>
      <c r="I258" s="95"/>
      <c r="J258" s="95"/>
      <c r="K258" s="113"/>
    </row>
    <row r="259" spans="2:11">
      <c r="B259" s="94"/>
      <c r="C259" s="113"/>
      <c r="D259" s="113"/>
      <c r="E259" s="113"/>
      <c r="F259" s="113"/>
      <c r="G259" s="113"/>
      <c r="H259" s="113"/>
      <c r="I259" s="95"/>
      <c r="J259" s="95"/>
      <c r="K259" s="113"/>
    </row>
    <row r="260" spans="2:11">
      <c r="B260" s="94"/>
      <c r="C260" s="113"/>
      <c r="D260" s="113"/>
      <c r="E260" s="113"/>
      <c r="F260" s="113"/>
      <c r="G260" s="113"/>
      <c r="H260" s="113"/>
      <c r="I260" s="95"/>
      <c r="J260" s="95"/>
      <c r="K260" s="113"/>
    </row>
    <row r="261" spans="2:11">
      <c r="B261" s="94"/>
      <c r="C261" s="113"/>
      <c r="D261" s="113"/>
      <c r="E261" s="113"/>
      <c r="F261" s="113"/>
      <c r="G261" s="113"/>
      <c r="H261" s="113"/>
      <c r="I261" s="95"/>
      <c r="J261" s="95"/>
      <c r="K261" s="113"/>
    </row>
    <row r="262" spans="2:11">
      <c r="B262" s="94"/>
      <c r="C262" s="113"/>
      <c r="D262" s="113"/>
      <c r="E262" s="113"/>
      <c r="F262" s="113"/>
      <c r="G262" s="113"/>
      <c r="H262" s="113"/>
      <c r="I262" s="95"/>
      <c r="J262" s="95"/>
      <c r="K262" s="113"/>
    </row>
    <row r="263" spans="2:11">
      <c r="B263" s="94"/>
      <c r="C263" s="113"/>
      <c r="D263" s="113"/>
      <c r="E263" s="113"/>
      <c r="F263" s="113"/>
      <c r="G263" s="113"/>
      <c r="H263" s="113"/>
      <c r="I263" s="95"/>
      <c r="J263" s="95"/>
      <c r="K263" s="113"/>
    </row>
    <row r="264" spans="2:11">
      <c r="B264" s="94"/>
      <c r="C264" s="113"/>
      <c r="D264" s="113"/>
      <c r="E264" s="113"/>
      <c r="F264" s="113"/>
      <c r="G264" s="113"/>
      <c r="H264" s="113"/>
      <c r="I264" s="95"/>
      <c r="J264" s="95"/>
      <c r="K264" s="113"/>
    </row>
    <row r="265" spans="2:11">
      <c r="B265" s="94"/>
      <c r="C265" s="113"/>
      <c r="D265" s="113"/>
      <c r="E265" s="113"/>
      <c r="F265" s="113"/>
      <c r="G265" s="113"/>
      <c r="H265" s="113"/>
      <c r="I265" s="95"/>
      <c r="J265" s="95"/>
      <c r="K265" s="113"/>
    </row>
    <row r="266" spans="2:11">
      <c r="B266" s="94"/>
      <c r="C266" s="113"/>
      <c r="D266" s="113"/>
      <c r="E266" s="113"/>
      <c r="F266" s="113"/>
      <c r="G266" s="113"/>
      <c r="H266" s="113"/>
      <c r="I266" s="95"/>
      <c r="J266" s="95"/>
      <c r="K266" s="113"/>
    </row>
    <row r="267" spans="2:11">
      <c r="B267" s="94"/>
      <c r="C267" s="113"/>
      <c r="D267" s="113"/>
      <c r="E267" s="113"/>
      <c r="F267" s="113"/>
      <c r="G267" s="113"/>
      <c r="H267" s="113"/>
      <c r="I267" s="95"/>
      <c r="J267" s="95"/>
      <c r="K267" s="113"/>
    </row>
    <row r="268" spans="2:11">
      <c r="B268" s="94"/>
      <c r="C268" s="113"/>
      <c r="D268" s="113"/>
      <c r="E268" s="113"/>
      <c r="F268" s="113"/>
      <c r="G268" s="113"/>
      <c r="H268" s="113"/>
      <c r="I268" s="95"/>
      <c r="J268" s="95"/>
      <c r="K268" s="113"/>
    </row>
    <row r="269" spans="2:11">
      <c r="B269" s="94"/>
      <c r="C269" s="113"/>
      <c r="D269" s="113"/>
      <c r="E269" s="113"/>
      <c r="F269" s="113"/>
      <c r="G269" s="113"/>
      <c r="H269" s="113"/>
      <c r="I269" s="95"/>
      <c r="J269" s="95"/>
      <c r="K269" s="113"/>
    </row>
    <row r="270" spans="2:11">
      <c r="B270" s="94"/>
      <c r="C270" s="113"/>
      <c r="D270" s="113"/>
      <c r="E270" s="113"/>
      <c r="F270" s="113"/>
      <c r="G270" s="113"/>
      <c r="H270" s="113"/>
      <c r="I270" s="95"/>
      <c r="J270" s="95"/>
      <c r="K270" s="113"/>
    </row>
    <row r="271" spans="2:11">
      <c r="B271" s="94"/>
      <c r="C271" s="113"/>
      <c r="D271" s="113"/>
      <c r="E271" s="113"/>
      <c r="F271" s="113"/>
      <c r="G271" s="113"/>
      <c r="H271" s="113"/>
      <c r="I271" s="95"/>
      <c r="J271" s="95"/>
      <c r="K271" s="113"/>
    </row>
    <row r="272" spans="2:11">
      <c r="B272" s="94"/>
      <c r="C272" s="113"/>
      <c r="D272" s="113"/>
      <c r="E272" s="113"/>
      <c r="F272" s="113"/>
      <c r="G272" s="113"/>
      <c r="H272" s="113"/>
      <c r="I272" s="95"/>
      <c r="J272" s="95"/>
      <c r="K272" s="113"/>
    </row>
    <row r="273" spans="2:11">
      <c r="B273" s="94"/>
      <c r="C273" s="113"/>
      <c r="D273" s="113"/>
      <c r="E273" s="113"/>
      <c r="F273" s="113"/>
      <c r="G273" s="113"/>
      <c r="H273" s="113"/>
      <c r="I273" s="95"/>
      <c r="J273" s="95"/>
      <c r="K273" s="113"/>
    </row>
    <row r="274" spans="2:11">
      <c r="B274" s="94"/>
      <c r="C274" s="113"/>
      <c r="D274" s="113"/>
      <c r="E274" s="113"/>
      <c r="F274" s="113"/>
      <c r="G274" s="113"/>
      <c r="H274" s="113"/>
      <c r="I274" s="95"/>
      <c r="J274" s="95"/>
      <c r="K274" s="113"/>
    </row>
    <row r="275" spans="2:11">
      <c r="B275" s="94"/>
      <c r="C275" s="113"/>
      <c r="D275" s="113"/>
      <c r="E275" s="113"/>
      <c r="F275" s="113"/>
      <c r="G275" s="113"/>
      <c r="H275" s="113"/>
      <c r="I275" s="95"/>
      <c r="J275" s="95"/>
      <c r="K275" s="113"/>
    </row>
    <row r="276" spans="2:11">
      <c r="B276" s="94"/>
      <c r="C276" s="113"/>
      <c r="D276" s="113"/>
      <c r="E276" s="113"/>
      <c r="F276" s="113"/>
      <c r="G276" s="113"/>
      <c r="H276" s="113"/>
      <c r="I276" s="95"/>
      <c r="J276" s="95"/>
      <c r="K276" s="113"/>
    </row>
    <row r="277" spans="2:11">
      <c r="B277" s="94"/>
      <c r="C277" s="113"/>
      <c r="D277" s="113"/>
      <c r="E277" s="113"/>
      <c r="F277" s="113"/>
      <c r="G277" s="113"/>
      <c r="H277" s="113"/>
      <c r="I277" s="95"/>
      <c r="J277" s="95"/>
      <c r="K277" s="113"/>
    </row>
    <row r="278" spans="2:11">
      <c r="B278" s="94"/>
      <c r="C278" s="113"/>
      <c r="D278" s="113"/>
      <c r="E278" s="113"/>
      <c r="F278" s="113"/>
      <c r="G278" s="113"/>
      <c r="H278" s="113"/>
      <c r="I278" s="95"/>
      <c r="J278" s="95"/>
      <c r="K278" s="113"/>
    </row>
    <row r="279" spans="2:11">
      <c r="B279" s="94"/>
      <c r="C279" s="113"/>
      <c r="D279" s="113"/>
      <c r="E279" s="113"/>
      <c r="F279" s="113"/>
      <c r="G279" s="113"/>
      <c r="H279" s="113"/>
      <c r="I279" s="95"/>
      <c r="J279" s="95"/>
      <c r="K279" s="113"/>
    </row>
    <row r="280" spans="2:11">
      <c r="B280" s="94"/>
      <c r="C280" s="113"/>
      <c r="D280" s="113"/>
      <c r="E280" s="113"/>
      <c r="F280" s="113"/>
      <c r="G280" s="113"/>
      <c r="H280" s="113"/>
      <c r="I280" s="95"/>
      <c r="J280" s="95"/>
      <c r="K280" s="113"/>
    </row>
    <row r="281" spans="2:11">
      <c r="B281" s="94"/>
      <c r="C281" s="113"/>
      <c r="D281" s="113"/>
      <c r="E281" s="113"/>
      <c r="F281" s="113"/>
      <c r="G281" s="113"/>
      <c r="H281" s="113"/>
      <c r="I281" s="95"/>
      <c r="J281" s="95"/>
      <c r="K281" s="113"/>
    </row>
    <row r="282" spans="2:11">
      <c r="B282" s="94"/>
      <c r="C282" s="113"/>
      <c r="D282" s="113"/>
      <c r="E282" s="113"/>
      <c r="F282" s="113"/>
      <c r="G282" s="113"/>
      <c r="H282" s="113"/>
      <c r="I282" s="95"/>
      <c r="J282" s="95"/>
      <c r="K282" s="113"/>
    </row>
    <row r="283" spans="2:11">
      <c r="B283" s="94"/>
      <c r="C283" s="113"/>
      <c r="D283" s="113"/>
      <c r="E283" s="113"/>
      <c r="F283" s="113"/>
      <c r="G283" s="113"/>
      <c r="H283" s="113"/>
      <c r="I283" s="95"/>
      <c r="J283" s="95"/>
      <c r="K283" s="113"/>
    </row>
    <row r="284" spans="2:11">
      <c r="B284" s="94"/>
      <c r="C284" s="113"/>
      <c r="D284" s="113"/>
      <c r="E284" s="113"/>
      <c r="F284" s="113"/>
      <c r="G284" s="113"/>
      <c r="H284" s="113"/>
      <c r="I284" s="95"/>
      <c r="J284" s="95"/>
      <c r="K284" s="113"/>
    </row>
    <row r="285" spans="2:11">
      <c r="B285" s="94"/>
      <c r="C285" s="113"/>
      <c r="D285" s="113"/>
      <c r="E285" s="113"/>
      <c r="F285" s="113"/>
      <c r="G285" s="113"/>
      <c r="H285" s="113"/>
      <c r="I285" s="95"/>
      <c r="J285" s="95"/>
      <c r="K285" s="113"/>
    </row>
    <row r="286" spans="2:11">
      <c r="B286" s="94"/>
      <c r="C286" s="113"/>
      <c r="D286" s="113"/>
      <c r="E286" s="113"/>
      <c r="F286" s="113"/>
      <c r="G286" s="113"/>
      <c r="H286" s="113"/>
      <c r="I286" s="95"/>
      <c r="J286" s="95"/>
      <c r="K286" s="113"/>
    </row>
    <row r="287" spans="2:11">
      <c r="B287" s="94"/>
      <c r="C287" s="113"/>
      <c r="D287" s="113"/>
      <c r="E287" s="113"/>
      <c r="F287" s="113"/>
      <c r="G287" s="113"/>
      <c r="H287" s="113"/>
      <c r="I287" s="95"/>
      <c r="J287" s="95"/>
      <c r="K287" s="113"/>
    </row>
    <row r="288" spans="2:11">
      <c r="B288" s="94"/>
      <c r="C288" s="113"/>
      <c r="D288" s="113"/>
      <c r="E288" s="113"/>
      <c r="F288" s="113"/>
      <c r="G288" s="113"/>
      <c r="H288" s="113"/>
      <c r="I288" s="95"/>
      <c r="J288" s="95"/>
      <c r="K288" s="113"/>
    </row>
    <row r="289" spans="2:11">
      <c r="B289" s="94"/>
      <c r="C289" s="113"/>
      <c r="D289" s="113"/>
      <c r="E289" s="113"/>
      <c r="F289" s="113"/>
      <c r="G289" s="113"/>
      <c r="H289" s="113"/>
      <c r="I289" s="95"/>
      <c r="J289" s="95"/>
      <c r="K289" s="113"/>
    </row>
    <row r="290" spans="2:11">
      <c r="B290" s="94"/>
      <c r="C290" s="113"/>
      <c r="D290" s="113"/>
      <c r="E290" s="113"/>
      <c r="F290" s="113"/>
      <c r="G290" s="113"/>
      <c r="H290" s="113"/>
      <c r="I290" s="95"/>
      <c r="J290" s="95"/>
      <c r="K290" s="113"/>
    </row>
    <row r="291" spans="2:11">
      <c r="B291" s="94"/>
      <c r="C291" s="113"/>
      <c r="D291" s="113"/>
      <c r="E291" s="113"/>
      <c r="F291" s="113"/>
      <c r="G291" s="113"/>
      <c r="H291" s="113"/>
      <c r="I291" s="95"/>
      <c r="J291" s="95"/>
      <c r="K291" s="113"/>
    </row>
    <row r="292" spans="2:11">
      <c r="B292" s="94"/>
      <c r="C292" s="113"/>
      <c r="D292" s="113"/>
      <c r="E292" s="113"/>
      <c r="F292" s="113"/>
      <c r="G292" s="113"/>
      <c r="H292" s="113"/>
      <c r="I292" s="95"/>
      <c r="J292" s="95"/>
      <c r="K292" s="113"/>
    </row>
    <row r="293" spans="2:11">
      <c r="B293" s="94"/>
      <c r="C293" s="113"/>
      <c r="D293" s="113"/>
      <c r="E293" s="113"/>
      <c r="F293" s="113"/>
      <c r="G293" s="113"/>
      <c r="H293" s="113"/>
      <c r="I293" s="95"/>
      <c r="J293" s="95"/>
      <c r="K293" s="113"/>
    </row>
    <row r="294" spans="2:11">
      <c r="B294" s="94"/>
      <c r="C294" s="113"/>
      <c r="D294" s="113"/>
      <c r="E294" s="113"/>
      <c r="F294" s="113"/>
      <c r="G294" s="113"/>
      <c r="H294" s="113"/>
      <c r="I294" s="95"/>
      <c r="J294" s="95"/>
      <c r="K294" s="113"/>
    </row>
    <row r="295" spans="2:11">
      <c r="B295" s="94"/>
      <c r="C295" s="113"/>
      <c r="D295" s="113"/>
      <c r="E295" s="113"/>
      <c r="F295" s="113"/>
      <c r="G295" s="113"/>
      <c r="H295" s="113"/>
      <c r="I295" s="95"/>
      <c r="J295" s="95"/>
      <c r="K295" s="113"/>
    </row>
    <row r="296" spans="2:11">
      <c r="B296" s="94"/>
      <c r="C296" s="113"/>
      <c r="D296" s="113"/>
      <c r="E296" s="113"/>
      <c r="F296" s="113"/>
      <c r="G296" s="113"/>
      <c r="H296" s="113"/>
      <c r="I296" s="95"/>
      <c r="J296" s="95"/>
      <c r="K296" s="113"/>
    </row>
    <row r="297" spans="2:11">
      <c r="B297" s="94"/>
      <c r="C297" s="113"/>
      <c r="D297" s="113"/>
      <c r="E297" s="113"/>
      <c r="F297" s="113"/>
      <c r="G297" s="113"/>
      <c r="H297" s="113"/>
      <c r="I297" s="95"/>
      <c r="J297" s="95"/>
      <c r="K297" s="113"/>
    </row>
    <row r="298" spans="2:11">
      <c r="B298" s="94"/>
      <c r="C298" s="113"/>
      <c r="D298" s="113"/>
      <c r="E298" s="113"/>
      <c r="F298" s="113"/>
      <c r="G298" s="113"/>
      <c r="H298" s="113"/>
      <c r="I298" s="95"/>
      <c r="J298" s="95"/>
      <c r="K298" s="113"/>
    </row>
    <row r="299" spans="2:11">
      <c r="B299" s="94"/>
      <c r="C299" s="113"/>
      <c r="D299" s="113"/>
      <c r="E299" s="113"/>
      <c r="F299" s="113"/>
      <c r="G299" s="113"/>
      <c r="H299" s="113"/>
      <c r="I299" s="95"/>
      <c r="J299" s="95"/>
      <c r="K299" s="113"/>
    </row>
    <row r="300" spans="2:11">
      <c r="B300" s="94"/>
      <c r="C300" s="113"/>
      <c r="D300" s="113"/>
      <c r="E300" s="113"/>
      <c r="F300" s="113"/>
      <c r="G300" s="113"/>
      <c r="H300" s="113"/>
      <c r="I300" s="95"/>
      <c r="J300" s="95"/>
      <c r="K300" s="113"/>
    </row>
    <row r="301" spans="2:11">
      <c r="B301" s="94"/>
      <c r="C301" s="113"/>
      <c r="D301" s="113"/>
      <c r="E301" s="113"/>
      <c r="F301" s="113"/>
      <c r="G301" s="113"/>
      <c r="H301" s="113"/>
      <c r="I301" s="95"/>
      <c r="J301" s="95"/>
      <c r="K301" s="113"/>
    </row>
    <row r="302" spans="2:11">
      <c r="B302" s="94"/>
      <c r="C302" s="113"/>
      <c r="D302" s="113"/>
      <c r="E302" s="113"/>
      <c r="F302" s="113"/>
      <c r="G302" s="113"/>
      <c r="H302" s="113"/>
      <c r="I302" s="95"/>
      <c r="J302" s="95"/>
      <c r="K302" s="113"/>
    </row>
    <row r="303" spans="2:11">
      <c r="B303" s="94"/>
      <c r="C303" s="113"/>
      <c r="D303" s="113"/>
      <c r="E303" s="113"/>
      <c r="F303" s="113"/>
      <c r="G303" s="113"/>
      <c r="H303" s="113"/>
      <c r="I303" s="95"/>
      <c r="J303" s="95"/>
      <c r="K303" s="113"/>
    </row>
    <row r="304" spans="2:11">
      <c r="B304" s="94"/>
      <c r="C304" s="113"/>
      <c r="D304" s="113"/>
      <c r="E304" s="113"/>
      <c r="F304" s="113"/>
      <c r="G304" s="113"/>
      <c r="H304" s="113"/>
      <c r="I304" s="95"/>
      <c r="J304" s="95"/>
      <c r="K304" s="113"/>
    </row>
    <row r="305" spans="2:11">
      <c r="B305" s="94"/>
      <c r="C305" s="113"/>
      <c r="D305" s="113"/>
      <c r="E305" s="113"/>
      <c r="F305" s="113"/>
      <c r="G305" s="113"/>
      <c r="H305" s="113"/>
      <c r="I305" s="95"/>
      <c r="J305" s="95"/>
      <c r="K305" s="113"/>
    </row>
    <row r="306" spans="2:11">
      <c r="B306" s="94"/>
      <c r="C306" s="113"/>
      <c r="D306" s="113"/>
      <c r="E306" s="113"/>
      <c r="F306" s="113"/>
      <c r="G306" s="113"/>
      <c r="H306" s="113"/>
      <c r="I306" s="95"/>
      <c r="J306" s="95"/>
      <c r="K306" s="113"/>
    </row>
    <row r="307" spans="2:11">
      <c r="B307" s="94"/>
      <c r="C307" s="113"/>
      <c r="D307" s="113"/>
      <c r="E307" s="113"/>
      <c r="F307" s="113"/>
      <c r="G307" s="113"/>
      <c r="H307" s="113"/>
      <c r="I307" s="95"/>
      <c r="J307" s="95"/>
      <c r="K307" s="113"/>
    </row>
    <row r="308" spans="2:11">
      <c r="B308" s="94"/>
      <c r="C308" s="113"/>
      <c r="D308" s="113"/>
      <c r="E308" s="113"/>
      <c r="F308" s="113"/>
      <c r="G308" s="113"/>
      <c r="H308" s="113"/>
      <c r="I308" s="95"/>
      <c r="J308" s="95"/>
      <c r="K308" s="113"/>
    </row>
    <row r="309" spans="2:11">
      <c r="B309" s="94"/>
      <c r="C309" s="113"/>
      <c r="D309" s="113"/>
      <c r="E309" s="113"/>
      <c r="F309" s="113"/>
      <c r="G309" s="113"/>
      <c r="H309" s="113"/>
      <c r="I309" s="95"/>
      <c r="J309" s="95"/>
      <c r="K309" s="113"/>
    </row>
    <row r="310" spans="2:11">
      <c r="B310" s="94"/>
      <c r="C310" s="113"/>
      <c r="D310" s="113"/>
      <c r="E310" s="113"/>
      <c r="F310" s="113"/>
      <c r="G310" s="113"/>
      <c r="H310" s="113"/>
      <c r="I310" s="95"/>
      <c r="J310" s="95"/>
      <c r="K310" s="113"/>
    </row>
    <row r="311" spans="2:11">
      <c r="B311" s="94"/>
      <c r="C311" s="113"/>
      <c r="D311" s="113"/>
      <c r="E311" s="113"/>
      <c r="F311" s="113"/>
      <c r="G311" s="113"/>
      <c r="H311" s="113"/>
      <c r="I311" s="95"/>
      <c r="J311" s="95"/>
      <c r="K311" s="113"/>
    </row>
    <row r="312" spans="2:11">
      <c r="B312" s="94"/>
      <c r="C312" s="113"/>
      <c r="D312" s="113"/>
      <c r="E312" s="113"/>
      <c r="F312" s="113"/>
      <c r="G312" s="113"/>
      <c r="H312" s="113"/>
      <c r="I312" s="95"/>
      <c r="J312" s="95"/>
      <c r="K312" s="113"/>
    </row>
    <row r="313" spans="2:11">
      <c r="B313" s="94"/>
      <c r="C313" s="113"/>
      <c r="D313" s="113"/>
      <c r="E313" s="113"/>
      <c r="F313" s="113"/>
      <c r="G313" s="113"/>
      <c r="H313" s="113"/>
      <c r="I313" s="95"/>
      <c r="J313" s="95"/>
      <c r="K313" s="113"/>
    </row>
    <row r="314" spans="2:11">
      <c r="B314" s="94"/>
      <c r="C314" s="113"/>
      <c r="D314" s="113"/>
      <c r="E314" s="113"/>
      <c r="F314" s="113"/>
      <c r="G314" s="113"/>
      <c r="H314" s="113"/>
      <c r="I314" s="95"/>
      <c r="J314" s="95"/>
      <c r="K314" s="113"/>
    </row>
    <row r="315" spans="2:11">
      <c r="B315" s="94"/>
      <c r="C315" s="113"/>
      <c r="D315" s="113"/>
      <c r="E315" s="113"/>
      <c r="F315" s="113"/>
      <c r="G315" s="113"/>
      <c r="H315" s="113"/>
      <c r="I315" s="95"/>
      <c r="J315" s="95"/>
      <c r="K315" s="113"/>
    </row>
    <row r="316" spans="2:11">
      <c r="B316" s="94"/>
      <c r="C316" s="113"/>
      <c r="D316" s="113"/>
      <c r="E316" s="113"/>
      <c r="F316" s="113"/>
      <c r="G316" s="113"/>
      <c r="H316" s="113"/>
      <c r="I316" s="95"/>
      <c r="J316" s="95"/>
      <c r="K316" s="113"/>
    </row>
    <row r="317" spans="2:11">
      <c r="B317" s="94"/>
      <c r="C317" s="113"/>
      <c r="D317" s="113"/>
      <c r="E317" s="113"/>
      <c r="F317" s="113"/>
      <c r="G317" s="113"/>
      <c r="H317" s="113"/>
      <c r="I317" s="95"/>
      <c r="J317" s="95"/>
      <c r="K317" s="113"/>
    </row>
    <row r="318" spans="2:11">
      <c r="B318" s="94"/>
      <c r="C318" s="113"/>
      <c r="D318" s="113"/>
      <c r="E318" s="113"/>
      <c r="F318" s="113"/>
      <c r="G318" s="113"/>
      <c r="H318" s="113"/>
      <c r="I318" s="95"/>
      <c r="J318" s="95"/>
      <c r="K318" s="113"/>
    </row>
    <row r="319" spans="2:11">
      <c r="B319" s="94"/>
      <c r="C319" s="113"/>
      <c r="D319" s="113"/>
      <c r="E319" s="113"/>
      <c r="F319" s="113"/>
      <c r="G319" s="113"/>
      <c r="H319" s="113"/>
      <c r="I319" s="95"/>
      <c r="J319" s="95"/>
      <c r="K319" s="113"/>
    </row>
    <row r="320" spans="2:11">
      <c r="B320" s="94"/>
      <c r="C320" s="113"/>
      <c r="D320" s="113"/>
      <c r="E320" s="113"/>
      <c r="F320" s="113"/>
      <c r="G320" s="113"/>
      <c r="H320" s="113"/>
      <c r="I320" s="95"/>
      <c r="J320" s="95"/>
      <c r="K320" s="113"/>
    </row>
    <row r="321" spans="2:11">
      <c r="B321" s="94"/>
      <c r="C321" s="113"/>
      <c r="D321" s="113"/>
      <c r="E321" s="113"/>
      <c r="F321" s="113"/>
      <c r="G321" s="113"/>
      <c r="H321" s="113"/>
      <c r="I321" s="95"/>
      <c r="J321" s="95"/>
      <c r="K321" s="113"/>
    </row>
    <row r="322" spans="2:11">
      <c r="B322" s="94"/>
      <c r="C322" s="113"/>
      <c r="D322" s="113"/>
      <c r="E322" s="113"/>
      <c r="F322" s="113"/>
      <c r="G322" s="113"/>
      <c r="H322" s="113"/>
      <c r="I322" s="95"/>
      <c r="J322" s="95"/>
      <c r="K322" s="113"/>
    </row>
    <row r="323" spans="2:11">
      <c r="B323" s="94"/>
      <c r="C323" s="113"/>
      <c r="D323" s="113"/>
      <c r="E323" s="113"/>
      <c r="F323" s="113"/>
      <c r="G323" s="113"/>
      <c r="H323" s="113"/>
      <c r="I323" s="95"/>
      <c r="J323" s="95"/>
      <c r="K323" s="113"/>
    </row>
    <row r="324" spans="2:11">
      <c r="B324" s="94"/>
      <c r="C324" s="113"/>
      <c r="D324" s="113"/>
      <c r="E324" s="113"/>
      <c r="F324" s="113"/>
      <c r="G324" s="113"/>
      <c r="H324" s="113"/>
      <c r="I324" s="95"/>
      <c r="J324" s="95"/>
      <c r="K324" s="113"/>
    </row>
    <row r="325" spans="2:11">
      <c r="B325" s="94"/>
      <c r="C325" s="113"/>
      <c r="D325" s="113"/>
      <c r="E325" s="113"/>
      <c r="F325" s="113"/>
      <c r="G325" s="113"/>
      <c r="H325" s="113"/>
      <c r="I325" s="95"/>
      <c r="J325" s="95"/>
      <c r="K325" s="113"/>
    </row>
    <row r="326" spans="2:11">
      <c r="B326" s="94"/>
      <c r="C326" s="113"/>
      <c r="D326" s="113"/>
      <c r="E326" s="113"/>
      <c r="F326" s="113"/>
      <c r="G326" s="113"/>
      <c r="H326" s="113"/>
      <c r="I326" s="95"/>
      <c r="J326" s="95"/>
      <c r="K326" s="113"/>
    </row>
    <row r="327" spans="2:11">
      <c r="B327" s="94"/>
      <c r="C327" s="113"/>
      <c r="D327" s="113"/>
      <c r="E327" s="113"/>
      <c r="F327" s="113"/>
      <c r="G327" s="113"/>
      <c r="H327" s="113"/>
      <c r="I327" s="95"/>
      <c r="J327" s="95"/>
      <c r="K327" s="113"/>
    </row>
    <row r="328" spans="2:11">
      <c r="B328" s="94"/>
      <c r="C328" s="113"/>
      <c r="D328" s="113"/>
      <c r="E328" s="113"/>
      <c r="F328" s="113"/>
      <c r="G328" s="113"/>
      <c r="H328" s="113"/>
      <c r="I328" s="95"/>
      <c r="J328" s="95"/>
      <c r="K328" s="113"/>
    </row>
    <row r="329" spans="2:11">
      <c r="B329" s="94"/>
      <c r="C329" s="113"/>
      <c r="D329" s="113"/>
      <c r="E329" s="113"/>
      <c r="F329" s="113"/>
      <c r="G329" s="113"/>
      <c r="H329" s="113"/>
      <c r="I329" s="95"/>
      <c r="J329" s="95"/>
      <c r="K329" s="113"/>
    </row>
    <row r="330" spans="2:11">
      <c r="B330" s="94"/>
      <c r="C330" s="113"/>
      <c r="D330" s="113"/>
      <c r="E330" s="113"/>
      <c r="F330" s="113"/>
      <c r="G330" s="113"/>
      <c r="H330" s="113"/>
      <c r="I330" s="95"/>
      <c r="J330" s="95"/>
      <c r="K330" s="113"/>
    </row>
    <row r="331" spans="2:11">
      <c r="B331" s="94"/>
      <c r="C331" s="113"/>
      <c r="D331" s="113"/>
      <c r="E331" s="113"/>
      <c r="F331" s="113"/>
      <c r="G331" s="113"/>
      <c r="H331" s="113"/>
      <c r="I331" s="95"/>
      <c r="J331" s="95"/>
      <c r="K331" s="113"/>
    </row>
    <row r="332" spans="2:11">
      <c r="B332" s="94"/>
      <c r="C332" s="113"/>
      <c r="D332" s="113"/>
      <c r="E332" s="113"/>
      <c r="F332" s="113"/>
      <c r="G332" s="113"/>
      <c r="H332" s="113"/>
      <c r="I332" s="95"/>
      <c r="J332" s="95"/>
      <c r="K332" s="113"/>
    </row>
    <row r="333" spans="2:11">
      <c r="B333" s="94"/>
      <c r="C333" s="113"/>
      <c r="D333" s="113"/>
      <c r="E333" s="113"/>
      <c r="F333" s="113"/>
      <c r="G333" s="113"/>
      <c r="H333" s="113"/>
      <c r="I333" s="95"/>
      <c r="J333" s="95"/>
      <c r="K333" s="113"/>
    </row>
    <row r="334" spans="2:11">
      <c r="B334" s="94"/>
      <c r="C334" s="113"/>
      <c r="D334" s="113"/>
      <c r="E334" s="113"/>
      <c r="F334" s="113"/>
      <c r="G334" s="113"/>
      <c r="H334" s="113"/>
      <c r="I334" s="95"/>
      <c r="J334" s="95"/>
      <c r="K334" s="113"/>
    </row>
    <row r="335" spans="2:11">
      <c r="B335" s="94"/>
      <c r="C335" s="113"/>
      <c r="D335" s="113"/>
      <c r="E335" s="113"/>
      <c r="F335" s="113"/>
      <c r="G335" s="113"/>
      <c r="H335" s="113"/>
      <c r="I335" s="95"/>
      <c r="J335" s="95"/>
      <c r="K335" s="113"/>
    </row>
    <row r="336" spans="2:11">
      <c r="B336" s="94"/>
      <c r="C336" s="113"/>
      <c r="D336" s="113"/>
      <c r="E336" s="113"/>
      <c r="F336" s="113"/>
      <c r="G336" s="113"/>
      <c r="H336" s="113"/>
      <c r="I336" s="95"/>
      <c r="J336" s="95"/>
      <c r="K336" s="113"/>
    </row>
    <row r="337" spans="2:11">
      <c r="B337" s="94"/>
      <c r="C337" s="113"/>
      <c r="D337" s="113"/>
      <c r="E337" s="113"/>
      <c r="F337" s="113"/>
      <c r="G337" s="113"/>
      <c r="H337" s="113"/>
      <c r="I337" s="95"/>
      <c r="J337" s="95"/>
      <c r="K337" s="113"/>
    </row>
    <row r="338" spans="2:11">
      <c r="B338" s="94"/>
      <c r="C338" s="113"/>
      <c r="D338" s="113"/>
      <c r="E338" s="113"/>
      <c r="F338" s="113"/>
      <c r="G338" s="113"/>
      <c r="H338" s="113"/>
      <c r="I338" s="95"/>
      <c r="J338" s="95"/>
      <c r="K338" s="113"/>
    </row>
    <row r="339" spans="2:11">
      <c r="B339" s="94"/>
      <c r="C339" s="113"/>
      <c r="D339" s="113"/>
      <c r="E339" s="113"/>
      <c r="F339" s="113"/>
      <c r="G339" s="113"/>
      <c r="H339" s="113"/>
      <c r="I339" s="95"/>
      <c r="J339" s="95"/>
      <c r="K339" s="113"/>
    </row>
    <row r="340" spans="2:11">
      <c r="B340" s="94"/>
      <c r="C340" s="113"/>
      <c r="D340" s="113"/>
      <c r="E340" s="113"/>
      <c r="F340" s="113"/>
      <c r="G340" s="113"/>
      <c r="H340" s="113"/>
      <c r="I340" s="95"/>
      <c r="J340" s="95"/>
      <c r="K340" s="113"/>
    </row>
    <row r="341" spans="2:11">
      <c r="B341" s="94"/>
      <c r="C341" s="113"/>
      <c r="D341" s="113"/>
      <c r="E341" s="113"/>
      <c r="F341" s="113"/>
      <c r="G341" s="113"/>
      <c r="H341" s="113"/>
      <c r="I341" s="95"/>
      <c r="J341" s="95"/>
      <c r="K341" s="113"/>
    </row>
    <row r="342" spans="2:11">
      <c r="B342" s="94"/>
      <c r="C342" s="113"/>
      <c r="D342" s="113"/>
      <c r="E342" s="113"/>
      <c r="F342" s="113"/>
      <c r="G342" s="113"/>
      <c r="H342" s="113"/>
      <c r="I342" s="95"/>
      <c r="J342" s="95"/>
      <c r="K342" s="113"/>
    </row>
    <row r="343" spans="2:11">
      <c r="B343" s="94"/>
      <c r="C343" s="113"/>
      <c r="D343" s="113"/>
      <c r="E343" s="113"/>
      <c r="F343" s="113"/>
      <c r="G343" s="113"/>
      <c r="H343" s="113"/>
      <c r="I343" s="95"/>
      <c r="J343" s="95"/>
      <c r="K343" s="113"/>
    </row>
    <row r="344" spans="2:11">
      <c r="B344" s="94"/>
      <c r="C344" s="113"/>
      <c r="D344" s="113"/>
      <c r="E344" s="113"/>
      <c r="F344" s="113"/>
      <c r="G344" s="113"/>
      <c r="H344" s="113"/>
      <c r="I344" s="95"/>
      <c r="J344" s="95"/>
      <c r="K344" s="113"/>
    </row>
    <row r="345" spans="2:11">
      <c r="B345" s="94"/>
      <c r="C345" s="113"/>
      <c r="D345" s="113"/>
      <c r="E345" s="113"/>
      <c r="F345" s="113"/>
      <c r="G345" s="113"/>
      <c r="H345" s="113"/>
      <c r="I345" s="95"/>
      <c r="J345" s="95"/>
      <c r="K345" s="113"/>
    </row>
    <row r="346" spans="2:11">
      <c r="B346" s="94"/>
      <c r="C346" s="113"/>
      <c r="D346" s="113"/>
      <c r="E346" s="113"/>
      <c r="F346" s="113"/>
      <c r="G346" s="113"/>
      <c r="H346" s="113"/>
      <c r="I346" s="95"/>
      <c r="J346" s="95"/>
      <c r="K346" s="113"/>
    </row>
    <row r="347" spans="2:11">
      <c r="B347" s="94"/>
      <c r="C347" s="113"/>
      <c r="D347" s="113"/>
      <c r="E347" s="113"/>
      <c r="F347" s="113"/>
      <c r="G347" s="113"/>
      <c r="H347" s="113"/>
      <c r="I347" s="95"/>
      <c r="J347" s="95"/>
      <c r="K347" s="113"/>
    </row>
    <row r="348" spans="2:11">
      <c r="B348" s="94"/>
      <c r="C348" s="113"/>
      <c r="D348" s="113"/>
      <c r="E348" s="113"/>
      <c r="F348" s="113"/>
      <c r="G348" s="113"/>
      <c r="H348" s="113"/>
      <c r="I348" s="95"/>
      <c r="J348" s="95"/>
      <c r="K348" s="113"/>
    </row>
    <row r="349" spans="2:11">
      <c r="B349" s="94"/>
      <c r="C349" s="113"/>
      <c r="D349" s="113"/>
      <c r="E349" s="113"/>
      <c r="F349" s="113"/>
      <c r="G349" s="113"/>
      <c r="H349" s="113"/>
      <c r="I349" s="95"/>
      <c r="J349" s="95"/>
      <c r="K349" s="113"/>
    </row>
    <row r="350" spans="2:11">
      <c r="B350" s="94"/>
      <c r="C350" s="113"/>
      <c r="D350" s="113"/>
      <c r="E350" s="113"/>
      <c r="F350" s="113"/>
      <c r="G350" s="113"/>
      <c r="H350" s="113"/>
      <c r="I350" s="95"/>
      <c r="J350" s="95"/>
      <c r="K350" s="113"/>
    </row>
    <row r="351" spans="2:11">
      <c r="B351" s="94"/>
      <c r="C351" s="113"/>
      <c r="D351" s="113"/>
      <c r="E351" s="113"/>
      <c r="F351" s="113"/>
      <c r="G351" s="113"/>
      <c r="H351" s="113"/>
      <c r="I351" s="95"/>
      <c r="J351" s="95"/>
      <c r="K351" s="113"/>
    </row>
    <row r="352" spans="2:11">
      <c r="B352" s="94"/>
      <c r="C352" s="113"/>
      <c r="D352" s="113"/>
      <c r="E352" s="113"/>
      <c r="F352" s="113"/>
      <c r="G352" s="113"/>
      <c r="H352" s="113"/>
      <c r="I352" s="95"/>
      <c r="J352" s="95"/>
      <c r="K352" s="113"/>
    </row>
    <row r="353" spans="2:11">
      <c r="B353" s="94"/>
      <c r="C353" s="113"/>
      <c r="D353" s="113"/>
      <c r="E353" s="113"/>
      <c r="F353" s="113"/>
      <c r="G353" s="113"/>
      <c r="H353" s="113"/>
      <c r="I353" s="95"/>
      <c r="J353" s="95"/>
      <c r="K353" s="113"/>
    </row>
    <row r="354" spans="2:11">
      <c r="B354" s="94"/>
      <c r="C354" s="113"/>
      <c r="D354" s="113"/>
      <c r="E354" s="113"/>
      <c r="F354" s="113"/>
      <c r="G354" s="113"/>
      <c r="H354" s="113"/>
      <c r="I354" s="95"/>
      <c r="J354" s="95"/>
      <c r="K354" s="113"/>
    </row>
    <row r="355" spans="2:11">
      <c r="B355" s="94"/>
      <c r="C355" s="113"/>
      <c r="D355" s="113"/>
      <c r="E355" s="113"/>
      <c r="F355" s="113"/>
      <c r="G355" s="113"/>
      <c r="H355" s="113"/>
      <c r="I355" s="95"/>
      <c r="J355" s="95"/>
      <c r="K355" s="113"/>
    </row>
    <row r="356" spans="2:11">
      <c r="B356" s="94"/>
      <c r="C356" s="113"/>
      <c r="D356" s="113"/>
      <c r="E356" s="113"/>
      <c r="F356" s="113"/>
      <c r="G356" s="113"/>
      <c r="H356" s="113"/>
      <c r="I356" s="95"/>
      <c r="J356" s="95"/>
      <c r="K356" s="113"/>
    </row>
    <row r="357" spans="2:11">
      <c r="B357" s="94"/>
      <c r="C357" s="113"/>
      <c r="D357" s="113"/>
      <c r="E357" s="113"/>
      <c r="F357" s="113"/>
      <c r="G357" s="113"/>
      <c r="H357" s="113"/>
      <c r="I357" s="95"/>
      <c r="J357" s="95"/>
      <c r="K357" s="113"/>
    </row>
    <row r="358" spans="2:11">
      <c r="B358" s="94"/>
      <c r="C358" s="113"/>
      <c r="D358" s="113"/>
      <c r="E358" s="113"/>
      <c r="F358" s="113"/>
      <c r="G358" s="113"/>
      <c r="H358" s="113"/>
      <c r="I358" s="95"/>
      <c r="J358" s="95"/>
      <c r="K358" s="113"/>
    </row>
    <row r="359" spans="2:11">
      <c r="B359" s="94"/>
      <c r="C359" s="113"/>
      <c r="D359" s="113"/>
      <c r="E359" s="113"/>
      <c r="F359" s="113"/>
      <c r="G359" s="113"/>
      <c r="H359" s="113"/>
      <c r="I359" s="95"/>
      <c r="J359" s="95"/>
      <c r="K359" s="113"/>
    </row>
    <row r="360" spans="2:11">
      <c r="B360" s="94"/>
      <c r="C360" s="113"/>
      <c r="D360" s="113"/>
      <c r="E360" s="113"/>
      <c r="F360" s="113"/>
      <c r="G360" s="113"/>
      <c r="H360" s="113"/>
      <c r="I360" s="95"/>
      <c r="J360" s="95"/>
      <c r="K360" s="113"/>
    </row>
    <row r="361" spans="2:11">
      <c r="B361" s="94"/>
      <c r="C361" s="113"/>
      <c r="D361" s="113"/>
      <c r="E361" s="113"/>
      <c r="F361" s="113"/>
      <c r="G361" s="113"/>
      <c r="H361" s="113"/>
      <c r="I361" s="95"/>
      <c r="J361" s="95"/>
      <c r="K361" s="113"/>
    </row>
    <row r="362" spans="2:11">
      <c r="B362" s="94"/>
      <c r="C362" s="113"/>
      <c r="D362" s="113"/>
      <c r="E362" s="113"/>
      <c r="F362" s="113"/>
      <c r="G362" s="113"/>
      <c r="H362" s="113"/>
      <c r="I362" s="95"/>
      <c r="J362" s="95"/>
      <c r="K362" s="113"/>
    </row>
    <row r="363" spans="2:11">
      <c r="B363" s="94"/>
      <c r="C363" s="113"/>
      <c r="D363" s="113"/>
      <c r="E363" s="113"/>
      <c r="F363" s="113"/>
      <c r="G363" s="113"/>
      <c r="H363" s="113"/>
      <c r="I363" s="95"/>
      <c r="J363" s="95"/>
      <c r="K363" s="113"/>
    </row>
    <row r="364" spans="2:11">
      <c r="B364" s="94"/>
      <c r="C364" s="113"/>
      <c r="D364" s="113"/>
      <c r="E364" s="113"/>
      <c r="F364" s="113"/>
      <c r="G364" s="113"/>
      <c r="H364" s="113"/>
      <c r="I364" s="95"/>
      <c r="J364" s="95"/>
      <c r="K364" s="113"/>
    </row>
    <row r="365" spans="2:11">
      <c r="B365" s="94"/>
      <c r="C365" s="113"/>
      <c r="D365" s="113"/>
      <c r="E365" s="113"/>
      <c r="F365" s="113"/>
      <c r="G365" s="113"/>
      <c r="H365" s="113"/>
      <c r="I365" s="95"/>
      <c r="J365" s="95"/>
      <c r="K365" s="113"/>
    </row>
    <row r="366" spans="2:11">
      <c r="B366" s="94"/>
      <c r="C366" s="113"/>
      <c r="D366" s="113"/>
      <c r="E366" s="113"/>
      <c r="F366" s="113"/>
      <c r="G366" s="113"/>
      <c r="H366" s="113"/>
      <c r="I366" s="95"/>
      <c r="J366" s="95"/>
      <c r="K366" s="113"/>
    </row>
    <row r="367" spans="2:11">
      <c r="B367" s="94"/>
      <c r="C367" s="113"/>
      <c r="D367" s="113"/>
      <c r="E367" s="113"/>
      <c r="F367" s="113"/>
      <c r="G367" s="113"/>
      <c r="H367" s="113"/>
      <c r="I367" s="95"/>
      <c r="J367" s="95"/>
      <c r="K367" s="113"/>
    </row>
    <row r="368" spans="2:11">
      <c r="B368" s="94"/>
      <c r="C368" s="113"/>
      <c r="D368" s="113"/>
      <c r="E368" s="113"/>
      <c r="F368" s="113"/>
      <c r="G368" s="113"/>
      <c r="H368" s="113"/>
      <c r="I368" s="95"/>
      <c r="J368" s="95"/>
      <c r="K368" s="113"/>
    </row>
    <row r="369" spans="2:11">
      <c r="B369" s="94"/>
      <c r="C369" s="113"/>
      <c r="D369" s="113"/>
      <c r="E369" s="113"/>
      <c r="F369" s="113"/>
      <c r="G369" s="113"/>
      <c r="H369" s="113"/>
      <c r="I369" s="95"/>
      <c r="J369" s="95"/>
      <c r="K369" s="113"/>
    </row>
    <row r="370" spans="2:11">
      <c r="B370" s="94"/>
      <c r="C370" s="113"/>
      <c r="D370" s="113"/>
      <c r="E370" s="113"/>
      <c r="F370" s="113"/>
      <c r="G370" s="113"/>
      <c r="H370" s="113"/>
      <c r="I370" s="95"/>
      <c r="J370" s="95"/>
      <c r="K370" s="113"/>
    </row>
    <row r="371" spans="2:11">
      <c r="B371" s="94"/>
      <c r="C371" s="113"/>
      <c r="D371" s="113"/>
      <c r="E371" s="113"/>
      <c r="F371" s="113"/>
      <c r="G371" s="113"/>
      <c r="H371" s="113"/>
      <c r="I371" s="95"/>
      <c r="J371" s="95"/>
      <c r="K371" s="113"/>
    </row>
    <row r="372" spans="2:11">
      <c r="B372" s="94"/>
      <c r="C372" s="113"/>
      <c r="D372" s="113"/>
      <c r="E372" s="113"/>
      <c r="F372" s="113"/>
      <c r="G372" s="113"/>
      <c r="H372" s="113"/>
      <c r="I372" s="95"/>
      <c r="J372" s="95"/>
      <c r="K372" s="113"/>
    </row>
    <row r="373" spans="2:11">
      <c r="B373" s="94"/>
      <c r="C373" s="113"/>
      <c r="D373" s="113"/>
      <c r="E373" s="113"/>
      <c r="F373" s="113"/>
      <c r="G373" s="113"/>
      <c r="H373" s="113"/>
      <c r="I373" s="95"/>
      <c r="J373" s="95"/>
      <c r="K373" s="113"/>
    </row>
    <row r="374" spans="2:11">
      <c r="B374" s="94"/>
      <c r="C374" s="113"/>
      <c r="D374" s="113"/>
      <c r="E374" s="113"/>
      <c r="F374" s="113"/>
      <c r="G374" s="113"/>
      <c r="H374" s="113"/>
      <c r="I374" s="95"/>
      <c r="J374" s="95"/>
      <c r="K374" s="113"/>
    </row>
    <row r="375" spans="2:11">
      <c r="B375" s="94"/>
      <c r="C375" s="113"/>
      <c r="D375" s="113"/>
      <c r="E375" s="113"/>
      <c r="F375" s="113"/>
      <c r="G375" s="113"/>
      <c r="H375" s="113"/>
      <c r="I375" s="95"/>
      <c r="J375" s="95"/>
      <c r="K375" s="113"/>
    </row>
    <row r="376" spans="2:11">
      <c r="B376" s="94"/>
      <c r="C376" s="113"/>
      <c r="D376" s="113"/>
      <c r="E376" s="113"/>
      <c r="F376" s="113"/>
      <c r="G376" s="113"/>
      <c r="H376" s="113"/>
      <c r="I376" s="95"/>
      <c r="J376" s="95"/>
      <c r="K376" s="113"/>
    </row>
    <row r="377" spans="2:11">
      <c r="B377" s="94"/>
      <c r="C377" s="113"/>
      <c r="D377" s="113"/>
      <c r="E377" s="113"/>
      <c r="F377" s="113"/>
      <c r="G377" s="113"/>
      <c r="H377" s="113"/>
      <c r="I377" s="95"/>
      <c r="J377" s="95"/>
      <c r="K377" s="113"/>
    </row>
    <row r="378" spans="2:11">
      <c r="B378" s="94"/>
      <c r="C378" s="113"/>
      <c r="D378" s="113"/>
      <c r="E378" s="113"/>
      <c r="F378" s="113"/>
      <c r="G378" s="113"/>
      <c r="H378" s="113"/>
      <c r="I378" s="95"/>
      <c r="J378" s="95"/>
      <c r="K378" s="113"/>
    </row>
    <row r="379" spans="2:11">
      <c r="B379" s="94"/>
      <c r="C379" s="113"/>
      <c r="D379" s="113"/>
      <c r="E379" s="113"/>
      <c r="F379" s="113"/>
      <c r="G379" s="113"/>
      <c r="H379" s="113"/>
      <c r="I379" s="95"/>
      <c r="J379" s="95"/>
      <c r="K379" s="113"/>
    </row>
    <row r="380" spans="2:11">
      <c r="B380" s="94"/>
      <c r="C380" s="113"/>
      <c r="D380" s="113"/>
      <c r="E380" s="113"/>
      <c r="F380" s="113"/>
      <c r="G380" s="113"/>
      <c r="H380" s="113"/>
      <c r="I380" s="95"/>
      <c r="J380" s="95"/>
      <c r="K380" s="113"/>
    </row>
    <row r="381" spans="2:11">
      <c r="B381" s="94"/>
      <c r="C381" s="113"/>
      <c r="D381" s="113"/>
      <c r="E381" s="113"/>
      <c r="F381" s="113"/>
      <c r="G381" s="113"/>
      <c r="H381" s="113"/>
      <c r="I381" s="95"/>
      <c r="J381" s="95"/>
      <c r="K381" s="113"/>
    </row>
    <row r="382" spans="2:11">
      <c r="B382" s="94"/>
      <c r="C382" s="113"/>
      <c r="D382" s="113"/>
      <c r="E382" s="113"/>
      <c r="F382" s="113"/>
      <c r="G382" s="113"/>
      <c r="H382" s="113"/>
      <c r="I382" s="95"/>
      <c r="J382" s="95"/>
      <c r="K382" s="113"/>
    </row>
    <row r="383" spans="2:11">
      <c r="B383" s="94"/>
      <c r="C383" s="113"/>
      <c r="D383" s="113"/>
      <c r="E383" s="113"/>
      <c r="F383" s="113"/>
      <c r="G383" s="113"/>
      <c r="H383" s="113"/>
      <c r="I383" s="95"/>
      <c r="J383" s="95"/>
      <c r="K383" s="113"/>
    </row>
    <row r="384" spans="2:11">
      <c r="B384" s="94"/>
      <c r="C384" s="113"/>
      <c r="D384" s="113"/>
      <c r="E384" s="113"/>
      <c r="F384" s="113"/>
      <c r="G384" s="113"/>
      <c r="H384" s="113"/>
      <c r="I384" s="95"/>
      <c r="J384" s="95"/>
      <c r="K384" s="113"/>
    </row>
    <row r="385" spans="2:11">
      <c r="B385" s="94"/>
      <c r="C385" s="113"/>
      <c r="D385" s="113"/>
      <c r="E385" s="113"/>
      <c r="F385" s="113"/>
      <c r="G385" s="113"/>
      <c r="H385" s="113"/>
      <c r="I385" s="95"/>
      <c r="J385" s="95"/>
      <c r="K385" s="113"/>
    </row>
    <row r="386" spans="2:11">
      <c r="B386" s="94"/>
      <c r="C386" s="113"/>
      <c r="D386" s="113"/>
      <c r="E386" s="113"/>
      <c r="F386" s="113"/>
      <c r="G386" s="113"/>
      <c r="H386" s="113"/>
      <c r="I386" s="95"/>
      <c r="J386" s="95"/>
      <c r="K386" s="113"/>
    </row>
    <row r="387" spans="2:11">
      <c r="B387" s="94"/>
      <c r="C387" s="113"/>
      <c r="D387" s="113"/>
      <c r="E387" s="113"/>
      <c r="F387" s="113"/>
      <c r="G387" s="113"/>
      <c r="H387" s="113"/>
      <c r="I387" s="95"/>
      <c r="J387" s="95"/>
      <c r="K387" s="113"/>
    </row>
    <row r="388" spans="2:11">
      <c r="B388" s="94"/>
      <c r="C388" s="113"/>
      <c r="D388" s="113"/>
      <c r="E388" s="113"/>
      <c r="F388" s="113"/>
      <c r="G388" s="113"/>
      <c r="H388" s="113"/>
      <c r="I388" s="95"/>
      <c r="J388" s="95"/>
      <c r="K388" s="113"/>
    </row>
    <row r="389" spans="2:11">
      <c r="B389" s="94"/>
      <c r="C389" s="113"/>
      <c r="D389" s="113"/>
      <c r="E389" s="113"/>
      <c r="F389" s="113"/>
      <c r="G389" s="113"/>
      <c r="H389" s="113"/>
      <c r="I389" s="95"/>
      <c r="J389" s="95"/>
      <c r="K389" s="113"/>
    </row>
    <row r="390" spans="2:11">
      <c r="B390" s="94"/>
      <c r="C390" s="113"/>
      <c r="D390" s="113"/>
      <c r="E390" s="113"/>
      <c r="F390" s="113"/>
      <c r="G390" s="113"/>
      <c r="H390" s="113"/>
      <c r="I390" s="95"/>
      <c r="J390" s="95"/>
      <c r="K390" s="113"/>
    </row>
    <row r="391" spans="2:11">
      <c r="B391" s="94"/>
      <c r="C391" s="113"/>
      <c r="D391" s="113"/>
      <c r="E391" s="113"/>
      <c r="F391" s="113"/>
      <c r="G391" s="113"/>
      <c r="H391" s="113"/>
      <c r="I391" s="95"/>
      <c r="J391" s="95"/>
      <c r="K391" s="113"/>
    </row>
    <row r="392" spans="2:11">
      <c r="B392" s="94"/>
      <c r="C392" s="113"/>
      <c r="D392" s="113"/>
      <c r="E392" s="113"/>
      <c r="F392" s="113"/>
      <c r="G392" s="113"/>
      <c r="H392" s="113"/>
      <c r="I392" s="95"/>
      <c r="J392" s="95"/>
      <c r="K392" s="113"/>
    </row>
    <row r="393" spans="2:11">
      <c r="B393" s="94"/>
      <c r="C393" s="113"/>
      <c r="D393" s="113"/>
      <c r="E393" s="113"/>
      <c r="F393" s="113"/>
      <c r="G393" s="113"/>
      <c r="H393" s="113"/>
      <c r="I393" s="95"/>
      <c r="J393" s="95"/>
      <c r="K393" s="113"/>
    </row>
    <row r="394" spans="2:11">
      <c r="B394" s="94"/>
      <c r="C394" s="113"/>
      <c r="D394" s="113"/>
      <c r="E394" s="113"/>
      <c r="F394" s="113"/>
      <c r="G394" s="113"/>
      <c r="H394" s="113"/>
      <c r="I394" s="95"/>
      <c r="J394" s="95"/>
      <c r="K394" s="113"/>
    </row>
    <row r="395" spans="2:11">
      <c r="B395" s="94"/>
      <c r="C395" s="113"/>
      <c r="D395" s="113"/>
      <c r="E395" s="113"/>
      <c r="F395" s="113"/>
      <c r="G395" s="113"/>
      <c r="H395" s="113"/>
      <c r="I395" s="95"/>
      <c r="J395" s="95"/>
      <c r="K395" s="113"/>
    </row>
    <row r="396" spans="2:11">
      <c r="B396" s="94"/>
      <c r="C396" s="113"/>
      <c r="D396" s="113"/>
      <c r="E396" s="113"/>
      <c r="F396" s="113"/>
      <c r="G396" s="113"/>
      <c r="H396" s="113"/>
      <c r="I396" s="95"/>
      <c r="J396" s="95"/>
      <c r="K396" s="113"/>
    </row>
    <row r="397" spans="2:11">
      <c r="B397" s="94"/>
      <c r="C397" s="113"/>
      <c r="D397" s="113"/>
      <c r="E397" s="113"/>
      <c r="F397" s="113"/>
      <c r="G397" s="113"/>
      <c r="H397" s="113"/>
      <c r="I397" s="95"/>
      <c r="J397" s="95"/>
      <c r="K397" s="113"/>
    </row>
    <row r="398" spans="2:11">
      <c r="B398" s="94"/>
      <c r="C398" s="113"/>
      <c r="D398" s="113"/>
      <c r="E398" s="113"/>
      <c r="F398" s="113"/>
      <c r="G398" s="113"/>
      <c r="H398" s="113"/>
      <c r="I398" s="95"/>
      <c r="J398" s="95"/>
      <c r="K398" s="113"/>
    </row>
    <row r="399" spans="2:11">
      <c r="B399" s="94"/>
      <c r="C399" s="113"/>
      <c r="D399" s="113"/>
      <c r="E399" s="113"/>
      <c r="F399" s="113"/>
      <c r="G399" s="113"/>
      <c r="H399" s="113"/>
      <c r="I399" s="95"/>
      <c r="J399" s="95"/>
      <c r="K399" s="113"/>
    </row>
    <row r="400" spans="2:11">
      <c r="B400" s="94"/>
      <c r="C400" s="113"/>
      <c r="D400" s="113"/>
      <c r="E400" s="113"/>
      <c r="F400" s="113"/>
      <c r="G400" s="113"/>
      <c r="H400" s="113"/>
      <c r="I400" s="95"/>
      <c r="J400" s="95"/>
      <c r="K400" s="113"/>
    </row>
    <row r="401" spans="2:11">
      <c r="B401" s="94"/>
      <c r="C401" s="113"/>
      <c r="D401" s="113"/>
      <c r="E401" s="113"/>
      <c r="F401" s="113"/>
      <c r="G401" s="113"/>
      <c r="H401" s="113"/>
      <c r="I401" s="95"/>
      <c r="J401" s="95"/>
      <c r="K401" s="113"/>
    </row>
    <row r="402" spans="2:11">
      <c r="B402" s="94"/>
      <c r="C402" s="113"/>
      <c r="D402" s="113"/>
      <c r="E402" s="113"/>
      <c r="F402" s="113"/>
      <c r="G402" s="113"/>
      <c r="H402" s="113"/>
      <c r="I402" s="95"/>
      <c r="J402" s="95"/>
      <c r="K402" s="113"/>
    </row>
    <row r="403" spans="2:11">
      <c r="B403" s="94"/>
      <c r="C403" s="113"/>
      <c r="D403" s="113"/>
      <c r="E403" s="113"/>
      <c r="F403" s="113"/>
      <c r="G403" s="113"/>
      <c r="H403" s="113"/>
      <c r="I403" s="95"/>
      <c r="J403" s="95"/>
      <c r="K403" s="113"/>
    </row>
    <row r="404" spans="2:11">
      <c r="B404" s="94"/>
      <c r="C404" s="113"/>
      <c r="D404" s="113"/>
      <c r="E404" s="113"/>
      <c r="F404" s="113"/>
      <c r="G404" s="113"/>
      <c r="H404" s="113"/>
      <c r="I404" s="95"/>
      <c r="J404" s="95"/>
      <c r="K404" s="113"/>
    </row>
    <row r="405" spans="2:11">
      <c r="B405" s="94"/>
      <c r="C405" s="113"/>
      <c r="D405" s="113"/>
      <c r="E405" s="113"/>
      <c r="F405" s="113"/>
      <c r="G405" s="113"/>
      <c r="H405" s="113"/>
      <c r="I405" s="95"/>
      <c r="J405" s="95"/>
      <c r="K405" s="113"/>
    </row>
    <row r="406" spans="2:11">
      <c r="B406" s="94"/>
      <c r="C406" s="113"/>
      <c r="D406" s="113"/>
      <c r="E406" s="113"/>
      <c r="F406" s="113"/>
      <c r="G406" s="113"/>
      <c r="H406" s="113"/>
      <c r="I406" s="95"/>
      <c r="J406" s="95"/>
      <c r="K406" s="113"/>
    </row>
    <row r="407" spans="2:11">
      <c r="B407" s="94"/>
      <c r="C407" s="113"/>
      <c r="D407" s="113"/>
      <c r="E407" s="113"/>
      <c r="F407" s="113"/>
      <c r="G407" s="113"/>
      <c r="H407" s="113"/>
      <c r="I407" s="95"/>
      <c r="J407" s="95"/>
      <c r="K407" s="113"/>
    </row>
    <row r="408" spans="2:11">
      <c r="B408" s="94"/>
      <c r="C408" s="113"/>
      <c r="D408" s="113"/>
      <c r="E408" s="113"/>
      <c r="F408" s="113"/>
      <c r="G408" s="113"/>
      <c r="H408" s="113"/>
      <c r="I408" s="95"/>
      <c r="J408" s="95"/>
      <c r="K408" s="113"/>
    </row>
    <row r="409" spans="2:11">
      <c r="B409" s="94"/>
      <c r="C409" s="113"/>
      <c r="D409" s="113"/>
      <c r="E409" s="113"/>
      <c r="F409" s="113"/>
      <c r="G409" s="113"/>
      <c r="H409" s="113"/>
      <c r="I409" s="95"/>
      <c r="J409" s="95"/>
      <c r="K409" s="113"/>
    </row>
    <row r="410" spans="2:11">
      <c r="B410" s="94"/>
      <c r="C410" s="113"/>
      <c r="D410" s="113"/>
      <c r="E410" s="113"/>
      <c r="F410" s="113"/>
      <c r="G410" s="113"/>
      <c r="H410" s="113"/>
      <c r="I410" s="95"/>
      <c r="J410" s="95"/>
      <c r="K410" s="113"/>
    </row>
    <row r="411" spans="2:11">
      <c r="B411" s="94"/>
      <c r="C411" s="113"/>
      <c r="D411" s="113"/>
      <c r="E411" s="113"/>
      <c r="F411" s="113"/>
      <c r="G411" s="113"/>
      <c r="H411" s="113"/>
      <c r="I411" s="95"/>
      <c r="J411" s="95"/>
      <c r="K411" s="113"/>
    </row>
    <row r="412" spans="2:11">
      <c r="B412" s="94"/>
      <c r="C412" s="113"/>
      <c r="D412" s="113"/>
      <c r="E412" s="113"/>
      <c r="F412" s="113"/>
      <c r="G412" s="113"/>
      <c r="H412" s="113"/>
      <c r="I412" s="95"/>
      <c r="J412" s="95"/>
      <c r="K412" s="113"/>
    </row>
    <row r="413" spans="2:11">
      <c r="B413" s="94"/>
      <c r="C413" s="113"/>
      <c r="D413" s="113"/>
      <c r="E413" s="113"/>
      <c r="F413" s="113"/>
      <c r="G413" s="113"/>
      <c r="H413" s="113"/>
      <c r="I413" s="95"/>
      <c r="J413" s="95"/>
      <c r="K413" s="113"/>
    </row>
    <row r="414" spans="2:11">
      <c r="B414" s="94"/>
      <c r="C414" s="113"/>
      <c r="D414" s="113"/>
      <c r="E414" s="113"/>
      <c r="F414" s="113"/>
      <c r="G414" s="113"/>
      <c r="H414" s="113"/>
      <c r="I414" s="95"/>
      <c r="J414" s="95"/>
      <c r="K414" s="113"/>
    </row>
    <row r="415" spans="2:11">
      <c r="B415" s="94"/>
      <c r="C415" s="113"/>
      <c r="D415" s="113"/>
      <c r="E415" s="113"/>
      <c r="F415" s="113"/>
      <c r="G415" s="113"/>
      <c r="H415" s="113"/>
      <c r="I415" s="95"/>
      <c r="J415" s="95"/>
      <c r="K415" s="113"/>
    </row>
    <row r="416" spans="2:11">
      <c r="B416" s="94"/>
      <c r="C416" s="113"/>
      <c r="D416" s="113"/>
      <c r="E416" s="113"/>
      <c r="F416" s="113"/>
      <c r="G416" s="113"/>
      <c r="H416" s="113"/>
      <c r="I416" s="95"/>
      <c r="J416" s="95"/>
      <c r="K416" s="113"/>
    </row>
    <row r="417" spans="2:11">
      <c r="B417" s="94"/>
      <c r="C417" s="113"/>
      <c r="D417" s="113"/>
      <c r="E417" s="113"/>
      <c r="F417" s="113"/>
      <c r="G417" s="113"/>
      <c r="H417" s="113"/>
      <c r="I417" s="95"/>
      <c r="J417" s="95"/>
      <c r="K417" s="113"/>
    </row>
    <row r="418" spans="2:11">
      <c r="B418" s="94"/>
      <c r="C418" s="113"/>
      <c r="D418" s="113"/>
      <c r="E418" s="113"/>
      <c r="F418" s="113"/>
      <c r="G418" s="113"/>
      <c r="H418" s="113"/>
      <c r="I418" s="95"/>
      <c r="J418" s="95"/>
      <c r="K418" s="113"/>
    </row>
    <row r="419" spans="2:11">
      <c r="B419" s="94"/>
      <c r="C419" s="113"/>
      <c r="D419" s="113"/>
      <c r="E419" s="113"/>
      <c r="F419" s="113"/>
      <c r="G419" s="113"/>
      <c r="H419" s="113"/>
      <c r="I419" s="95"/>
      <c r="J419" s="95"/>
      <c r="K419" s="113"/>
    </row>
    <row r="420" spans="2:11">
      <c r="B420" s="94"/>
      <c r="C420" s="113"/>
      <c r="D420" s="113"/>
      <c r="E420" s="113"/>
      <c r="F420" s="113"/>
      <c r="G420" s="113"/>
      <c r="H420" s="113"/>
      <c r="I420" s="95"/>
      <c r="J420" s="95"/>
      <c r="K420" s="113"/>
    </row>
    <row r="421" spans="2:11">
      <c r="B421" s="94"/>
      <c r="C421" s="113"/>
      <c r="D421" s="113"/>
      <c r="E421" s="113"/>
      <c r="F421" s="113"/>
      <c r="G421" s="113"/>
      <c r="H421" s="113"/>
      <c r="I421" s="95"/>
      <c r="J421" s="95"/>
      <c r="K421" s="113"/>
    </row>
    <row r="422" spans="2:11">
      <c r="B422" s="94"/>
      <c r="C422" s="113"/>
      <c r="D422" s="113"/>
      <c r="E422" s="113"/>
      <c r="F422" s="113"/>
      <c r="G422" s="113"/>
      <c r="H422" s="113"/>
      <c r="I422" s="95"/>
      <c r="J422" s="95"/>
      <c r="K422" s="113"/>
    </row>
    <row r="423" spans="2:11">
      <c r="B423" s="94"/>
      <c r="C423" s="113"/>
      <c r="D423" s="113"/>
      <c r="E423" s="113"/>
      <c r="F423" s="113"/>
      <c r="G423" s="113"/>
      <c r="H423" s="113"/>
      <c r="I423" s="95"/>
      <c r="J423" s="95"/>
      <c r="K423" s="113"/>
    </row>
    <row r="424" spans="2:11">
      <c r="B424" s="94"/>
      <c r="C424" s="113"/>
      <c r="D424" s="113"/>
      <c r="E424" s="113"/>
      <c r="F424" s="113"/>
      <c r="G424" s="113"/>
      <c r="H424" s="113"/>
      <c r="I424" s="95"/>
      <c r="J424" s="95"/>
      <c r="K424" s="113"/>
    </row>
    <row r="425" spans="2:11">
      <c r="B425" s="94"/>
      <c r="C425" s="113"/>
      <c r="D425" s="113"/>
      <c r="E425" s="113"/>
      <c r="F425" s="113"/>
      <c r="G425" s="113"/>
      <c r="H425" s="113"/>
      <c r="I425" s="95"/>
      <c r="J425" s="95"/>
      <c r="K425" s="113"/>
    </row>
    <row r="426" spans="2:11">
      <c r="B426" s="94"/>
      <c r="C426" s="113"/>
      <c r="D426" s="113"/>
      <c r="E426" s="113"/>
      <c r="F426" s="113"/>
      <c r="G426" s="113"/>
      <c r="H426" s="113"/>
      <c r="I426" s="95"/>
      <c r="J426" s="95"/>
      <c r="K426" s="113"/>
    </row>
    <row r="427" spans="2:11">
      <c r="B427" s="94"/>
      <c r="C427" s="113"/>
      <c r="D427" s="113"/>
      <c r="E427" s="113"/>
      <c r="F427" s="113"/>
      <c r="G427" s="113"/>
      <c r="H427" s="113"/>
      <c r="I427" s="95"/>
      <c r="J427" s="95"/>
      <c r="K427" s="113"/>
    </row>
    <row r="428" spans="2:11">
      <c r="B428" s="94"/>
      <c r="C428" s="113"/>
      <c r="D428" s="113"/>
      <c r="E428" s="113"/>
      <c r="F428" s="113"/>
      <c r="G428" s="113"/>
      <c r="H428" s="113"/>
      <c r="I428" s="95"/>
      <c r="J428" s="95"/>
      <c r="K428" s="113"/>
    </row>
    <row r="429" spans="2:11">
      <c r="B429" s="94"/>
      <c r="C429" s="113"/>
      <c r="D429" s="113"/>
      <c r="E429" s="113"/>
      <c r="F429" s="113"/>
      <c r="G429" s="113"/>
      <c r="H429" s="113"/>
      <c r="I429" s="95"/>
      <c r="J429" s="95"/>
      <c r="K429" s="113"/>
    </row>
    <row r="430" spans="2:11">
      <c r="B430" s="94"/>
      <c r="C430" s="113"/>
      <c r="D430" s="113"/>
      <c r="E430" s="113"/>
      <c r="F430" s="113"/>
      <c r="G430" s="113"/>
      <c r="H430" s="113"/>
      <c r="I430" s="95"/>
      <c r="J430" s="95"/>
      <c r="K430" s="113"/>
    </row>
    <row r="431" spans="2:11">
      <c r="B431" s="94"/>
      <c r="C431" s="113"/>
      <c r="D431" s="113"/>
      <c r="E431" s="113"/>
      <c r="F431" s="113"/>
      <c r="G431" s="113"/>
      <c r="H431" s="113"/>
      <c r="I431" s="95"/>
      <c r="J431" s="95"/>
      <c r="K431" s="113"/>
    </row>
    <row r="432" spans="2:11">
      <c r="B432" s="94"/>
      <c r="C432" s="113"/>
      <c r="D432" s="113"/>
      <c r="E432" s="113"/>
      <c r="F432" s="113"/>
      <c r="G432" s="113"/>
      <c r="H432" s="113"/>
      <c r="I432" s="95"/>
      <c r="J432" s="95"/>
      <c r="K432" s="113"/>
    </row>
    <row r="433" spans="2:11">
      <c r="B433" s="94"/>
      <c r="C433" s="113"/>
      <c r="D433" s="113"/>
      <c r="E433" s="113"/>
      <c r="F433" s="113"/>
      <c r="G433" s="113"/>
      <c r="H433" s="113"/>
      <c r="I433" s="95"/>
      <c r="J433" s="95"/>
      <c r="K433" s="113"/>
    </row>
    <row r="434" spans="2:11">
      <c r="B434" s="94"/>
      <c r="C434" s="113"/>
      <c r="D434" s="113"/>
      <c r="E434" s="113"/>
      <c r="F434" s="113"/>
      <c r="G434" s="113"/>
      <c r="H434" s="113"/>
      <c r="I434" s="95"/>
      <c r="J434" s="95"/>
      <c r="K434" s="113"/>
    </row>
    <row r="435" spans="2:11">
      <c r="B435" s="94"/>
      <c r="C435" s="113"/>
      <c r="D435" s="113"/>
      <c r="E435" s="113"/>
      <c r="F435" s="113"/>
      <c r="G435" s="113"/>
      <c r="H435" s="113"/>
      <c r="I435" s="95"/>
      <c r="J435" s="95"/>
      <c r="K435" s="113"/>
    </row>
    <row r="436" spans="2:11">
      <c r="B436" s="94"/>
      <c r="C436" s="113"/>
      <c r="D436" s="113"/>
      <c r="E436" s="113"/>
      <c r="F436" s="113"/>
      <c r="G436" s="113"/>
      <c r="H436" s="113"/>
      <c r="I436" s="95"/>
      <c r="J436" s="95"/>
      <c r="K436" s="113"/>
    </row>
    <row r="437" spans="2:11">
      <c r="B437" s="94"/>
      <c r="C437" s="113"/>
      <c r="D437" s="113"/>
      <c r="E437" s="113"/>
      <c r="F437" s="113"/>
      <c r="G437" s="113"/>
      <c r="H437" s="113"/>
      <c r="I437" s="95"/>
      <c r="J437" s="95"/>
      <c r="K437" s="113"/>
    </row>
    <row r="438" spans="2:11">
      <c r="B438" s="94"/>
      <c r="C438" s="113"/>
      <c r="D438" s="113"/>
      <c r="E438" s="113"/>
      <c r="F438" s="113"/>
      <c r="G438" s="113"/>
      <c r="H438" s="113"/>
      <c r="I438" s="95"/>
      <c r="J438" s="95"/>
      <c r="K438" s="113"/>
    </row>
    <row r="439" spans="2:11">
      <c r="B439" s="94"/>
      <c r="C439" s="113"/>
      <c r="D439" s="113"/>
      <c r="E439" s="113"/>
      <c r="F439" s="113"/>
      <c r="G439" s="113"/>
      <c r="H439" s="113"/>
      <c r="I439" s="95"/>
      <c r="J439" s="95"/>
      <c r="K439" s="113"/>
    </row>
    <row r="440" spans="2:11">
      <c r="B440" s="94"/>
      <c r="C440" s="113"/>
      <c r="D440" s="113"/>
      <c r="E440" s="113"/>
      <c r="F440" s="113"/>
      <c r="G440" s="113"/>
      <c r="H440" s="113"/>
      <c r="I440" s="95"/>
      <c r="J440" s="95"/>
      <c r="K440" s="113"/>
    </row>
    <row r="441" spans="2:11">
      <c r="B441" s="94"/>
      <c r="C441" s="113"/>
      <c r="D441" s="113"/>
      <c r="E441" s="113"/>
      <c r="F441" s="113"/>
      <c r="G441" s="113"/>
      <c r="H441" s="113"/>
      <c r="I441" s="95"/>
      <c r="J441" s="95"/>
      <c r="K441" s="113"/>
    </row>
    <row r="442" spans="2:11">
      <c r="B442" s="94"/>
      <c r="C442" s="113"/>
      <c r="D442" s="113"/>
      <c r="E442" s="113"/>
      <c r="F442" s="113"/>
      <c r="G442" s="113"/>
      <c r="H442" s="113"/>
      <c r="I442" s="95"/>
      <c r="J442" s="95"/>
      <c r="K442" s="113"/>
    </row>
    <row r="443" spans="2:11">
      <c r="B443" s="94"/>
      <c r="C443" s="113"/>
      <c r="D443" s="113"/>
      <c r="E443" s="113"/>
      <c r="F443" s="113"/>
      <c r="G443" s="113"/>
      <c r="H443" s="113"/>
      <c r="I443" s="95"/>
      <c r="J443" s="95"/>
      <c r="K443" s="113"/>
    </row>
    <row r="444" spans="2:11">
      <c r="B444" s="94"/>
      <c r="C444" s="113"/>
      <c r="D444" s="113"/>
      <c r="E444" s="113"/>
      <c r="F444" s="113"/>
      <c r="G444" s="113"/>
      <c r="H444" s="113"/>
      <c r="I444" s="95"/>
      <c r="J444" s="95"/>
      <c r="K444" s="113"/>
    </row>
    <row r="445" spans="2:11">
      <c r="B445" s="94"/>
      <c r="C445" s="113"/>
      <c r="D445" s="113"/>
      <c r="E445" s="113"/>
      <c r="F445" s="113"/>
      <c r="G445" s="113"/>
      <c r="H445" s="113"/>
      <c r="I445" s="95"/>
      <c r="J445" s="95"/>
      <c r="K445" s="113"/>
    </row>
    <row r="446" spans="2:11">
      <c r="B446" s="94"/>
      <c r="C446" s="113"/>
      <c r="D446" s="113"/>
      <c r="E446" s="113"/>
      <c r="F446" s="113"/>
      <c r="G446" s="113"/>
      <c r="H446" s="113"/>
      <c r="I446" s="95"/>
      <c r="J446" s="95"/>
      <c r="K446" s="113"/>
    </row>
    <row r="447" spans="2:11">
      <c r="B447" s="94"/>
      <c r="C447" s="113"/>
      <c r="D447" s="113"/>
      <c r="E447" s="113"/>
      <c r="F447" s="113"/>
      <c r="G447" s="113"/>
      <c r="H447" s="113"/>
      <c r="I447" s="95"/>
      <c r="J447" s="95"/>
      <c r="K447" s="113"/>
    </row>
    <row r="448" spans="2:11">
      <c r="B448" s="94"/>
      <c r="C448" s="113"/>
      <c r="D448" s="113"/>
      <c r="E448" s="113"/>
      <c r="F448" s="113"/>
      <c r="G448" s="113"/>
      <c r="H448" s="113"/>
      <c r="I448" s="95"/>
      <c r="J448" s="95"/>
      <c r="K448" s="113"/>
    </row>
    <row r="449" spans="2:11">
      <c r="B449" s="94"/>
      <c r="C449" s="113"/>
      <c r="D449" s="113"/>
      <c r="E449" s="113"/>
      <c r="F449" s="113"/>
      <c r="G449" s="113"/>
      <c r="H449" s="113"/>
      <c r="I449" s="95"/>
      <c r="J449" s="95"/>
      <c r="K449" s="113"/>
    </row>
    <row r="450" spans="2:11">
      <c r="B450" s="94"/>
      <c r="C450" s="113"/>
      <c r="D450" s="113"/>
      <c r="E450" s="113"/>
      <c r="F450" s="113"/>
      <c r="G450" s="113"/>
      <c r="H450" s="113"/>
      <c r="I450" s="95"/>
      <c r="J450" s="95"/>
      <c r="K450" s="113"/>
    </row>
    <row r="451" spans="2:11">
      <c r="B451" s="94"/>
      <c r="C451" s="113"/>
      <c r="D451" s="113"/>
      <c r="E451" s="113"/>
      <c r="F451" s="113"/>
      <c r="G451" s="113"/>
      <c r="H451" s="113"/>
      <c r="I451" s="95"/>
      <c r="J451" s="95"/>
      <c r="K451" s="113"/>
    </row>
    <row r="452" spans="2:11">
      <c r="B452" s="94"/>
      <c r="C452" s="113"/>
      <c r="D452" s="113"/>
      <c r="E452" s="113"/>
      <c r="F452" s="113"/>
      <c r="G452" s="113"/>
      <c r="H452" s="113"/>
      <c r="I452" s="95"/>
      <c r="J452" s="95"/>
      <c r="K452" s="113"/>
    </row>
    <row r="453" spans="2:11">
      <c r="B453" s="94"/>
      <c r="C453" s="113"/>
      <c r="D453" s="113"/>
      <c r="E453" s="113"/>
      <c r="F453" s="113"/>
      <c r="G453" s="113"/>
      <c r="H453" s="113"/>
      <c r="I453" s="95"/>
      <c r="J453" s="95"/>
      <c r="K453" s="113"/>
    </row>
    <row r="454" spans="2:11">
      <c r="B454" s="94"/>
      <c r="C454" s="113"/>
      <c r="D454" s="113"/>
      <c r="E454" s="113"/>
      <c r="F454" s="113"/>
      <c r="G454" s="113"/>
      <c r="H454" s="113"/>
      <c r="I454" s="95"/>
      <c r="J454" s="95"/>
      <c r="K454" s="113"/>
    </row>
    <row r="455" spans="2:11">
      <c r="B455" s="94"/>
      <c r="C455" s="113"/>
      <c r="D455" s="113"/>
      <c r="E455" s="113"/>
      <c r="F455" s="113"/>
      <c r="G455" s="113"/>
      <c r="H455" s="113"/>
      <c r="I455" s="95"/>
      <c r="J455" s="95"/>
      <c r="K455" s="113"/>
    </row>
    <row r="456" spans="2:11">
      <c r="B456" s="94"/>
      <c r="C456" s="113"/>
      <c r="D456" s="113"/>
      <c r="E456" s="113"/>
      <c r="F456" s="113"/>
      <c r="G456" s="113"/>
      <c r="H456" s="113"/>
      <c r="I456" s="95"/>
      <c r="J456" s="95"/>
      <c r="K456" s="113"/>
    </row>
    <row r="457" spans="2:11">
      <c r="B457" s="94"/>
      <c r="C457" s="113"/>
      <c r="D457" s="113"/>
      <c r="E457" s="113"/>
      <c r="F457" s="113"/>
      <c r="G457" s="113"/>
      <c r="H457" s="113"/>
      <c r="I457" s="95"/>
      <c r="J457" s="95"/>
      <c r="K457" s="113"/>
    </row>
    <row r="458" spans="2:11">
      <c r="B458" s="94"/>
      <c r="C458" s="113"/>
      <c r="D458" s="113"/>
      <c r="E458" s="113"/>
      <c r="F458" s="113"/>
      <c r="G458" s="113"/>
      <c r="H458" s="113"/>
      <c r="I458" s="95"/>
      <c r="J458" s="95"/>
      <c r="K458" s="113"/>
    </row>
    <row r="459" spans="2:11">
      <c r="B459" s="94"/>
      <c r="C459" s="113"/>
      <c r="D459" s="113"/>
      <c r="E459" s="113"/>
      <c r="F459" s="113"/>
      <c r="G459" s="113"/>
      <c r="H459" s="113"/>
      <c r="I459" s="95"/>
      <c r="J459" s="95"/>
      <c r="K459" s="113"/>
    </row>
    <row r="460" spans="2:11">
      <c r="B460" s="94"/>
      <c r="C460" s="113"/>
      <c r="D460" s="113"/>
      <c r="E460" s="113"/>
      <c r="F460" s="113"/>
      <c r="G460" s="113"/>
      <c r="H460" s="113"/>
      <c r="I460" s="95"/>
      <c r="J460" s="95"/>
      <c r="K460" s="113"/>
    </row>
    <row r="461" spans="2:11">
      <c r="B461" s="94"/>
      <c r="C461" s="113"/>
      <c r="D461" s="113"/>
      <c r="E461" s="113"/>
      <c r="F461" s="113"/>
      <c r="G461" s="113"/>
      <c r="H461" s="113"/>
      <c r="I461" s="95"/>
      <c r="J461" s="95"/>
      <c r="K461" s="113"/>
    </row>
    <row r="462" spans="2:11">
      <c r="B462" s="94"/>
      <c r="C462" s="113"/>
      <c r="D462" s="113"/>
      <c r="E462" s="113"/>
      <c r="F462" s="113"/>
      <c r="G462" s="113"/>
      <c r="H462" s="113"/>
      <c r="I462" s="95"/>
      <c r="J462" s="95"/>
      <c r="K462" s="113"/>
    </row>
    <row r="463" spans="2:11">
      <c r="B463" s="94"/>
      <c r="C463" s="113"/>
      <c r="D463" s="113"/>
      <c r="E463" s="113"/>
      <c r="F463" s="113"/>
      <c r="G463" s="113"/>
      <c r="H463" s="113"/>
      <c r="I463" s="95"/>
      <c r="J463" s="95"/>
      <c r="K463" s="113"/>
    </row>
    <row r="464" spans="2:11">
      <c r="B464" s="94"/>
      <c r="C464" s="113"/>
      <c r="D464" s="113"/>
      <c r="E464" s="113"/>
      <c r="F464" s="113"/>
      <c r="G464" s="113"/>
      <c r="H464" s="113"/>
      <c r="I464" s="95"/>
      <c r="J464" s="95"/>
      <c r="K464" s="113"/>
    </row>
    <row r="465" spans="2:11">
      <c r="B465" s="94"/>
      <c r="C465" s="113"/>
      <c r="D465" s="113"/>
      <c r="E465" s="113"/>
      <c r="F465" s="113"/>
      <c r="G465" s="113"/>
      <c r="H465" s="113"/>
      <c r="I465" s="95"/>
      <c r="J465" s="95"/>
      <c r="K465" s="113"/>
    </row>
    <row r="466" spans="2:11">
      <c r="B466" s="94"/>
      <c r="C466" s="113"/>
      <c r="D466" s="113"/>
      <c r="E466" s="113"/>
      <c r="F466" s="113"/>
      <c r="G466" s="113"/>
      <c r="H466" s="113"/>
      <c r="I466" s="95"/>
      <c r="J466" s="95"/>
      <c r="K466" s="113"/>
    </row>
    <row r="467" spans="2:11">
      <c r="B467" s="94"/>
      <c r="C467" s="113"/>
      <c r="D467" s="113"/>
      <c r="E467" s="113"/>
      <c r="F467" s="113"/>
      <c r="G467" s="113"/>
      <c r="H467" s="113"/>
      <c r="I467" s="95"/>
      <c r="J467" s="95"/>
      <c r="K467" s="113"/>
    </row>
    <row r="468" spans="2:11">
      <c r="B468" s="94"/>
      <c r="C468" s="113"/>
      <c r="D468" s="113"/>
      <c r="E468" s="113"/>
      <c r="F468" s="113"/>
      <c r="G468" s="113"/>
      <c r="H468" s="113"/>
      <c r="I468" s="95"/>
      <c r="J468" s="95"/>
      <c r="K468" s="113"/>
    </row>
    <row r="469" spans="2:11">
      <c r="B469" s="94"/>
      <c r="C469" s="113"/>
      <c r="D469" s="113"/>
      <c r="E469" s="113"/>
      <c r="F469" s="113"/>
      <c r="G469" s="113"/>
      <c r="H469" s="113"/>
      <c r="I469" s="95"/>
      <c r="J469" s="95"/>
      <c r="K469" s="113"/>
    </row>
    <row r="470" spans="2:11">
      <c r="B470" s="94"/>
      <c r="C470" s="113"/>
      <c r="D470" s="113"/>
      <c r="E470" s="113"/>
      <c r="F470" s="113"/>
      <c r="G470" s="113"/>
      <c r="H470" s="113"/>
      <c r="I470" s="95"/>
      <c r="J470" s="95"/>
      <c r="K470" s="113"/>
    </row>
    <row r="471" spans="2:11">
      <c r="B471" s="94"/>
      <c r="C471" s="113"/>
      <c r="D471" s="113"/>
      <c r="E471" s="113"/>
      <c r="F471" s="113"/>
      <c r="G471" s="113"/>
      <c r="H471" s="113"/>
      <c r="I471" s="95"/>
      <c r="J471" s="95"/>
      <c r="K471" s="113"/>
    </row>
    <row r="472" spans="2:11">
      <c r="B472" s="94"/>
      <c r="C472" s="113"/>
      <c r="D472" s="113"/>
      <c r="E472" s="113"/>
      <c r="F472" s="113"/>
      <c r="G472" s="113"/>
      <c r="H472" s="113"/>
      <c r="I472" s="95"/>
      <c r="J472" s="95"/>
      <c r="K472" s="113"/>
    </row>
    <row r="473" spans="2:11">
      <c r="B473" s="94"/>
      <c r="C473" s="113"/>
      <c r="D473" s="113"/>
      <c r="E473" s="113"/>
      <c r="F473" s="113"/>
      <c r="G473" s="113"/>
      <c r="H473" s="113"/>
      <c r="I473" s="95"/>
      <c r="J473" s="95"/>
      <c r="K473" s="113"/>
    </row>
    <row r="474" spans="2:11">
      <c r="B474" s="94"/>
      <c r="C474" s="113"/>
      <c r="D474" s="113"/>
      <c r="E474" s="113"/>
      <c r="F474" s="113"/>
      <c r="G474" s="113"/>
      <c r="H474" s="113"/>
      <c r="I474" s="95"/>
      <c r="J474" s="95"/>
      <c r="K474" s="113"/>
    </row>
    <row r="475" spans="2:11">
      <c r="B475" s="94"/>
      <c r="C475" s="113"/>
      <c r="D475" s="113"/>
      <c r="E475" s="113"/>
      <c r="F475" s="113"/>
      <c r="G475" s="113"/>
      <c r="H475" s="113"/>
      <c r="I475" s="95"/>
      <c r="J475" s="95"/>
      <c r="K475" s="113"/>
    </row>
    <row r="476" spans="2:11">
      <c r="B476" s="94"/>
      <c r="C476" s="113"/>
      <c r="D476" s="113"/>
      <c r="E476" s="113"/>
      <c r="F476" s="113"/>
      <c r="G476" s="113"/>
      <c r="H476" s="113"/>
      <c r="I476" s="95"/>
      <c r="J476" s="95"/>
      <c r="K476" s="113"/>
    </row>
    <row r="477" spans="2:11">
      <c r="B477" s="94"/>
      <c r="C477" s="113"/>
      <c r="D477" s="113"/>
      <c r="E477" s="113"/>
      <c r="F477" s="113"/>
      <c r="G477" s="113"/>
      <c r="H477" s="113"/>
      <c r="I477" s="95"/>
      <c r="J477" s="95"/>
      <c r="K477" s="113"/>
    </row>
    <row r="478" spans="2:11">
      <c r="B478" s="94"/>
      <c r="C478" s="113"/>
      <c r="D478" s="113"/>
      <c r="E478" s="113"/>
      <c r="F478" s="113"/>
      <c r="G478" s="113"/>
      <c r="H478" s="113"/>
      <c r="I478" s="95"/>
      <c r="J478" s="95"/>
      <c r="K478" s="113"/>
    </row>
    <row r="479" spans="2:11">
      <c r="B479" s="94"/>
      <c r="C479" s="113"/>
      <c r="D479" s="113"/>
      <c r="E479" s="113"/>
      <c r="F479" s="113"/>
      <c r="G479" s="113"/>
      <c r="H479" s="113"/>
      <c r="I479" s="95"/>
      <c r="J479" s="95"/>
      <c r="K479" s="113"/>
    </row>
    <row r="480" spans="2:11">
      <c r="B480" s="94"/>
      <c r="C480" s="113"/>
      <c r="D480" s="113"/>
      <c r="E480" s="113"/>
      <c r="F480" s="113"/>
      <c r="G480" s="113"/>
      <c r="H480" s="113"/>
      <c r="I480" s="95"/>
      <c r="J480" s="95"/>
      <c r="K480" s="113"/>
    </row>
    <row r="481" spans="2:11">
      <c r="B481" s="94"/>
      <c r="C481" s="113"/>
      <c r="D481" s="113"/>
      <c r="E481" s="113"/>
      <c r="F481" s="113"/>
      <c r="G481" s="113"/>
      <c r="H481" s="113"/>
      <c r="I481" s="95"/>
      <c r="J481" s="95"/>
      <c r="K481" s="113"/>
    </row>
    <row r="482" spans="2:11">
      <c r="B482" s="94"/>
      <c r="C482" s="113"/>
      <c r="D482" s="113"/>
      <c r="E482" s="113"/>
      <c r="F482" s="113"/>
      <c r="G482" s="113"/>
      <c r="H482" s="113"/>
      <c r="I482" s="95"/>
      <c r="J482" s="95"/>
      <c r="K482" s="113"/>
    </row>
    <row r="483" spans="2:11">
      <c r="B483" s="94"/>
      <c r="C483" s="113"/>
      <c r="D483" s="113"/>
      <c r="E483" s="113"/>
      <c r="F483" s="113"/>
      <c r="G483" s="113"/>
      <c r="H483" s="113"/>
      <c r="I483" s="95"/>
      <c r="J483" s="95"/>
      <c r="K483" s="113"/>
    </row>
    <row r="484" spans="2:11">
      <c r="B484" s="94"/>
      <c r="C484" s="113"/>
      <c r="D484" s="113"/>
      <c r="E484" s="113"/>
      <c r="F484" s="113"/>
      <c r="G484" s="113"/>
      <c r="H484" s="113"/>
      <c r="I484" s="95"/>
      <c r="J484" s="95"/>
      <c r="K484" s="113"/>
    </row>
    <row r="485" spans="2:11">
      <c r="B485" s="94"/>
      <c r="C485" s="113"/>
      <c r="D485" s="113"/>
      <c r="E485" s="113"/>
      <c r="F485" s="113"/>
      <c r="G485" s="113"/>
      <c r="H485" s="113"/>
      <c r="I485" s="95"/>
      <c r="J485" s="95"/>
      <c r="K485" s="113"/>
    </row>
    <row r="486" spans="2:11">
      <c r="B486" s="94"/>
      <c r="C486" s="113"/>
      <c r="D486" s="113"/>
      <c r="E486" s="113"/>
      <c r="F486" s="113"/>
      <c r="G486" s="113"/>
      <c r="H486" s="113"/>
      <c r="I486" s="95"/>
      <c r="J486" s="95"/>
      <c r="K486" s="113"/>
    </row>
    <row r="487" spans="2:11">
      <c r="B487" s="94"/>
      <c r="C487" s="113"/>
      <c r="D487" s="113"/>
      <c r="E487" s="113"/>
      <c r="F487" s="113"/>
      <c r="G487" s="113"/>
      <c r="H487" s="113"/>
      <c r="I487" s="95"/>
      <c r="J487" s="95"/>
      <c r="K487" s="113"/>
    </row>
    <row r="488" spans="2:11">
      <c r="B488" s="94"/>
      <c r="C488" s="113"/>
      <c r="D488" s="113"/>
      <c r="E488" s="113"/>
      <c r="F488" s="113"/>
      <c r="G488" s="113"/>
      <c r="H488" s="113"/>
      <c r="I488" s="95"/>
      <c r="J488" s="95"/>
      <c r="K488" s="113"/>
    </row>
    <row r="489" spans="2:11">
      <c r="B489" s="94"/>
      <c r="C489" s="113"/>
      <c r="D489" s="113"/>
      <c r="E489" s="113"/>
      <c r="F489" s="113"/>
      <c r="G489" s="113"/>
      <c r="H489" s="113"/>
      <c r="I489" s="95"/>
      <c r="J489" s="95"/>
      <c r="K489" s="113"/>
    </row>
    <row r="490" spans="2:11">
      <c r="B490" s="94"/>
      <c r="C490" s="113"/>
      <c r="D490" s="113"/>
      <c r="E490" s="113"/>
      <c r="F490" s="113"/>
      <c r="G490" s="113"/>
      <c r="H490" s="113"/>
      <c r="I490" s="95"/>
      <c r="J490" s="95"/>
      <c r="K490" s="113"/>
    </row>
    <row r="491" spans="2:11">
      <c r="B491" s="94"/>
      <c r="C491" s="113"/>
      <c r="D491" s="113"/>
      <c r="E491" s="113"/>
      <c r="F491" s="113"/>
      <c r="G491" s="113"/>
      <c r="H491" s="113"/>
      <c r="I491" s="95"/>
      <c r="J491" s="95"/>
      <c r="K491" s="113"/>
    </row>
    <row r="492" spans="2:11">
      <c r="B492" s="94"/>
      <c r="C492" s="113"/>
      <c r="D492" s="113"/>
      <c r="E492" s="113"/>
      <c r="F492" s="113"/>
      <c r="G492" s="113"/>
      <c r="H492" s="113"/>
      <c r="I492" s="95"/>
      <c r="J492" s="95"/>
      <c r="K492" s="113"/>
    </row>
    <row r="493" spans="2:11">
      <c r="B493" s="94"/>
      <c r="C493" s="113"/>
      <c r="D493" s="113"/>
      <c r="E493" s="113"/>
      <c r="F493" s="113"/>
      <c r="G493" s="113"/>
      <c r="H493" s="113"/>
      <c r="I493" s="95"/>
      <c r="J493" s="95"/>
      <c r="K493" s="113"/>
    </row>
    <row r="494" spans="2:11">
      <c r="B494" s="94"/>
      <c r="C494" s="113"/>
      <c r="D494" s="113"/>
      <c r="E494" s="113"/>
      <c r="F494" s="113"/>
      <c r="G494" s="113"/>
      <c r="H494" s="113"/>
      <c r="I494" s="95"/>
      <c r="J494" s="95"/>
      <c r="K494" s="113"/>
    </row>
    <row r="495" spans="2:11">
      <c r="B495" s="94"/>
      <c r="C495" s="113"/>
      <c r="D495" s="113"/>
      <c r="E495" s="113"/>
      <c r="F495" s="113"/>
      <c r="G495" s="113"/>
      <c r="H495" s="113"/>
      <c r="I495" s="95"/>
      <c r="J495" s="95"/>
      <c r="K495" s="113"/>
    </row>
    <row r="496" spans="2:11">
      <c r="B496" s="94"/>
      <c r="C496" s="113"/>
      <c r="D496" s="113"/>
      <c r="E496" s="113"/>
      <c r="F496" s="113"/>
      <c r="G496" s="113"/>
      <c r="H496" s="113"/>
      <c r="I496" s="95"/>
      <c r="J496" s="95"/>
      <c r="K496" s="113"/>
    </row>
    <row r="497" spans="2:11">
      <c r="B497" s="94"/>
      <c r="C497" s="113"/>
      <c r="D497" s="113"/>
      <c r="E497" s="113"/>
      <c r="F497" s="113"/>
      <c r="G497" s="113"/>
      <c r="H497" s="113"/>
      <c r="I497" s="95"/>
      <c r="J497" s="95"/>
      <c r="K497" s="113"/>
    </row>
    <row r="498" spans="2:11">
      <c r="B498" s="94"/>
      <c r="C498" s="113"/>
      <c r="D498" s="113"/>
      <c r="E498" s="113"/>
      <c r="F498" s="113"/>
      <c r="G498" s="113"/>
      <c r="H498" s="113"/>
      <c r="I498" s="95"/>
      <c r="J498" s="95"/>
      <c r="K498" s="113"/>
    </row>
    <row r="499" spans="2:11">
      <c r="B499" s="94"/>
      <c r="C499" s="113"/>
      <c r="D499" s="113"/>
      <c r="E499" s="113"/>
      <c r="F499" s="113"/>
      <c r="G499" s="113"/>
      <c r="H499" s="113"/>
      <c r="I499" s="95"/>
      <c r="J499" s="95"/>
      <c r="K499" s="113"/>
    </row>
    <row r="500" spans="2:11">
      <c r="B500" s="94"/>
      <c r="C500" s="113"/>
      <c r="D500" s="113"/>
      <c r="E500" s="113"/>
      <c r="F500" s="113"/>
      <c r="G500" s="113"/>
      <c r="H500" s="113"/>
      <c r="I500" s="95"/>
      <c r="J500" s="95"/>
      <c r="K500" s="113"/>
    </row>
    <row r="501" spans="2:11">
      <c r="B501" s="94"/>
      <c r="C501" s="113"/>
      <c r="D501" s="113"/>
      <c r="E501" s="113"/>
      <c r="F501" s="113"/>
      <c r="G501" s="113"/>
      <c r="H501" s="113"/>
      <c r="I501" s="95"/>
      <c r="J501" s="95"/>
      <c r="K501" s="113"/>
    </row>
    <row r="502" spans="2:11">
      <c r="B502" s="94"/>
      <c r="C502" s="113"/>
      <c r="D502" s="113"/>
      <c r="E502" s="113"/>
      <c r="F502" s="113"/>
      <c r="G502" s="113"/>
      <c r="H502" s="113"/>
      <c r="I502" s="95"/>
      <c r="J502" s="95"/>
      <c r="K502" s="113"/>
    </row>
    <row r="503" spans="2:11">
      <c r="B503" s="94"/>
      <c r="C503" s="113"/>
      <c r="D503" s="113"/>
      <c r="E503" s="113"/>
      <c r="F503" s="113"/>
      <c r="G503" s="113"/>
      <c r="H503" s="113"/>
      <c r="I503" s="95"/>
      <c r="J503" s="95"/>
      <c r="K503" s="113"/>
    </row>
    <row r="504" spans="2:11">
      <c r="B504" s="94"/>
      <c r="C504" s="113"/>
      <c r="D504" s="113"/>
      <c r="E504" s="113"/>
      <c r="F504" s="113"/>
      <c r="G504" s="113"/>
      <c r="H504" s="113"/>
      <c r="I504" s="95"/>
      <c r="J504" s="95"/>
      <c r="K504" s="113"/>
    </row>
    <row r="505" spans="2:11">
      <c r="B505" s="94"/>
      <c r="C505" s="113"/>
      <c r="D505" s="113"/>
      <c r="E505" s="113"/>
      <c r="F505" s="113"/>
      <c r="G505" s="113"/>
      <c r="H505" s="113"/>
      <c r="I505" s="95"/>
      <c r="J505" s="95"/>
      <c r="K505" s="113"/>
    </row>
    <row r="506" spans="2:11">
      <c r="B506" s="94"/>
      <c r="C506" s="113"/>
      <c r="D506" s="113"/>
      <c r="E506" s="113"/>
      <c r="F506" s="113"/>
      <c r="G506" s="113"/>
      <c r="H506" s="113"/>
      <c r="I506" s="95"/>
      <c r="J506" s="95"/>
      <c r="K506" s="113"/>
    </row>
    <row r="507" spans="2:11">
      <c r="B507" s="94"/>
      <c r="C507" s="113"/>
      <c r="D507" s="113"/>
      <c r="E507" s="113"/>
      <c r="F507" s="113"/>
      <c r="G507" s="113"/>
      <c r="H507" s="113"/>
      <c r="I507" s="95"/>
      <c r="J507" s="95"/>
      <c r="K507" s="113"/>
    </row>
    <row r="508" spans="2:11">
      <c r="B508" s="94"/>
      <c r="C508" s="113"/>
      <c r="D508" s="113"/>
      <c r="E508" s="113"/>
      <c r="F508" s="113"/>
      <c r="G508" s="113"/>
      <c r="H508" s="113"/>
      <c r="I508" s="95"/>
      <c r="J508" s="95"/>
      <c r="K508" s="113"/>
    </row>
    <row r="509" spans="2:11">
      <c r="B509" s="94"/>
      <c r="C509" s="113"/>
      <c r="D509" s="113"/>
      <c r="E509" s="113"/>
      <c r="F509" s="113"/>
      <c r="G509" s="113"/>
      <c r="H509" s="113"/>
      <c r="I509" s="95"/>
      <c r="J509" s="95"/>
      <c r="K509" s="113"/>
    </row>
    <row r="510" spans="2:11">
      <c r="B510" s="94"/>
      <c r="C510" s="113"/>
      <c r="D510" s="113"/>
      <c r="E510" s="113"/>
      <c r="F510" s="113"/>
      <c r="G510" s="113"/>
      <c r="H510" s="113"/>
      <c r="I510" s="95"/>
      <c r="J510" s="95"/>
      <c r="K510" s="113"/>
    </row>
    <row r="511" spans="2:11">
      <c r="B511" s="94"/>
      <c r="C511" s="113"/>
      <c r="D511" s="113"/>
      <c r="E511" s="113"/>
      <c r="F511" s="113"/>
      <c r="G511" s="113"/>
      <c r="H511" s="113"/>
      <c r="I511" s="95"/>
      <c r="J511" s="95"/>
      <c r="K511" s="113"/>
    </row>
    <row r="512" spans="2:11">
      <c r="B512" s="94"/>
      <c r="C512" s="113"/>
      <c r="D512" s="113"/>
      <c r="E512" s="113"/>
      <c r="F512" s="113"/>
      <c r="G512" s="113"/>
      <c r="H512" s="113"/>
      <c r="I512" s="95"/>
      <c r="J512" s="95"/>
      <c r="K512" s="113"/>
    </row>
    <row r="513" spans="2:11">
      <c r="B513" s="94"/>
      <c r="C513" s="113"/>
      <c r="D513" s="113"/>
      <c r="E513" s="113"/>
      <c r="F513" s="113"/>
      <c r="G513" s="113"/>
      <c r="H513" s="113"/>
      <c r="I513" s="95"/>
      <c r="J513" s="95"/>
      <c r="K513" s="113"/>
    </row>
    <row r="514" spans="2:11">
      <c r="B514" s="94"/>
      <c r="C514" s="113"/>
      <c r="D514" s="113"/>
      <c r="E514" s="113"/>
      <c r="F514" s="113"/>
      <c r="G514" s="113"/>
      <c r="H514" s="113"/>
      <c r="I514" s="95"/>
      <c r="J514" s="95"/>
      <c r="K514" s="113"/>
    </row>
    <row r="515" spans="2:11">
      <c r="B515" s="94"/>
      <c r="C515" s="113"/>
      <c r="D515" s="113"/>
      <c r="E515" s="113"/>
      <c r="F515" s="113"/>
      <c r="G515" s="113"/>
      <c r="H515" s="113"/>
      <c r="I515" s="95"/>
      <c r="J515" s="95"/>
      <c r="K515" s="113"/>
    </row>
    <row r="516" spans="2:11">
      <c r="B516" s="94"/>
      <c r="C516" s="113"/>
      <c r="D516" s="113"/>
      <c r="E516" s="113"/>
      <c r="F516" s="113"/>
      <c r="G516" s="113"/>
      <c r="H516" s="113"/>
      <c r="I516" s="95"/>
      <c r="J516" s="95"/>
      <c r="K516" s="113"/>
    </row>
    <row r="517" spans="2:11">
      <c r="B517" s="94"/>
      <c r="C517" s="113"/>
      <c r="D517" s="113"/>
      <c r="E517" s="113"/>
      <c r="F517" s="113"/>
      <c r="G517" s="113"/>
      <c r="H517" s="113"/>
      <c r="I517" s="95"/>
      <c r="J517" s="95"/>
      <c r="K517" s="113"/>
    </row>
    <row r="518" spans="2:11">
      <c r="B518" s="94"/>
      <c r="C518" s="113"/>
      <c r="D518" s="113"/>
      <c r="E518" s="113"/>
      <c r="F518" s="113"/>
      <c r="G518" s="113"/>
      <c r="H518" s="113"/>
      <c r="I518" s="95"/>
      <c r="J518" s="95"/>
      <c r="K518" s="113"/>
    </row>
    <row r="519" spans="2:11">
      <c r="B519" s="94"/>
      <c r="C519" s="113"/>
      <c r="D519" s="113"/>
      <c r="E519" s="113"/>
      <c r="F519" s="113"/>
      <c r="G519" s="113"/>
      <c r="H519" s="113"/>
      <c r="I519" s="95"/>
      <c r="J519" s="95"/>
      <c r="K519" s="113"/>
    </row>
    <row r="520" spans="2:11">
      <c r="B520" s="94"/>
      <c r="C520" s="113"/>
      <c r="D520" s="113"/>
      <c r="E520" s="113"/>
      <c r="F520" s="113"/>
      <c r="G520" s="113"/>
      <c r="H520" s="113"/>
      <c r="I520" s="95"/>
      <c r="J520" s="95"/>
      <c r="K520" s="113"/>
    </row>
    <row r="521" spans="2:11">
      <c r="B521" s="94"/>
      <c r="C521" s="113"/>
      <c r="D521" s="113"/>
      <c r="E521" s="113"/>
      <c r="F521" s="113"/>
      <c r="G521" s="113"/>
      <c r="H521" s="113"/>
      <c r="I521" s="95"/>
      <c r="J521" s="95"/>
      <c r="K521" s="113"/>
    </row>
    <row r="522" spans="2:11">
      <c r="B522" s="94"/>
      <c r="C522" s="113"/>
      <c r="D522" s="113"/>
      <c r="E522" s="113"/>
      <c r="F522" s="113"/>
      <c r="G522" s="113"/>
      <c r="H522" s="113"/>
      <c r="I522" s="95"/>
      <c r="J522" s="95"/>
      <c r="K522" s="113"/>
    </row>
    <row r="523" spans="2:11">
      <c r="B523" s="94"/>
      <c r="C523" s="113"/>
      <c r="D523" s="113"/>
      <c r="E523" s="113"/>
      <c r="F523" s="113"/>
      <c r="G523" s="113"/>
      <c r="H523" s="113"/>
      <c r="I523" s="95"/>
      <c r="J523" s="95"/>
      <c r="K523" s="113"/>
    </row>
    <row r="524" spans="2:11">
      <c r="B524" s="94"/>
      <c r="C524" s="113"/>
      <c r="D524" s="113"/>
      <c r="E524" s="113"/>
      <c r="F524" s="113"/>
      <c r="G524" s="113"/>
      <c r="H524" s="113"/>
      <c r="I524" s="95"/>
      <c r="J524" s="95"/>
      <c r="K524" s="113"/>
    </row>
    <row r="525" spans="2:11">
      <c r="B525" s="94"/>
      <c r="C525" s="113"/>
      <c r="D525" s="113"/>
      <c r="E525" s="113"/>
      <c r="F525" s="113"/>
      <c r="G525" s="113"/>
      <c r="H525" s="113"/>
      <c r="I525" s="95"/>
      <c r="J525" s="95"/>
      <c r="K525" s="113"/>
    </row>
    <row r="526" spans="2:11">
      <c r="B526" s="94"/>
      <c r="C526" s="113"/>
      <c r="D526" s="113"/>
      <c r="E526" s="113"/>
      <c r="F526" s="113"/>
      <c r="G526" s="113"/>
      <c r="H526" s="113"/>
      <c r="I526" s="95"/>
      <c r="J526" s="95"/>
      <c r="K526" s="113"/>
    </row>
    <row r="527" spans="2:11">
      <c r="B527" s="94"/>
      <c r="C527" s="113"/>
      <c r="D527" s="113"/>
      <c r="E527" s="113"/>
      <c r="F527" s="113"/>
      <c r="G527" s="113"/>
      <c r="H527" s="113"/>
      <c r="I527" s="95"/>
      <c r="J527" s="95"/>
      <c r="K527" s="113"/>
    </row>
    <row r="528" spans="2:11">
      <c r="B528" s="94"/>
      <c r="C528" s="113"/>
      <c r="D528" s="113"/>
      <c r="E528" s="113"/>
      <c r="F528" s="113"/>
      <c r="G528" s="113"/>
      <c r="H528" s="113"/>
      <c r="I528" s="95"/>
      <c r="J528" s="95"/>
      <c r="K528" s="113"/>
    </row>
    <row r="529" spans="2:11">
      <c r="B529" s="94"/>
      <c r="C529" s="113"/>
      <c r="D529" s="113"/>
      <c r="E529" s="113"/>
      <c r="F529" s="113"/>
      <c r="G529" s="113"/>
      <c r="H529" s="113"/>
      <c r="I529" s="95"/>
      <c r="J529" s="95"/>
      <c r="K529" s="113"/>
    </row>
    <row r="530" spans="2:11">
      <c r="B530" s="94"/>
      <c r="C530" s="113"/>
      <c r="D530" s="113"/>
      <c r="E530" s="113"/>
      <c r="F530" s="113"/>
      <c r="G530" s="113"/>
      <c r="H530" s="113"/>
      <c r="I530" s="95"/>
      <c r="J530" s="95"/>
      <c r="K530" s="113"/>
    </row>
    <row r="531" spans="2:11">
      <c r="B531" s="94"/>
      <c r="C531" s="113"/>
      <c r="D531" s="113"/>
      <c r="E531" s="113"/>
      <c r="F531" s="113"/>
      <c r="G531" s="113"/>
      <c r="H531" s="113"/>
      <c r="I531" s="95"/>
      <c r="J531" s="95"/>
      <c r="K531" s="113"/>
    </row>
    <row r="532" spans="2:11">
      <c r="B532" s="94"/>
      <c r="C532" s="113"/>
      <c r="D532" s="113"/>
      <c r="E532" s="113"/>
      <c r="F532" s="113"/>
      <c r="G532" s="113"/>
      <c r="H532" s="113"/>
      <c r="I532" s="95"/>
      <c r="J532" s="95"/>
      <c r="K532" s="113"/>
    </row>
    <row r="533" spans="2:11">
      <c r="B533" s="94"/>
      <c r="C533" s="113"/>
      <c r="D533" s="113"/>
      <c r="E533" s="113"/>
      <c r="F533" s="113"/>
      <c r="G533" s="113"/>
      <c r="H533" s="113"/>
      <c r="I533" s="95"/>
      <c r="J533" s="95"/>
      <c r="K533" s="113"/>
    </row>
    <row r="534" spans="2:11">
      <c r="B534" s="94"/>
      <c r="C534" s="113"/>
      <c r="D534" s="113"/>
      <c r="E534" s="113"/>
      <c r="F534" s="113"/>
      <c r="G534" s="113"/>
      <c r="H534" s="113"/>
      <c r="I534" s="95"/>
      <c r="J534" s="95"/>
      <c r="K534" s="113"/>
    </row>
    <row r="535" spans="2:11">
      <c r="B535" s="94"/>
      <c r="C535" s="113"/>
      <c r="D535" s="113"/>
      <c r="E535" s="113"/>
      <c r="F535" s="113"/>
      <c r="G535" s="113"/>
      <c r="H535" s="113"/>
      <c r="I535" s="95"/>
      <c r="J535" s="95"/>
      <c r="K535" s="113"/>
    </row>
    <row r="536" spans="2:11">
      <c r="B536" s="94"/>
      <c r="C536" s="113"/>
      <c r="D536" s="113"/>
      <c r="E536" s="113"/>
      <c r="F536" s="113"/>
      <c r="G536" s="113"/>
      <c r="H536" s="113"/>
      <c r="I536" s="95"/>
      <c r="J536" s="95"/>
      <c r="K536" s="113"/>
    </row>
    <row r="537" spans="2:11">
      <c r="B537" s="94"/>
      <c r="C537" s="113"/>
      <c r="D537" s="113"/>
      <c r="E537" s="113"/>
      <c r="F537" s="113"/>
      <c r="G537" s="113"/>
      <c r="H537" s="113"/>
      <c r="I537" s="95"/>
      <c r="J537" s="95"/>
      <c r="K537" s="113"/>
    </row>
    <row r="538" spans="2:11">
      <c r="B538" s="94"/>
      <c r="C538" s="113"/>
      <c r="D538" s="113"/>
      <c r="E538" s="113"/>
      <c r="F538" s="113"/>
      <c r="G538" s="113"/>
      <c r="H538" s="113"/>
      <c r="I538" s="95"/>
      <c r="J538" s="95"/>
      <c r="K538" s="113"/>
    </row>
    <row r="539" spans="2:11">
      <c r="B539" s="94"/>
      <c r="C539" s="113"/>
      <c r="D539" s="113"/>
      <c r="E539" s="113"/>
      <c r="F539" s="113"/>
      <c r="G539" s="113"/>
      <c r="H539" s="113"/>
      <c r="I539" s="95"/>
      <c r="J539" s="95"/>
      <c r="K539" s="113"/>
    </row>
    <row r="540" spans="2:11">
      <c r="B540" s="94"/>
      <c r="C540" s="113"/>
      <c r="D540" s="113"/>
      <c r="E540" s="113"/>
      <c r="F540" s="113"/>
      <c r="G540" s="113"/>
      <c r="H540" s="113"/>
      <c r="I540" s="95"/>
      <c r="J540" s="95"/>
      <c r="K540" s="113"/>
    </row>
    <row r="541" spans="2:11">
      <c r="B541" s="94"/>
      <c r="C541" s="113"/>
      <c r="D541" s="113"/>
      <c r="E541" s="113"/>
      <c r="F541" s="113"/>
      <c r="G541" s="113"/>
      <c r="H541" s="113"/>
      <c r="I541" s="95"/>
      <c r="J541" s="95"/>
      <c r="K541" s="113"/>
    </row>
    <row r="542" spans="2:11">
      <c r="B542" s="94"/>
      <c r="C542" s="113"/>
      <c r="D542" s="113"/>
      <c r="E542" s="113"/>
      <c r="F542" s="113"/>
      <c r="G542" s="113"/>
      <c r="H542" s="113"/>
      <c r="I542" s="95"/>
      <c r="J542" s="95"/>
      <c r="K542" s="113"/>
    </row>
    <row r="543" spans="2:11">
      <c r="B543" s="94"/>
      <c r="C543" s="113"/>
      <c r="D543" s="113"/>
      <c r="E543" s="113"/>
      <c r="F543" s="113"/>
      <c r="G543" s="113"/>
      <c r="H543" s="113"/>
      <c r="I543" s="95"/>
      <c r="J543" s="95"/>
      <c r="K543" s="113"/>
    </row>
    <row r="544" spans="2:11">
      <c r="B544" s="94"/>
      <c r="C544" s="113"/>
      <c r="D544" s="113"/>
      <c r="E544" s="113"/>
      <c r="F544" s="113"/>
      <c r="G544" s="113"/>
      <c r="H544" s="113"/>
      <c r="I544" s="95"/>
      <c r="J544" s="95"/>
      <c r="K544" s="113"/>
    </row>
    <row r="545" spans="2:11">
      <c r="B545" s="94"/>
      <c r="C545" s="113"/>
      <c r="D545" s="113"/>
      <c r="E545" s="113"/>
      <c r="F545" s="113"/>
      <c r="G545" s="113"/>
      <c r="H545" s="113"/>
      <c r="I545" s="95"/>
      <c r="J545" s="95"/>
      <c r="K545" s="113"/>
    </row>
    <row r="546" spans="2:11">
      <c r="B546" s="94"/>
      <c r="C546" s="113"/>
      <c r="D546" s="113"/>
      <c r="E546" s="113"/>
      <c r="F546" s="113"/>
      <c r="G546" s="113"/>
      <c r="H546" s="113"/>
      <c r="I546" s="95"/>
      <c r="J546" s="95"/>
      <c r="K546" s="113"/>
    </row>
    <row r="547" spans="2:11">
      <c r="B547" s="94"/>
      <c r="C547" s="113"/>
      <c r="D547" s="113"/>
      <c r="E547" s="113"/>
      <c r="F547" s="113"/>
      <c r="G547" s="113"/>
      <c r="H547" s="113"/>
      <c r="I547" s="95"/>
      <c r="J547" s="95"/>
      <c r="K547" s="113"/>
    </row>
    <row r="548" spans="2:11">
      <c r="B548" s="94"/>
      <c r="C548" s="113"/>
      <c r="D548" s="113"/>
      <c r="E548" s="113"/>
      <c r="F548" s="113"/>
      <c r="G548" s="113"/>
      <c r="H548" s="113"/>
      <c r="I548" s="95"/>
      <c r="J548" s="95"/>
      <c r="K548" s="113"/>
    </row>
    <row r="549" spans="2:11">
      <c r="B549" s="94"/>
      <c r="C549" s="113"/>
      <c r="D549" s="113"/>
      <c r="E549" s="113"/>
      <c r="F549" s="113"/>
      <c r="G549" s="113"/>
      <c r="H549" s="113"/>
      <c r="I549" s="95"/>
      <c r="J549" s="95"/>
      <c r="K549" s="113"/>
    </row>
    <row r="550" spans="2:11">
      <c r="B550" s="94"/>
      <c r="C550" s="113"/>
      <c r="D550" s="113"/>
      <c r="E550" s="113"/>
      <c r="F550" s="113"/>
      <c r="G550" s="113"/>
      <c r="H550" s="113"/>
      <c r="I550" s="95"/>
      <c r="J550" s="95"/>
      <c r="K550" s="113"/>
    </row>
    <row r="551" spans="2:11">
      <c r="B551" s="94"/>
      <c r="C551" s="113"/>
      <c r="D551" s="113"/>
      <c r="E551" s="113"/>
      <c r="F551" s="113"/>
      <c r="G551" s="113"/>
      <c r="H551" s="113"/>
      <c r="I551" s="95"/>
      <c r="J551" s="95"/>
      <c r="K551" s="113"/>
    </row>
    <row r="552" spans="2:11">
      <c r="B552" s="94"/>
      <c r="C552" s="113"/>
      <c r="D552" s="113"/>
      <c r="E552" s="113"/>
      <c r="F552" s="113"/>
      <c r="G552" s="113"/>
      <c r="H552" s="113"/>
      <c r="I552" s="95"/>
      <c r="J552" s="95"/>
      <c r="K552" s="113"/>
    </row>
    <row r="553" spans="2:11">
      <c r="B553" s="94"/>
      <c r="C553" s="113"/>
      <c r="D553" s="113"/>
      <c r="E553" s="113"/>
      <c r="F553" s="113"/>
      <c r="G553" s="113"/>
      <c r="H553" s="113"/>
      <c r="I553" s="95"/>
      <c r="J553" s="95"/>
      <c r="K553" s="113"/>
    </row>
    <row r="554" spans="2:11">
      <c r="B554" s="94"/>
      <c r="C554" s="113"/>
      <c r="D554" s="113"/>
      <c r="E554" s="113"/>
      <c r="F554" s="113"/>
      <c r="G554" s="113"/>
      <c r="H554" s="113"/>
      <c r="I554" s="95"/>
      <c r="J554" s="95"/>
      <c r="K554" s="113"/>
    </row>
    <row r="555" spans="2:11">
      <c r="B555" s="94"/>
      <c r="C555" s="113"/>
      <c r="D555" s="113"/>
      <c r="E555" s="113"/>
      <c r="F555" s="113"/>
      <c r="G555" s="113"/>
      <c r="H555" s="113"/>
      <c r="I555" s="95"/>
      <c r="J555" s="95"/>
      <c r="K555" s="113"/>
    </row>
    <row r="556" spans="2:11">
      <c r="B556" s="94"/>
      <c r="C556" s="113"/>
      <c r="D556" s="113"/>
      <c r="E556" s="113"/>
      <c r="F556" s="113"/>
      <c r="G556" s="113"/>
      <c r="H556" s="113"/>
      <c r="I556" s="95"/>
      <c r="J556" s="95"/>
      <c r="K556" s="113"/>
    </row>
    <row r="557" spans="2:11">
      <c r="B557" s="94"/>
      <c r="C557" s="113"/>
      <c r="D557" s="113"/>
      <c r="E557" s="113"/>
      <c r="F557" s="113"/>
      <c r="G557" s="113"/>
      <c r="H557" s="113"/>
      <c r="I557" s="95"/>
      <c r="J557" s="95"/>
      <c r="K557" s="113"/>
    </row>
    <row r="558" spans="2:11">
      <c r="B558" s="94"/>
      <c r="C558" s="113"/>
      <c r="D558" s="113"/>
      <c r="E558" s="113"/>
      <c r="F558" s="113"/>
      <c r="G558" s="113"/>
      <c r="H558" s="113"/>
      <c r="I558" s="95"/>
      <c r="J558" s="95"/>
      <c r="K558" s="113"/>
    </row>
    <row r="559" spans="2:11">
      <c r="B559" s="94"/>
      <c r="C559" s="113"/>
      <c r="D559" s="113"/>
      <c r="E559" s="113"/>
      <c r="F559" s="113"/>
      <c r="G559" s="113"/>
      <c r="H559" s="113"/>
      <c r="I559" s="95"/>
      <c r="J559" s="95"/>
      <c r="K559" s="113"/>
    </row>
    <row r="560" spans="2:11">
      <c r="B560" s="94"/>
      <c r="C560" s="113"/>
      <c r="D560" s="113"/>
      <c r="E560" s="113"/>
      <c r="F560" s="113"/>
      <c r="G560" s="113"/>
      <c r="H560" s="113"/>
      <c r="I560" s="95"/>
      <c r="J560" s="95"/>
      <c r="K560" s="113"/>
    </row>
    <row r="561" spans="2:11">
      <c r="B561" s="94"/>
      <c r="C561" s="113"/>
      <c r="D561" s="113"/>
      <c r="E561" s="113"/>
      <c r="F561" s="113"/>
      <c r="G561" s="113"/>
      <c r="H561" s="113"/>
      <c r="I561" s="95"/>
      <c r="J561" s="95"/>
      <c r="K561" s="113"/>
    </row>
    <row r="562" spans="2:11">
      <c r="B562" s="94"/>
      <c r="C562" s="113"/>
      <c r="D562" s="113"/>
      <c r="E562" s="113"/>
      <c r="F562" s="113"/>
      <c r="G562" s="113"/>
      <c r="H562" s="113"/>
      <c r="I562" s="95"/>
      <c r="J562" s="95"/>
      <c r="K562" s="113"/>
    </row>
    <row r="563" spans="2:11">
      <c r="B563" s="94"/>
      <c r="C563" s="113"/>
      <c r="D563" s="113"/>
      <c r="E563" s="113"/>
      <c r="F563" s="113"/>
      <c r="G563" s="113"/>
      <c r="H563" s="113"/>
      <c r="I563" s="95"/>
      <c r="J563" s="95"/>
      <c r="K563" s="113"/>
    </row>
    <row r="564" spans="2:11">
      <c r="B564" s="94"/>
      <c r="C564" s="113"/>
      <c r="D564" s="113"/>
      <c r="E564" s="113"/>
      <c r="F564" s="113"/>
      <c r="G564" s="113"/>
      <c r="H564" s="113"/>
      <c r="I564" s="95"/>
      <c r="J564" s="95"/>
      <c r="K564" s="11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6.85546875" style="2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135</v>
      </c>
      <c r="C1" s="46" t="s" vm="1">
        <v>213</v>
      </c>
    </row>
    <row r="2" spans="2:35">
      <c r="B2" s="46" t="s">
        <v>134</v>
      </c>
      <c r="C2" s="46" t="s">
        <v>214</v>
      </c>
    </row>
    <row r="3" spans="2:35">
      <c r="B3" s="46" t="s">
        <v>136</v>
      </c>
      <c r="C3" s="68" t="s">
        <v>2376</v>
      </c>
      <c r="E3" s="2"/>
    </row>
    <row r="4" spans="2:35">
      <c r="B4" s="46" t="s">
        <v>137</v>
      </c>
      <c r="C4" s="68">
        <v>14244</v>
      </c>
    </row>
    <row r="6" spans="2:35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35" ht="26.25" customHeight="1">
      <c r="B7" s="121" t="s">
        <v>86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35" s="3" customFormat="1" ht="63">
      <c r="B8" s="21" t="s">
        <v>105</v>
      </c>
      <c r="C8" s="29" t="s">
        <v>41</v>
      </c>
      <c r="D8" s="12" t="s">
        <v>47</v>
      </c>
      <c r="E8" s="29" t="s">
        <v>14</v>
      </c>
      <c r="F8" s="29" t="s">
        <v>60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55</v>
      </c>
      <c r="O8" s="29" t="s">
        <v>54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196</v>
      </c>
      <c r="M9" s="31"/>
      <c r="N9" s="31" t="s">
        <v>192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35" s="4" customFormat="1" ht="18" customHeight="1">
      <c r="B11" s="107" t="s">
        <v>2366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7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135</v>
      </c>
      <c r="C1" s="46" t="s" vm="1">
        <v>213</v>
      </c>
    </row>
    <row r="2" spans="2:16">
      <c r="B2" s="46" t="s">
        <v>134</v>
      </c>
      <c r="C2" s="46" t="s">
        <v>214</v>
      </c>
    </row>
    <row r="3" spans="2:16">
      <c r="B3" s="46" t="s">
        <v>136</v>
      </c>
      <c r="C3" s="68" t="s">
        <v>2376</v>
      </c>
    </row>
    <row r="4" spans="2:16">
      <c r="B4" s="46" t="s">
        <v>137</v>
      </c>
      <c r="C4" s="68">
        <v>14244</v>
      </c>
    </row>
    <row r="6" spans="2:16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ht="26.25" customHeight="1">
      <c r="B7" s="121" t="s">
        <v>78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16" s="3" customFormat="1" ht="63">
      <c r="B8" s="21" t="s">
        <v>105</v>
      </c>
      <c r="C8" s="29" t="s">
        <v>41</v>
      </c>
      <c r="D8" s="29" t="s">
        <v>14</v>
      </c>
      <c r="E8" s="29" t="s">
        <v>60</v>
      </c>
      <c r="F8" s="29" t="s">
        <v>93</v>
      </c>
      <c r="G8" s="29" t="s">
        <v>17</v>
      </c>
      <c r="H8" s="29" t="s">
        <v>92</v>
      </c>
      <c r="I8" s="29" t="s">
        <v>16</v>
      </c>
      <c r="J8" s="29" t="s">
        <v>18</v>
      </c>
      <c r="K8" s="29" t="s">
        <v>189</v>
      </c>
      <c r="L8" s="29" t="s">
        <v>188</v>
      </c>
      <c r="M8" s="29" t="s">
        <v>100</v>
      </c>
      <c r="N8" s="29" t="s">
        <v>54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196</v>
      </c>
      <c r="L9" s="31"/>
      <c r="M9" s="31" t="s">
        <v>192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135</v>
      </c>
      <c r="C1" s="46" t="s" vm="1">
        <v>213</v>
      </c>
    </row>
    <row r="2" spans="2:19">
      <c r="B2" s="46" t="s">
        <v>134</v>
      </c>
      <c r="C2" s="46" t="s">
        <v>214</v>
      </c>
    </row>
    <row r="3" spans="2:19">
      <c r="B3" s="46" t="s">
        <v>136</v>
      </c>
      <c r="C3" s="68" t="s">
        <v>2376</v>
      </c>
    </row>
    <row r="4" spans="2:19">
      <c r="B4" s="46" t="s">
        <v>137</v>
      </c>
      <c r="C4" s="68">
        <v>14244</v>
      </c>
    </row>
    <row r="6" spans="2:19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19" ht="26.25" customHeight="1">
      <c r="B7" s="121" t="s">
        <v>79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19" s="3" customFormat="1" ht="63">
      <c r="B8" s="21" t="s">
        <v>105</v>
      </c>
      <c r="C8" s="29" t="s">
        <v>41</v>
      </c>
      <c r="D8" s="29" t="s">
        <v>107</v>
      </c>
      <c r="E8" s="29" t="s">
        <v>106</v>
      </c>
      <c r="F8" s="29" t="s">
        <v>59</v>
      </c>
      <c r="G8" s="29" t="s">
        <v>14</v>
      </c>
      <c r="H8" s="29" t="s">
        <v>60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29" t="s">
        <v>189</v>
      </c>
      <c r="O8" s="29" t="s">
        <v>188</v>
      </c>
      <c r="P8" s="29" t="s">
        <v>100</v>
      </c>
      <c r="Q8" s="29" t="s">
        <v>54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196</v>
      </c>
      <c r="O9" s="31"/>
      <c r="P9" s="31" t="s">
        <v>192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</row>
    <row r="11" spans="2:19" s="4" customFormat="1" ht="18" customHeight="1">
      <c r="B11" s="107" t="s">
        <v>2365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135</v>
      </c>
      <c r="C1" s="46" t="s" vm="1">
        <v>213</v>
      </c>
    </row>
    <row r="2" spans="2:30">
      <c r="B2" s="46" t="s">
        <v>134</v>
      </c>
      <c r="C2" s="46" t="s">
        <v>214</v>
      </c>
    </row>
    <row r="3" spans="2:30">
      <c r="B3" s="46" t="s">
        <v>136</v>
      </c>
      <c r="C3" s="68" t="s">
        <v>2376</v>
      </c>
    </row>
    <row r="4" spans="2:30">
      <c r="B4" s="46" t="s">
        <v>137</v>
      </c>
      <c r="C4" s="68">
        <v>14244</v>
      </c>
    </row>
    <row r="6" spans="2:30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30" ht="26.25" customHeight="1">
      <c r="B7" s="121" t="s">
        <v>80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30" s="3" customFormat="1" ht="63">
      <c r="B8" s="21" t="s">
        <v>105</v>
      </c>
      <c r="C8" s="29" t="s">
        <v>41</v>
      </c>
      <c r="D8" s="29" t="s">
        <v>107</v>
      </c>
      <c r="E8" s="29" t="s">
        <v>106</v>
      </c>
      <c r="F8" s="29" t="s">
        <v>59</v>
      </c>
      <c r="G8" s="29" t="s">
        <v>14</v>
      </c>
      <c r="H8" s="29" t="s">
        <v>60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58" t="s">
        <v>189</v>
      </c>
      <c r="O8" s="29" t="s">
        <v>188</v>
      </c>
      <c r="P8" s="29" t="s">
        <v>100</v>
      </c>
      <c r="Q8" s="29" t="s">
        <v>54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196</v>
      </c>
      <c r="O9" s="31"/>
      <c r="P9" s="31" t="s">
        <v>192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  <c r="AA10" s="1"/>
    </row>
    <row r="11" spans="2:30" s="4" customFormat="1" ht="18" customHeight="1">
      <c r="B11" s="107" t="s">
        <v>48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  <c r="AA11" s="1"/>
      <c r="AD11" s="1"/>
    </row>
    <row r="12" spans="2:30" ht="17.25" customHeight="1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2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2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3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46" t="s" vm="1">
        <v>213</v>
      </c>
    </row>
    <row r="2" spans="2:49">
      <c r="B2" s="46" t="s">
        <v>134</v>
      </c>
      <c r="C2" s="46" t="s">
        <v>214</v>
      </c>
    </row>
    <row r="3" spans="2:49">
      <c r="B3" s="46" t="s">
        <v>136</v>
      </c>
      <c r="C3" s="68" t="s">
        <v>2376</v>
      </c>
    </row>
    <row r="4" spans="2:49">
      <c r="B4" s="46" t="s">
        <v>137</v>
      </c>
      <c r="C4" s="68">
        <v>14244</v>
      </c>
    </row>
    <row r="6" spans="2:49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2:49" ht="26.25" customHeight="1">
      <c r="B7" s="121" t="s">
        <v>81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49" s="3" customFormat="1" ht="78.75">
      <c r="B8" s="21" t="s">
        <v>105</v>
      </c>
      <c r="C8" s="29" t="s">
        <v>41</v>
      </c>
      <c r="D8" s="29" t="s">
        <v>107</v>
      </c>
      <c r="E8" s="29" t="s">
        <v>106</v>
      </c>
      <c r="F8" s="29" t="s">
        <v>59</v>
      </c>
      <c r="G8" s="29" t="s">
        <v>92</v>
      </c>
      <c r="H8" s="29" t="s">
        <v>189</v>
      </c>
      <c r="I8" s="29" t="s">
        <v>188</v>
      </c>
      <c r="J8" s="29" t="s">
        <v>100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196</v>
      </c>
      <c r="I9" s="31"/>
      <c r="J9" s="31" t="s">
        <v>192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31</v>
      </c>
      <c r="C11" s="88"/>
      <c r="D11" s="88"/>
      <c r="E11" s="88"/>
      <c r="F11" s="88"/>
      <c r="G11" s="88"/>
      <c r="H11" s="88"/>
      <c r="I11" s="88"/>
      <c r="J11" s="108">
        <v>0</v>
      </c>
      <c r="K11" s="8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45.42578125" style="2" customWidth="1"/>
    <col min="3" max="3" width="71.42578125" style="2" bestFit="1" customWidth="1"/>
    <col min="4" max="4" width="12" style="1" bestFit="1" customWidth="1"/>
    <col min="5" max="5" width="11.28515625" style="1" bestFit="1" customWidth="1"/>
    <col min="6" max="6" width="8.140625" style="1" bestFit="1" customWidth="1"/>
    <col min="7" max="7" width="9.570312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135</v>
      </c>
      <c r="C1" s="46" t="s" vm="1">
        <v>213</v>
      </c>
    </row>
    <row r="2" spans="2:11">
      <c r="B2" s="46" t="s">
        <v>134</v>
      </c>
      <c r="C2" s="46" t="s">
        <v>214</v>
      </c>
    </row>
    <row r="3" spans="2:11">
      <c r="B3" s="46" t="s">
        <v>136</v>
      </c>
      <c r="C3" s="68" t="s">
        <v>2376</v>
      </c>
    </row>
    <row r="4" spans="2:11">
      <c r="B4" s="46" t="s">
        <v>137</v>
      </c>
      <c r="C4" s="68">
        <v>14244</v>
      </c>
    </row>
    <row r="6" spans="2:11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ht="26.25" customHeight="1">
      <c r="B7" s="121" t="s">
        <v>87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s="3" customFormat="1" ht="63">
      <c r="B8" s="21" t="s">
        <v>105</v>
      </c>
      <c r="C8" s="29" t="s">
        <v>41</v>
      </c>
      <c r="D8" s="29" t="s">
        <v>92</v>
      </c>
      <c r="E8" s="29" t="s">
        <v>93</v>
      </c>
      <c r="F8" s="29" t="s">
        <v>189</v>
      </c>
      <c r="G8" s="29" t="s">
        <v>188</v>
      </c>
      <c r="H8" s="29" t="s">
        <v>100</v>
      </c>
      <c r="I8" s="29" t="s">
        <v>54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196</v>
      </c>
      <c r="G9" s="31"/>
      <c r="H9" s="31" t="s">
        <v>192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1722</v>
      </c>
      <c r="C11" s="88"/>
      <c r="D11" s="89"/>
      <c r="E11" s="102"/>
      <c r="F11" s="91"/>
      <c r="G11" s="103"/>
      <c r="H11" s="91">
        <v>1.6435736999999999E-2</v>
      </c>
      <c r="I11" s="92"/>
      <c r="J11" s="92">
        <f>IFERROR(H11/$H$11,0)</f>
        <v>1</v>
      </c>
      <c r="K11" s="92">
        <f>H11/'סכום נכסי הקרן'!$C$42</f>
        <v>1.9176050627377794E-4</v>
      </c>
    </row>
    <row r="12" spans="2:11" ht="21" customHeight="1">
      <c r="B12" s="114" t="s">
        <v>1723</v>
      </c>
      <c r="C12" s="88"/>
      <c r="D12" s="89"/>
      <c r="E12" s="102"/>
      <c r="F12" s="91"/>
      <c r="G12" s="103"/>
      <c r="H12" s="91">
        <v>1.6435736999999999E-2</v>
      </c>
      <c r="I12" s="92"/>
      <c r="J12" s="92">
        <f t="shared" ref="J12:J14" si="0">IFERROR(H12/$H$11,0)</f>
        <v>1</v>
      </c>
      <c r="K12" s="92">
        <f>H12/'סכום נכסי הקרן'!$C$42</f>
        <v>1.9176050627377794E-4</v>
      </c>
    </row>
    <row r="13" spans="2:11">
      <c r="B13" s="86" t="s">
        <v>1724</v>
      </c>
      <c r="C13" s="88"/>
      <c r="D13" s="89"/>
      <c r="E13" s="102"/>
      <c r="F13" s="91"/>
      <c r="G13" s="103"/>
      <c r="H13" s="91">
        <v>1.6435736999999999E-2</v>
      </c>
      <c r="I13" s="92"/>
      <c r="J13" s="92">
        <f t="shared" si="0"/>
        <v>1</v>
      </c>
      <c r="K13" s="92">
        <f>H13/'סכום נכסי הקרן'!$C$42</f>
        <v>1.9176050627377794E-4</v>
      </c>
    </row>
    <row r="14" spans="2:11">
      <c r="B14" s="87" t="s">
        <v>1725</v>
      </c>
      <c r="C14" s="88" t="s">
        <v>1726</v>
      </c>
      <c r="D14" s="89" t="s">
        <v>121</v>
      </c>
      <c r="E14" s="102">
        <v>44616</v>
      </c>
      <c r="F14" s="91">
        <v>4.5719999999999997E-3</v>
      </c>
      <c r="G14" s="103">
        <v>99443.1</v>
      </c>
      <c r="H14" s="91">
        <v>1.6435736999999999E-2</v>
      </c>
      <c r="I14" s="92">
        <v>5.8282755319148931E-9</v>
      </c>
      <c r="J14" s="92">
        <f t="shared" si="0"/>
        <v>1</v>
      </c>
      <c r="K14" s="92">
        <f>H14/'סכום נכסי הקרן'!$C$42</f>
        <v>1.9176050627377794E-4</v>
      </c>
    </row>
    <row r="15" spans="2:11">
      <c r="B15" s="93"/>
      <c r="C15" s="88"/>
      <c r="D15" s="88"/>
      <c r="E15" s="88"/>
      <c r="F15" s="91"/>
      <c r="G15" s="103"/>
      <c r="H15" s="88"/>
      <c r="I15" s="88"/>
      <c r="J15" s="92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0" t="s">
        <v>101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0" t="s">
        <v>187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0" t="s">
        <v>195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94"/>
      <c r="C115" s="95"/>
      <c r="D115" s="95"/>
      <c r="E115" s="95"/>
      <c r="F115" s="95"/>
      <c r="G115" s="95"/>
      <c r="H115" s="95"/>
      <c r="I115" s="95"/>
      <c r="J115" s="95"/>
      <c r="K115" s="95"/>
    </row>
    <row r="116" spans="2:11">
      <c r="B116" s="94"/>
      <c r="C116" s="95"/>
      <c r="D116" s="95"/>
      <c r="E116" s="95"/>
      <c r="F116" s="95"/>
      <c r="G116" s="95"/>
      <c r="H116" s="95"/>
      <c r="I116" s="95"/>
      <c r="J116" s="95"/>
      <c r="K116" s="95"/>
    </row>
    <row r="117" spans="2:11">
      <c r="B117" s="94"/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2:11">
      <c r="B118" s="94"/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2:11">
      <c r="B119" s="94"/>
      <c r="C119" s="95"/>
      <c r="D119" s="95"/>
      <c r="E119" s="95"/>
      <c r="F119" s="95"/>
      <c r="G119" s="95"/>
      <c r="H119" s="95"/>
      <c r="I119" s="95"/>
      <c r="J119" s="95"/>
      <c r="K119" s="95"/>
    </row>
    <row r="120" spans="2:11">
      <c r="B120" s="94"/>
      <c r="C120" s="95"/>
      <c r="D120" s="95"/>
      <c r="E120" s="95"/>
      <c r="F120" s="95"/>
      <c r="G120" s="95"/>
      <c r="H120" s="95"/>
      <c r="I120" s="95"/>
      <c r="J120" s="95"/>
      <c r="K120" s="95"/>
    </row>
    <row r="121" spans="2:11">
      <c r="B121" s="94"/>
      <c r="C121" s="95"/>
      <c r="D121" s="95"/>
      <c r="E121" s="95"/>
      <c r="F121" s="95"/>
      <c r="G121" s="95"/>
      <c r="H121" s="95"/>
      <c r="I121" s="95"/>
      <c r="J121" s="95"/>
      <c r="K121" s="95"/>
    </row>
    <row r="122" spans="2:11">
      <c r="B122" s="94"/>
      <c r="C122" s="95"/>
      <c r="D122" s="95"/>
      <c r="E122" s="95"/>
      <c r="F122" s="95"/>
      <c r="G122" s="95"/>
      <c r="H122" s="95"/>
      <c r="I122" s="95"/>
      <c r="J122" s="95"/>
      <c r="K122" s="95"/>
    </row>
    <row r="123" spans="2:11">
      <c r="B123" s="94"/>
      <c r="C123" s="95"/>
      <c r="D123" s="95"/>
      <c r="E123" s="95"/>
      <c r="F123" s="95"/>
      <c r="G123" s="95"/>
      <c r="H123" s="95"/>
      <c r="I123" s="95"/>
      <c r="J123" s="95"/>
      <c r="K123" s="95"/>
    </row>
    <row r="124" spans="2:11">
      <c r="B124" s="94"/>
      <c r="C124" s="95"/>
      <c r="D124" s="95"/>
      <c r="E124" s="95"/>
      <c r="F124" s="95"/>
      <c r="G124" s="95"/>
      <c r="H124" s="95"/>
      <c r="I124" s="95"/>
      <c r="J124" s="95"/>
      <c r="K124" s="95"/>
    </row>
    <row r="125" spans="2:11">
      <c r="B125" s="94"/>
      <c r="C125" s="95"/>
      <c r="D125" s="95"/>
      <c r="E125" s="95"/>
      <c r="F125" s="95"/>
      <c r="G125" s="95"/>
      <c r="H125" s="95"/>
      <c r="I125" s="95"/>
      <c r="J125" s="95"/>
      <c r="K125" s="95"/>
    </row>
    <row r="126" spans="2:11">
      <c r="B126" s="94"/>
      <c r="C126" s="95"/>
      <c r="D126" s="95"/>
      <c r="E126" s="95"/>
      <c r="F126" s="95"/>
      <c r="G126" s="95"/>
      <c r="H126" s="95"/>
      <c r="I126" s="95"/>
      <c r="J126" s="95"/>
      <c r="K126" s="95"/>
    </row>
    <row r="127" spans="2:11">
      <c r="B127" s="94"/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2:11">
      <c r="B128" s="94"/>
      <c r="C128" s="95"/>
      <c r="D128" s="95"/>
      <c r="E128" s="95"/>
      <c r="F128" s="95"/>
      <c r="G128" s="95"/>
      <c r="H128" s="95"/>
      <c r="I128" s="95"/>
      <c r="J128" s="95"/>
      <c r="K128" s="95"/>
    </row>
    <row r="129" spans="2:11">
      <c r="B129" s="94"/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2:11">
      <c r="B130" s="94"/>
      <c r="C130" s="95"/>
      <c r="D130" s="95"/>
      <c r="E130" s="95"/>
      <c r="F130" s="95"/>
      <c r="G130" s="95"/>
      <c r="H130" s="95"/>
      <c r="I130" s="95"/>
      <c r="J130" s="95"/>
      <c r="K130" s="95"/>
    </row>
    <row r="131" spans="2:11">
      <c r="B131" s="94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2:11">
      <c r="B132" s="94"/>
      <c r="C132" s="95"/>
      <c r="D132" s="95"/>
      <c r="E132" s="95"/>
      <c r="F132" s="95"/>
      <c r="G132" s="95"/>
      <c r="H132" s="95"/>
      <c r="I132" s="95"/>
      <c r="J132" s="95"/>
      <c r="K132" s="95"/>
    </row>
    <row r="133" spans="2:11">
      <c r="B133" s="94"/>
      <c r="C133" s="95"/>
      <c r="D133" s="95"/>
      <c r="E133" s="95"/>
      <c r="F133" s="95"/>
      <c r="G133" s="95"/>
      <c r="H133" s="95"/>
      <c r="I133" s="95"/>
      <c r="J133" s="95"/>
      <c r="K133" s="95"/>
    </row>
    <row r="134" spans="2:11">
      <c r="B134" s="94"/>
      <c r="C134" s="95"/>
      <c r="D134" s="95"/>
      <c r="E134" s="95"/>
      <c r="F134" s="95"/>
      <c r="G134" s="95"/>
      <c r="H134" s="95"/>
      <c r="I134" s="95"/>
      <c r="J134" s="95"/>
      <c r="K134" s="95"/>
    </row>
    <row r="135" spans="2:11">
      <c r="B135" s="94"/>
      <c r="C135" s="95"/>
      <c r="D135" s="95"/>
      <c r="E135" s="95"/>
      <c r="F135" s="95"/>
      <c r="G135" s="95"/>
      <c r="H135" s="95"/>
      <c r="I135" s="95"/>
      <c r="J135" s="95"/>
      <c r="K135" s="95"/>
    </row>
    <row r="136" spans="2:11">
      <c r="B136" s="94"/>
      <c r="C136" s="95"/>
      <c r="D136" s="95"/>
      <c r="E136" s="95"/>
      <c r="F136" s="95"/>
      <c r="G136" s="95"/>
      <c r="H136" s="95"/>
      <c r="I136" s="95"/>
      <c r="J136" s="95"/>
      <c r="K136" s="95"/>
    </row>
    <row r="137" spans="2:11">
      <c r="B137" s="94"/>
      <c r="C137" s="95"/>
      <c r="D137" s="95"/>
      <c r="E137" s="95"/>
      <c r="F137" s="95"/>
      <c r="G137" s="95"/>
      <c r="H137" s="95"/>
      <c r="I137" s="95"/>
      <c r="J137" s="95"/>
      <c r="K137" s="95"/>
    </row>
    <row r="138" spans="2:11">
      <c r="B138" s="94"/>
      <c r="C138" s="95"/>
      <c r="D138" s="95"/>
      <c r="E138" s="95"/>
      <c r="F138" s="95"/>
      <c r="G138" s="95"/>
      <c r="H138" s="95"/>
      <c r="I138" s="95"/>
      <c r="J138" s="95"/>
      <c r="K138" s="95"/>
    </row>
    <row r="139" spans="2:11">
      <c r="B139" s="94"/>
      <c r="C139" s="95"/>
      <c r="D139" s="95"/>
      <c r="E139" s="95"/>
      <c r="F139" s="95"/>
      <c r="G139" s="95"/>
      <c r="H139" s="95"/>
      <c r="I139" s="95"/>
      <c r="J139" s="95"/>
      <c r="K139" s="95"/>
    </row>
    <row r="140" spans="2:11">
      <c r="B140" s="94"/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2:11">
      <c r="B141" s="94"/>
      <c r="C141" s="95"/>
      <c r="D141" s="95"/>
      <c r="E141" s="95"/>
      <c r="F141" s="95"/>
      <c r="G141" s="95"/>
      <c r="H141" s="95"/>
      <c r="I141" s="95"/>
      <c r="J141" s="95"/>
      <c r="K141" s="95"/>
    </row>
    <row r="142" spans="2:11">
      <c r="B142" s="94"/>
      <c r="C142" s="95"/>
      <c r="D142" s="95"/>
      <c r="E142" s="95"/>
      <c r="F142" s="95"/>
      <c r="G142" s="95"/>
      <c r="H142" s="95"/>
      <c r="I142" s="95"/>
      <c r="J142" s="95"/>
      <c r="K142" s="95"/>
    </row>
    <row r="143" spans="2:11">
      <c r="B143" s="94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2:11">
      <c r="B144" s="94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2:11">
      <c r="B145" s="94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2:11">
      <c r="B146" s="94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2:11">
      <c r="B147" s="94"/>
      <c r="C147" s="95"/>
      <c r="D147" s="95"/>
      <c r="E147" s="95"/>
      <c r="F147" s="95"/>
      <c r="G147" s="95"/>
      <c r="H147" s="95"/>
      <c r="I147" s="95"/>
      <c r="J147" s="95"/>
      <c r="K147" s="95"/>
    </row>
    <row r="148" spans="2:11">
      <c r="B148" s="94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2:11">
      <c r="B149" s="94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2:11">
      <c r="B150" s="94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2:11">
      <c r="B151" s="94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2:11">
      <c r="B152" s="94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2:11">
      <c r="B153" s="94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2:11">
      <c r="B154" s="94"/>
      <c r="C154" s="95"/>
      <c r="D154" s="95"/>
      <c r="E154" s="95"/>
      <c r="F154" s="95"/>
      <c r="G154" s="95"/>
      <c r="H154" s="95"/>
      <c r="I154" s="95"/>
      <c r="J154" s="95"/>
      <c r="K154" s="95"/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95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95"/>
    </row>
    <row r="158" spans="2:11">
      <c r="B158" s="94"/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2:11">
      <c r="B159" s="94"/>
      <c r="C159" s="95"/>
      <c r="D159" s="95"/>
      <c r="E159" s="95"/>
      <c r="F159" s="95"/>
      <c r="G159" s="95"/>
      <c r="H159" s="95"/>
      <c r="I159" s="95"/>
      <c r="J159" s="95"/>
      <c r="K159" s="95"/>
    </row>
    <row r="160" spans="2:11">
      <c r="B160" s="94"/>
      <c r="C160" s="95"/>
      <c r="D160" s="95"/>
      <c r="E160" s="95"/>
      <c r="F160" s="95"/>
      <c r="G160" s="95"/>
      <c r="H160" s="95"/>
      <c r="I160" s="95"/>
      <c r="J160" s="95"/>
      <c r="K160" s="95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95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95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95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95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95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95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95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95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95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95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95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95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95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95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95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95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95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95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95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95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95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95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95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95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95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95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95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95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95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95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95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95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95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95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95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95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95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95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95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95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95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95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95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95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95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95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95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95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95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95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95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95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95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95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95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95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95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95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95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95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95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95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95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95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95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95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95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95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95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95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95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95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95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95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95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95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95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95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95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95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95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95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95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95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95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95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95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95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95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95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95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95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95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95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95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95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95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95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71.425781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135</v>
      </c>
      <c r="C1" s="46" t="s" vm="1">
        <v>213</v>
      </c>
    </row>
    <row r="2" spans="2:12">
      <c r="B2" s="46" t="s">
        <v>134</v>
      </c>
      <c r="C2" s="46" t="s">
        <v>214</v>
      </c>
    </row>
    <row r="3" spans="2:12">
      <c r="B3" s="46" t="s">
        <v>136</v>
      </c>
      <c r="C3" s="68" t="s">
        <v>2376</v>
      </c>
    </row>
    <row r="4" spans="2:12">
      <c r="B4" s="46" t="s">
        <v>137</v>
      </c>
      <c r="C4" s="68">
        <v>14244</v>
      </c>
    </row>
    <row r="6" spans="2:12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88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63">
      <c r="B8" s="21" t="s">
        <v>105</v>
      </c>
      <c r="C8" s="29" t="s">
        <v>41</v>
      </c>
      <c r="D8" s="29" t="s">
        <v>59</v>
      </c>
      <c r="E8" s="29" t="s">
        <v>92</v>
      </c>
      <c r="F8" s="29" t="s">
        <v>93</v>
      </c>
      <c r="G8" s="29" t="s">
        <v>189</v>
      </c>
      <c r="H8" s="29" t="s">
        <v>188</v>
      </c>
      <c r="I8" s="29" t="s">
        <v>100</v>
      </c>
      <c r="J8" s="29" t="s">
        <v>54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44</v>
      </c>
      <c r="C11" s="88"/>
      <c r="D11" s="89"/>
      <c r="E11" s="89"/>
      <c r="F11" s="102"/>
      <c r="G11" s="91"/>
      <c r="H11" s="103"/>
      <c r="I11" s="91">
        <v>1.0044800000000001E-4</v>
      </c>
      <c r="J11" s="92"/>
      <c r="K11" s="92">
        <f>IFERROR(I11/$I$11,0)</f>
        <v>1</v>
      </c>
      <c r="L11" s="92">
        <f>I11/'סכום נכסי הקרן'!$C$42</f>
        <v>1.171955923496978E-6</v>
      </c>
    </row>
    <row r="12" spans="2:12" ht="21" customHeight="1">
      <c r="B12" s="114" t="s">
        <v>1727</v>
      </c>
      <c r="C12" s="88"/>
      <c r="D12" s="89"/>
      <c r="E12" s="89"/>
      <c r="F12" s="102"/>
      <c r="G12" s="91"/>
      <c r="H12" s="103"/>
      <c r="I12" s="91">
        <v>1.0044800000000001E-4</v>
      </c>
      <c r="J12" s="92"/>
      <c r="K12" s="92">
        <f t="shared" ref="K12:K15" si="0">IFERROR(I12/$I$11,0)</f>
        <v>1</v>
      </c>
      <c r="L12" s="92">
        <f>I12/'סכום נכסי הקרן'!$C$42</f>
        <v>1.171955923496978E-6</v>
      </c>
    </row>
    <row r="13" spans="2:12">
      <c r="B13" s="93" t="s">
        <v>1728</v>
      </c>
      <c r="C13" s="88">
        <v>8944</v>
      </c>
      <c r="D13" s="89" t="s">
        <v>489</v>
      </c>
      <c r="E13" s="89" t="s">
        <v>122</v>
      </c>
      <c r="F13" s="102">
        <v>44607</v>
      </c>
      <c r="G13" s="91">
        <v>0.59055000000000002</v>
      </c>
      <c r="H13" s="103">
        <v>17.0045</v>
      </c>
      <c r="I13" s="91">
        <v>1.0041999999999999E-4</v>
      </c>
      <c r="J13" s="92">
        <v>3.545284089878628E-9</v>
      </c>
      <c r="K13" s="92">
        <f t="shared" si="0"/>
        <v>0.99972124880535185</v>
      </c>
      <c r="L13" s="92">
        <f>I13/'סכום נכסי הקרן'!$C$42</f>
        <v>1.1716292393832282E-6</v>
      </c>
    </row>
    <row r="14" spans="2:12">
      <c r="B14" s="93" t="s">
        <v>1729</v>
      </c>
      <c r="C14" s="88" t="s">
        <v>1730</v>
      </c>
      <c r="D14" s="89" t="s">
        <v>1095</v>
      </c>
      <c r="E14" s="89" t="s">
        <v>122</v>
      </c>
      <c r="F14" s="102">
        <v>44628</v>
      </c>
      <c r="G14" s="91">
        <v>1.04775</v>
      </c>
      <c r="H14" s="103">
        <v>1E-4</v>
      </c>
      <c r="I14" s="91">
        <v>9.9999999999999986E-10</v>
      </c>
      <c r="J14" s="92">
        <v>1.1519363916061717E-8</v>
      </c>
      <c r="K14" s="92">
        <f t="shared" si="0"/>
        <v>9.9553998088563204E-6</v>
      </c>
      <c r="L14" s="92">
        <f>I14/'סכום נכסי הקרן'!$C$42</f>
        <v>1.1667289776769847E-11</v>
      </c>
    </row>
    <row r="15" spans="2:12">
      <c r="B15" s="93" t="s">
        <v>1731</v>
      </c>
      <c r="C15" s="88">
        <v>8731</v>
      </c>
      <c r="D15" s="89" t="s">
        <v>144</v>
      </c>
      <c r="E15" s="89" t="s">
        <v>122</v>
      </c>
      <c r="F15" s="102">
        <v>44537</v>
      </c>
      <c r="G15" s="91">
        <v>0.12573000000000001</v>
      </c>
      <c r="H15" s="103">
        <v>2.1700000000000001E-2</v>
      </c>
      <c r="I15" s="91">
        <v>2.6999999999999997E-8</v>
      </c>
      <c r="J15" s="92">
        <v>1.9214939879382814E-8</v>
      </c>
      <c r="K15" s="92">
        <f t="shared" si="0"/>
        <v>2.6879579483912069E-4</v>
      </c>
      <c r="L15" s="92">
        <f>I15/'סכום נכסי הקרן'!$C$42</f>
        <v>3.150168239727859E-10</v>
      </c>
    </row>
    <row r="16" spans="2:12">
      <c r="B16" s="88"/>
      <c r="C16" s="88"/>
      <c r="D16" s="88"/>
      <c r="E16" s="88"/>
      <c r="F16" s="88"/>
      <c r="G16" s="91"/>
      <c r="H16" s="103"/>
      <c r="I16" s="88"/>
      <c r="J16" s="88"/>
      <c r="K16" s="92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5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5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5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135</v>
      </c>
      <c r="C1" s="46" t="s" vm="1">
        <v>213</v>
      </c>
    </row>
    <row r="2" spans="2:12">
      <c r="B2" s="46" t="s">
        <v>134</v>
      </c>
      <c r="C2" s="46" t="s">
        <v>214</v>
      </c>
    </row>
    <row r="3" spans="2:12">
      <c r="B3" s="46" t="s">
        <v>136</v>
      </c>
      <c r="C3" s="68" t="s">
        <v>2376</v>
      </c>
    </row>
    <row r="4" spans="2:12">
      <c r="B4" s="46" t="s">
        <v>137</v>
      </c>
      <c r="C4" s="68">
        <v>14244</v>
      </c>
    </row>
    <row r="6" spans="2:12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89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63">
      <c r="B8" s="21" t="s">
        <v>105</v>
      </c>
      <c r="C8" s="29" t="s">
        <v>41</v>
      </c>
      <c r="D8" s="29" t="s">
        <v>59</v>
      </c>
      <c r="E8" s="29" t="s">
        <v>92</v>
      </c>
      <c r="F8" s="29" t="s">
        <v>93</v>
      </c>
      <c r="G8" s="29" t="s">
        <v>189</v>
      </c>
      <c r="H8" s="29" t="s">
        <v>188</v>
      </c>
      <c r="I8" s="29" t="s">
        <v>100</v>
      </c>
      <c r="J8" s="29" t="s">
        <v>54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46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</row>
    <row r="12" spans="2:12" ht="19.5" customHeight="1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6.42578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6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135</v>
      </c>
      <c r="C1" s="46" t="s" vm="1">
        <v>213</v>
      </c>
    </row>
    <row r="2" spans="2:12">
      <c r="B2" s="46" t="s">
        <v>134</v>
      </c>
      <c r="C2" s="46" t="s">
        <v>214</v>
      </c>
    </row>
    <row r="3" spans="2:12">
      <c r="B3" s="46" t="s">
        <v>136</v>
      </c>
      <c r="C3" s="68" t="s">
        <v>2376</v>
      </c>
    </row>
    <row r="4" spans="2:12">
      <c r="B4" s="46" t="s">
        <v>137</v>
      </c>
      <c r="C4" s="68">
        <v>14244</v>
      </c>
    </row>
    <row r="6" spans="2:12" ht="26.25" customHeight="1">
      <c r="B6" s="121" t="s">
        <v>161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s="3" customFormat="1" ht="63">
      <c r="B7" s="66" t="s">
        <v>104</v>
      </c>
      <c r="C7" s="49" t="s">
        <v>41</v>
      </c>
      <c r="D7" s="49" t="s">
        <v>106</v>
      </c>
      <c r="E7" s="49" t="s">
        <v>14</v>
      </c>
      <c r="F7" s="49" t="s">
        <v>60</v>
      </c>
      <c r="G7" s="49" t="s">
        <v>92</v>
      </c>
      <c r="H7" s="49" t="s">
        <v>16</v>
      </c>
      <c r="I7" s="49" t="s">
        <v>18</v>
      </c>
      <c r="J7" s="49" t="s">
        <v>55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5" t="s">
        <v>40</v>
      </c>
      <c r="C10" s="75"/>
      <c r="D10" s="75"/>
      <c r="E10" s="75"/>
      <c r="F10" s="75"/>
      <c r="G10" s="76"/>
      <c r="H10" s="77"/>
      <c r="I10" s="77"/>
      <c r="J10" s="78">
        <f>J11+J46</f>
        <v>17.755293035000001</v>
      </c>
      <c r="K10" s="79">
        <f>IFERROR(J10/$J$10,0)</f>
        <v>1</v>
      </c>
      <c r="L10" s="79">
        <f>J10/'סכום נכסי הקרן'!$C$42</f>
        <v>0.20715614891080841</v>
      </c>
    </row>
    <row r="11" spans="2:12">
      <c r="B11" s="80" t="s">
        <v>184</v>
      </c>
      <c r="C11" s="81"/>
      <c r="D11" s="81"/>
      <c r="E11" s="81"/>
      <c r="F11" s="81"/>
      <c r="G11" s="82"/>
      <c r="H11" s="83"/>
      <c r="I11" s="83"/>
      <c r="J11" s="84">
        <f>J12+J20</f>
        <v>17.301615837</v>
      </c>
      <c r="K11" s="85">
        <f t="shared" ref="K11:K46" si="0">IFERROR(J11/$J$10,0)</f>
        <v>0.97444834072264008</v>
      </c>
      <c r="L11" s="85">
        <f>J11/'סכום נכסי הקרן'!$C$42</f>
        <v>0.20186296557662942</v>
      </c>
    </row>
    <row r="12" spans="2:12">
      <c r="B12" s="86" t="s">
        <v>38</v>
      </c>
      <c r="C12" s="81"/>
      <c r="D12" s="81"/>
      <c r="E12" s="81"/>
      <c r="F12" s="81"/>
      <c r="G12" s="82"/>
      <c r="H12" s="83"/>
      <c r="I12" s="83"/>
      <c r="J12" s="84">
        <f>SUM(J13:J18)</f>
        <v>6.1594431919999995</v>
      </c>
      <c r="K12" s="85">
        <f t="shared" si="0"/>
        <v>0.34690743655191941</v>
      </c>
      <c r="L12" s="85">
        <f>J12/'סכום נכסי הקרן'!$C$42</f>
        <v>7.1864008584616237E-2</v>
      </c>
    </row>
    <row r="13" spans="2:12">
      <c r="B13" s="87" t="s">
        <v>2328</v>
      </c>
      <c r="C13" s="88" t="s">
        <v>2329</v>
      </c>
      <c r="D13" s="88">
        <v>11</v>
      </c>
      <c r="E13" s="88" t="s">
        <v>298</v>
      </c>
      <c r="F13" s="88" t="s">
        <v>299</v>
      </c>
      <c r="G13" s="89" t="s">
        <v>122</v>
      </c>
      <c r="H13" s="90">
        <v>0</v>
      </c>
      <c r="I13" s="90">
        <v>0</v>
      </c>
      <c r="J13" s="91">
        <v>0.61149316200000003</v>
      </c>
      <c r="K13" s="92">
        <f t="shared" si="0"/>
        <v>3.4440048992410224E-2</v>
      </c>
      <c r="L13" s="92">
        <f>J13/'סכום נכסי הקרן'!$C$42</f>
        <v>7.1344679175672698E-3</v>
      </c>
    </row>
    <row r="14" spans="2:12">
      <c r="B14" s="87" t="s">
        <v>2330</v>
      </c>
      <c r="C14" s="88" t="s">
        <v>2331</v>
      </c>
      <c r="D14" s="88">
        <v>12</v>
      </c>
      <c r="E14" s="88" t="s">
        <v>298</v>
      </c>
      <c r="F14" s="88" t="s">
        <v>299</v>
      </c>
      <c r="G14" s="89" t="s">
        <v>122</v>
      </c>
      <c r="H14" s="90">
        <v>0</v>
      </c>
      <c r="I14" s="90">
        <v>0</v>
      </c>
      <c r="J14" s="91">
        <v>0.38977530700000007</v>
      </c>
      <c r="K14" s="92">
        <f t="shared" si="0"/>
        <v>2.1952625970839124E-2</v>
      </c>
      <c r="L14" s="92">
        <f>J14/'סכום נכסי הקרן'!$C$42</f>
        <v>4.54762145459843E-3</v>
      </c>
    </row>
    <row r="15" spans="2:12">
      <c r="B15" s="87" t="s">
        <v>2330</v>
      </c>
      <c r="C15" s="88" t="s">
        <v>2332</v>
      </c>
      <c r="D15" s="88">
        <v>12</v>
      </c>
      <c r="E15" s="88" t="s">
        <v>298</v>
      </c>
      <c r="F15" s="88" t="s">
        <v>299</v>
      </c>
      <c r="G15" s="89" t="s">
        <v>122</v>
      </c>
      <c r="H15" s="90">
        <v>0</v>
      </c>
      <c r="I15" s="90">
        <v>0</v>
      </c>
      <c r="J15" s="91">
        <v>2.188E-2</v>
      </c>
      <c r="K15" s="92">
        <f t="shared" si="0"/>
        <v>1.2323085829599771E-3</v>
      </c>
      <c r="L15" s="92">
        <f>J15/'סכום נכסי הקרן'!$C$42</f>
        <v>2.5528030031572431E-4</v>
      </c>
    </row>
    <row r="16" spans="2:12">
      <c r="B16" s="87" t="s">
        <v>2333</v>
      </c>
      <c r="C16" s="88" t="s">
        <v>2334</v>
      </c>
      <c r="D16" s="88">
        <v>10</v>
      </c>
      <c r="E16" s="88" t="s">
        <v>298</v>
      </c>
      <c r="F16" s="88" t="s">
        <v>299</v>
      </c>
      <c r="G16" s="89" t="s">
        <v>122</v>
      </c>
      <c r="H16" s="90">
        <v>0</v>
      </c>
      <c r="I16" s="90">
        <v>0</v>
      </c>
      <c r="J16" s="91">
        <v>3.9257499999999999</v>
      </c>
      <c r="K16" s="92">
        <f t="shared" si="0"/>
        <v>0.22110308133250134</v>
      </c>
      <c r="L16" s="92">
        <f>J16/'סכום נכסי הקרן'!$C$42</f>
        <v>4.5802862841154229E-2</v>
      </c>
    </row>
    <row r="17" spans="2:12">
      <c r="B17" s="87" t="s">
        <v>2333</v>
      </c>
      <c r="C17" s="88" t="s">
        <v>2335</v>
      </c>
      <c r="D17" s="88">
        <v>10</v>
      </c>
      <c r="E17" s="88" t="s">
        <v>298</v>
      </c>
      <c r="F17" s="88" t="s">
        <v>299</v>
      </c>
      <c r="G17" s="89" t="s">
        <v>122</v>
      </c>
      <c r="H17" s="90">
        <v>0</v>
      </c>
      <c r="I17" s="90">
        <v>0</v>
      </c>
      <c r="J17" s="91">
        <v>0.739814737</v>
      </c>
      <c r="K17" s="92">
        <f t="shared" si="0"/>
        <v>4.166727834576682E-2</v>
      </c>
      <c r="L17" s="92">
        <f>J17/'סכום נכסי הקרן'!$C$42</f>
        <v>8.6316329177037743E-3</v>
      </c>
    </row>
    <row r="18" spans="2:12">
      <c r="B18" s="87" t="s">
        <v>2336</v>
      </c>
      <c r="C18" s="88" t="s">
        <v>2337</v>
      </c>
      <c r="D18" s="88">
        <v>20</v>
      </c>
      <c r="E18" s="88" t="s">
        <v>298</v>
      </c>
      <c r="F18" s="88" t="s">
        <v>299</v>
      </c>
      <c r="G18" s="89" t="s">
        <v>122</v>
      </c>
      <c r="H18" s="90">
        <v>0</v>
      </c>
      <c r="I18" s="90">
        <v>0</v>
      </c>
      <c r="J18" s="91">
        <v>0.47072998600000004</v>
      </c>
      <c r="K18" s="92">
        <f t="shared" si="0"/>
        <v>2.6512093327441949E-2</v>
      </c>
      <c r="L18" s="92">
        <f>J18/'סכום נכסי הקרן'!$C$42</f>
        <v>5.4921431532768145E-3</v>
      </c>
    </row>
    <row r="19" spans="2:12">
      <c r="B19" s="93"/>
      <c r="C19" s="88"/>
      <c r="D19" s="88"/>
      <c r="E19" s="88"/>
      <c r="F19" s="88"/>
      <c r="G19" s="88"/>
      <c r="H19" s="88"/>
      <c r="I19" s="88"/>
      <c r="J19" s="88"/>
      <c r="K19" s="92"/>
      <c r="L19" s="88"/>
    </row>
    <row r="20" spans="2:12">
      <c r="B20" s="86" t="s">
        <v>39</v>
      </c>
      <c r="C20" s="81"/>
      <c r="D20" s="81"/>
      <c r="E20" s="81"/>
      <c r="F20" s="81"/>
      <c r="G20" s="82"/>
      <c r="H20" s="83"/>
      <c r="I20" s="83"/>
      <c r="J20" s="84">
        <f>SUM(J21:J44)</f>
        <v>11.142172645</v>
      </c>
      <c r="K20" s="85">
        <f t="shared" si="0"/>
        <v>0.62754090417072073</v>
      </c>
      <c r="L20" s="85">
        <f>J20/'סכום נכסי הקרן'!$C$42</f>
        <v>0.12999895699201316</v>
      </c>
    </row>
    <row r="21" spans="2:12">
      <c r="B21" s="87" t="s">
        <v>2328</v>
      </c>
      <c r="C21" s="88" t="s">
        <v>2338</v>
      </c>
      <c r="D21" s="88">
        <v>11</v>
      </c>
      <c r="E21" s="88" t="s">
        <v>298</v>
      </c>
      <c r="F21" s="88" t="s">
        <v>299</v>
      </c>
      <c r="G21" s="89" t="s">
        <v>123</v>
      </c>
      <c r="H21" s="90">
        <v>0</v>
      </c>
      <c r="I21" s="90">
        <v>0</v>
      </c>
      <c r="J21" s="91">
        <v>2.0758679999999998E-3</v>
      </c>
      <c r="K21" s="92">
        <f t="shared" si="0"/>
        <v>1.1691544577202747E-4</v>
      </c>
      <c r="L21" s="92">
        <f>J21/'סכום נכסי הקרן'!$C$42</f>
        <v>2.4219753494323671E-5</v>
      </c>
    </row>
    <row r="22" spans="2:12">
      <c r="B22" s="87" t="s">
        <v>2328</v>
      </c>
      <c r="C22" s="88" t="s">
        <v>2339</v>
      </c>
      <c r="D22" s="88">
        <v>11</v>
      </c>
      <c r="E22" s="88" t="s">
        <v>298</v>
      </c>
      <c r="F22" s="88" t="s">
        <v>299</v>
      </c>
      <c r="G22" s="89" t="s">
        <v>125</v>
      </c>
      <c r="H22" s="90">
        <v>0</v>
      </c>
      <c r="I22" s="90">
        <v>0</v>
      </c>
      <c r="J22" s="91">
        <v>1.2999999999999999E-8</v>
      </c>
      <c r="K22" s="92">
        <f t="shared" si="0"/>
        <v>7.3217603192320376E-10</v>
      </c>
      <c r="L22" s="92">
        <f>J22/'סכום נכסי הקרן'!$C$42</f>
        <v>1.5167476709800803E-10</v>
      </c>
    </row>
    <row r="23" spans="2:12">
      <c r="B23" s="87" t="s">
        <v>2328</v>
      </c>
      <c r="C23" s="88" t="s">
        <v>2340</v>
      </c>
      <c r="D23" s="88">
        <v>11</v>
      </c>
      <c r="E23" s="88" t="s">
        <v>298</v>
      </c>
      <c r="F23" s="88" t="s">
        <v>299</v>
      </c>
      <c r="G23" s="89" t="s">
        <v>124</v>
      </c>
      <c r="H23" s="90">
        <v>0</v>
      </c>
      <c r="I23" s="90">
        <v>0</v>
      </c>
      <c r="J23" s="91">
        <v>3.9700000000000002E-7</v>
      </c>
      <c r="K23" s="92">
        <f t="shared" si="0"/>
        <v>2.2359529590270151E-8</v>
      </c>
      <c r="L23" s="92">
        <f>J23/'סכום נכסי הקרן'!$C$42</f>
        <v>4.6319140413776302E-9</v>
      </c>
    </row>
    <row r="24" spans="2:12">
      <c r="B24" s="87" t="s">
        <v>2328</v>
      </c>
      <c r="C24" s="88" t="s">
        <v>2341</v>
      </c>
      <c r="D24" s="88">
        <v>11</v>
      </c>
      <c r="E24" s="88" t="s">
        <v>298</v>
      </c>
      <c r="F24" s="88" t="s">
        <v>299</v>
      </c>
      <c r="G24" s="89" t="s">
        <v>121</v>
      </c>
      <c r="H24" s="90">
        <v>0</v>
      </c>
      <c r="I24" s="90">
        <v>0</v>
      </c>
      <c r="J24" s="91">
        <v>0.264054605</v>
      </c>
      <c r="K24" s="92">
        <f t="shared" si="0"/>
        <v>1.4871880992303767E-2</v>
      </c>
      <c r="L24" s="92">
        <f>J24/'סכום נכסי הקרן'!$C$42</f>
        <v>3.0808015934255008E-3</v>
      </c>
    </row>
    <row r="25" spans="2:12">
      <c r="B25" s="87" t="s">
        <v>2330</v>
      </c>
      <c r="C25" s="88" t="s">
        <v>2342</v>
      </c>
      <c r="D25" s="88">
        <v>12</v>
      </c>
      <c r="E25" s="88" t="s">
        <v>298</v>
      </c>
      <c r="F25" s="88" t="s">
        <v>299</v>
      </c>
      <c r="G25" s="89" t="s">
        <v>123</v>
      </c>
      <c r="H25" s="90">
        <v>0</v>
      </c>
      <c r="I25" s="90">
        <v>0</v>
      </c>
      <c r="J25" s="91">
        <v>5.6992568999999993E-2</v>
      </c>
      <c r="K25" s="92">
        <f t="shared" si="0"/>
        <v>3.2098917707330302E-3</v>
      </c>
      <c r="L25" s="92">
        <f>J25/'סכום נכסי הקרן'!$C$42</f>
        <v>6.6494881764555017E-4</v>
      </c>
    </row>
    <row r="26" spans="2:12">
      <c r="B26" s="87" t="s">
        <v>2330</v>
      </c>
      <c r="C26" s="88" t="s">
        <v>2343</v>
      </c>
      <c r="D26" s="88">
        <v>12</v>
      </c>
      <c r="E26" s="88" t="s">
        <v>298</v>
      </c>
      <c r="F26" s="88" t="s">
        <v>299</v>
      </c>
      <c r="G26" s="89" t="s">
        <v>121</v>
      </c>
      <c r="H26" s="90">
        <v>0</v>
      </c>
      <c r="I26" s="90">
        <v>0</v>
      </c>
      <c r="J26" s="91">
        <v>0.31205478900000005</v>
      </c>
      <c r="K26" s="92">
        <f t="shared" si="0"/>
        <v>1.7575310550204053E-2</v>
      </c>
      <c r="L26" s="92">
        <f>J26/'סכום נכסי הקרן'!$C$42</f>
        <v>3.6408336494917729E-3</v>
      </c>
    </row>
    <row r="27" spans="2:12">
      <c r="B27" s="87" t="s">
        <v>2330</v>
      </c>
      <c r="C27" s="88" t="s">
        <v>2344</v>
      </c>
      <c r="D27" s="88">
        <v>12</v>
      </c>
      <c r="E27" s="88" t="s">
        <v>298</v>
      </c>
      <c r="F27" s="88" t="s">
        <v>299</v>
      </c>
      <c r="G27" s="89" t="s">
        <v>124</v>
      </c>
      <c r="H27" s="90">
        <v>0</v>
      </c>
      <c r="I27" s="90">
        <v>0</v>
      </c>
      <c r="J27" s="91">
        <v>1.9824599999999999E-4</v>
      </c>
      <c r="K27" s="92">
        <f t="shared" si="0"/>
        <v>1.1165459201895959E-5</v>
      </c>
      <c r="L27" s="92">
        <f>J27/'סכום נכסי הקרן'!$C$42</f>
        <v>2.3129935290855154E-6</v>
      </c>
    </row>
    <row r="28" spans="2:12">
      <c r="B28" s="87" t="s">
        <v>2330</v>
      </c>
      <c r="C28" s="88" t="s">
        <v>2345</v>
      </c>
      <c r="D28" s="88">
        <v>12</v>
      </c>
      <c r="E28" s="88" t="s">
        <v>298</v>
      </c>
      <c r="F28" s="88" t="s">
        <v>299</v>
      </c>
      <c r="G28" s="89" t="s">
        <v>130</v>
      </c>
      <c r="H28" s="90">
        <v>0</v>
      </c>
      <c r="I28" s="90">
        <v>0</v>
      </c>
      <c r="J28" s="91">
        <v>1.0255300000000001E-4</v>
      </c>
      <c r="K28" s="92">
        <f t="shared" si="0"/>
        <v>5.7759114309092562E-6</v>
      </c>
      <c r="L28" s="92">
        <f>J28/'סכום נכסי הקרן'!$C$42</f>
        <v>1.1965155684770784E-6</v>
      </c>
    </row>
    <row r="29" spans="2:12">
      <c r="B29" s="87" t="s">
        <v>2333</v>
      </c>
      <c r="C29" s="88" t="s">
        <v>2346</v>
      </c>
      <c r="D29" s="88">
        <v>10</v>
      </c>
      <c r="E29" s="88" t="s">
        <v>298</v>
      </c>
      <c r="F29" s="88" t="s">
        <v>299</v>
      </c>
      <c r="G29" s="89" t="s">
        <v>126</v>
      </c>
      <c r="H29" s="90">
        <v>0</v>
      </c>
      <c r="I29" s="90">
        <v>0</v>
      </c>
      <c r="J29" s="91">
        <v>1.3400000000000001E-7</v>
      </c>
      <c r="K29" s="92">
        <f t="shared" si="0"/>
        <v>7.5470452521314857E-9</v>
      </c>
      <c r="L29" s="92">
        <f>J29/'סכום נכסי הקרן'!$C$42</f>
        <v>1.5634168300871599E-9</v>
      </c>
    </row>
    <row r="30" spans="2:12">
      <c r="B30" s="87" t="s">
        <v>2333</v>
      </c>
      <c r="C30" s="88" t="s">
        <v>2347</v>
      </c>
      <c r="D30" s="88">
        <v>10</v>
      </c>
      <c r="E30" s="88" t="s">
        <v>298</v>
      </c>
      <c r="F30" s="88" t="s">
        <v>299</v>
      </c>
      <c r="G30" s="89" t="s">
        <v>123</v>
      </c>
      <c r="H30" s="90">
        <v>0</v>
      </c>
      <c r="I30" s="90">
        <v>0</v>
      </c>
      <c r="J30" s="91">
        <v>0.27206877099999999</v>
      </c>
      <c r="K30" s="92">
        <f t="shared" si="0"/>
        <v>1.5323248704692526E-2</v>
      </c>
      <c r="L30" s="92">
        <f>J30/'סכום נכסי הקרן'!$C$42</f>
        <v>3.1743051904666369E-3</v>
      </c>
    </row>
    <row r="31" spans="2:12">
      <c r="B31" s="87" t="s">
        <v>2333</v>
      </c>
      <c r="C31" s="88" t="s">
        <v>2348</v>
      </c>
      <c r="D31" s="88">
        <v>10</v>
      </c>
      <c r="E31" s="88" t="s">
        <v>298</v>
      </c>
      <c r="F31" s="88" t="s">
        <v>299</v>
      </c>
      <c r="G31" s="89" t="s">
        <v>124</v>
      </c>
      <c r="H31" s="90">
        <v>0</v>
      </c>
      <c r="I31" s="90">
        <v>0</v>
      </c>
      <c r="J31" s="91">
        <v>3.8833230999999996E-2</v>
      </c>
      <c r="K31" s="92">
        <f t="shared" si="0"/>
        <v>2.1871354600259342E-3</v>
      </c>
      <c r="L31" s="92">
        <f>J31/'סכום נכסי הקרן'!$C$42</f>
        <v>4.5307855904524194E-4</v>
      </c>
    </row>
    <row r="32" spans="2:12">
      <c r="B32" s="87" t="s">
        <v>2333</v>
      </c>
      <c r="C32" s="88" t="s">
        <v>2349</v>
      </c>
      <c r="D32" s="88">
        <v>10</v>
      </c>
      <c r="E32" s="88" t="s">
        <v>298</v>
      </c>
      <c r="F32" s="88" t="s">
        <v>299</v>
      </c>
      <c r="G32" s="89" t="s">
        <v>125</v>
      </c>
      <c r="H32" s="90">
        <v>0</v>
      </c>
      <c r="I32" s="90">
        <v>0</v>
      </c>
      <c r="J32" s="91">
        <v>1.2279999999999999E-6</v>
      </c>
      <c r="K32" s="92">
        <f t="shared" si="0"/>
        <v>6.9162474400130324E-8</v>
      </c>
      <c r="L32" s="92">
        <f>J32/'סכום נכסי הקרן'!$C$42</f>
        <v>1.4327431845873374E-8</v>
      </c>
    </row>
    <row r="33" spans="2:12">
      <c r="B33" s="87" t="s">
        <v>2333</v>
      </c>
      <c r="C33" s="88" t="s">
        <v>2350</v>
      </c>
      <c r="D33" s="88">
        <v>10</v>
      </c>
      <c r="E33" s="88" t="s">
        <v>298</v>
      </c>
      <c r="F33" s="88" t="s">
        <v>299</v>
      </c>
      <c r="G33" s="89" t="s">
        <v>130</v>
      </c>
      <c r="H33" s="90">
        <v>0</v>
      </c>
      <c r="I33" s="90">
        <v>0</v>
      </c>
      <c r="J33" s="91">
        <v>4.6377000000000007E-5</v>
      </c>
      <c r="K33" s="92">
        <f t="shared" si="0"/>
        <v>2.6120098332694176E-6</v>
      </c>
      <c r="L33" s="92">
        <f>J33/'סכום נכסי הקרן'!$C$42</f>
        <v>5.4109389797725535E-7</v>
      </c>
    </row>
    <row r="34" spans="2:12">
      <c r="B34" s="87" t="s">
        <v>2333</v>
      </c>
      <c r="C34" s="88" t="s">
        <v>2351</v>
      </c>
      <c r="D34" s="88">
        <v>10</v>
      </c>
      <c r="E34" s="88" t="s">
        <v>298</v>
      </c>
      <c r="F34" s="88" t="s">
        <v>299</v>
      </c>
      <c r="G34" s="89" t="s">
        <v>2323</v>
      </c>
      <c r="H34" s="90">
        <v>0</v>
      </c>
      <c r="I34" s="90">
        <v>0</v>
      </c>
      <c r="J34" s="91">
        <v>1.4071E-5</v>
      </c>
      <c r="K34" s="92">
        <f t="shared" si="0"/>
        <v>7.9249607270703087E-7</v>
      </c>
      <c r="L34" s="92">
        <f>J34/'סכום נכסי הקרן'!$C$42</f>
        <v>1.6417043444892853E-7</v>
      </c>
    </row>
    <row r="35" spans="2:12">
      <c r="B35" s="87" t="s">
        <v>2333</v>
      </c>
      <c r="C35" s="88" t="s">
        <v>2352</v>
      </c>
      <c r="D35" s="88">
        <v>10</v>
      </c>
      <c r="E35" s="88" t="s">
        <v>298</v>
      </c>
      <c r="F35" s="88" t="s">
        <v>299</v>
      </c>
      <c r="G35" s="89" t="s">
        <v>129</v>
      </c>
      <c r="H35" s="90">
        <v>0</v>
      </c>
      <c r="I35" s="90">
        <v>0</v>
      </c>
      <c r="J35" s="91">
        <v>5.5226999999999998E-5</v>
      </c>
      <c r="K35" s="92">
        <f t="shared" si="0"/>
        <v>3.1104527473094443E-6</v>
      </c>
      <c r="L35" s="92">
        <f>J35/'סכום נכסי הקרן'!$C$42</f>
        <v>6.443494125016684E-7</v>
      </c>
    </row>
    <row r="36" spans="2:12">
      <c r="B36" s="87" t="s">
        <v>2333</v>
      </c>
      <c r="C36" s="88" t="s">
        <v>2353</v>
      </c>
      <c r="D36" s="88">
        <v>10</v>
      </c>
      <c r="E36" s="88" t="s">
        <v>298</v>
      </c>
      <c r="F36" s="88" t="s">
        <v>299</v>
      </c>
      <c r="G36" s="89" t="s">
        <v>121</v>
      </c>
      <c r="H36" s="90">
        <v>0</v>
      </c>
      <c r="I36" s="90">
        <v>0</v>
      </c>
      <c r="J36" s="91">
        <v>2.4731303600000003</v>
      </c>
      <c r="K36" s="92">
        <f t="shared" si="0"/>
        <v>0.13928975180104652</v>
      </c>
      <c r="L36" s="92">
        <f>J36/'סכום נכסי הקרן'!$C$42</f>
        <v>2.885472856584714E-2</v>
      </c>
    </row>
    <row r="37" spans="2:12">
      <c r="B37" s="87" t="s">
        <v>2333</v>
      </c>
      <c r="C37" s="88" t="s">
        <v>2354</v>
      </c>
      <c r="D37" s="88">
        <v>10</v>
      </c>
      <c r="E37" s="88" t="s">
        <v>298</v>
      </c>
      <c r="F37" s="88" t="s">
        <v>299</v>
      </c>
      <c r="G37" s="89" t="s">
        <v>121</v>
      </c>
      <c r="H37" s="90">
        <v>0</v>
      </c>
      <c r="I37" s="90">
        <v>0</v>
      </c>
      <c r="J37" s="91">
        <v>6.9371861409999998</v>
      </c>
      <c r="K37" s="92">
        <f t="shared" si="0"/>
        <v>0.39071087857154024</v>
      </c>
      <c r="L37" s="92">
        <f>J37/'סכום נכסי הקרן'!$C$42</f>
        <v>8.0938160942438775E-2</v>
      </c>
    </row>
    <row r="38" spans="2:12">
      <c r="B38" s="87" t="s">
        <v>2336</v>
      </c>
      <c r="C38" s="88" t="s">
        <v>2355</v>
      </c>
      <c r="D38" s="88">
        <v>20</v>
      </c>
      <c r="E38" s="88" t="s">
        <v>298</v>
      </c>
      <c r="F38" s="88" t="s">
        <v>299</v>
      </c>
      <c r="G38" s="89" t="s">
        <v>130</v>
      </c>
      <c r="H38" s="90">
        <v>0</v>
      </c>
      <c r="I38" s="90">
        <v>0</v>
      </c>
      <c r="J38" s="91">
        <v>1.7456E-5</v>
      </c>
      <c r="K38" s="92">
        <f t="shared" si="0"/>
        <v>9.8314344717318829E-7</v>
      </c>
      <c r="L38" s="92">
        <f>J38/'סכום נכסי הקרן'!$C$42</f>
        <v>2.036642103432945E-7</v>
      </c>
    </row>
    <row r="39" spans="2:12">
      <c r="B39" s="87" t="s">
        <v>2336</v>
      </c>
      <c r="C39" s="88" t="s">
        <v>2356</v>
      </c>
      <c r="D39" s="88">
        <v>20</v>
      </c>
      <c r="E39" s="88" t="s">
        <v>298</v>
      </c>
      <c r="F39" s="88" t="s">
        <v>299</v>
      </c>
      <c r="G39" s="89" t="s">
        <v>123</v>
      </c>
      <c r="H39" s="90">
        <v>0</v>
      </c>
      <c r="I39" s="90">
        <v>0</v>
      </c>
      <c r="J39" s="91">
        <v>1.101004E-3</v>
      </c>
      <c r="K39" s="92">
        <f t="shared" si="0"/>
        <v>6.200990306550578E-5</v>
      </c>
      <c r="L39" s="92">
        <f>J39/'סכום נכסי הקרן'!$C$42</f>
        <v>1.2845732713382711E-5</v>
      </c>
    </row>
    <row r="40" spans="2:12">
      <c r="B40" s="87" t="s">
        <v>2336</v>
      </c>
      <c r="C40" s="88" t="s">
        <v>2357</v>
      </c>
      <c r="D40" s="88">
        <v>20</v>
      </c>
      <c r="E40" s="88" t="s">
        <v>298</v>
      </c>
      <c r="F40" s="88" t="s">
        <v>299</v>
      </c>
      <c r="G40" s="89" t="s">
        <v>124</v>
      </c>
      <c r="H40" s="90">
        <v>0</v>
      </c>
      <c r="I40" s="90">
        <v>0</v>
      </c>
      <c r="J40" s="91">
        <v>6.9135000000000008E-5</v>
      </c>
      <c r="K40" s="92">
        <f t="shared" si="0"/>
        <v>3.8937684590008232E-6</v>
      </c>
      <c r="L40" s="92">
        <f>J40/'סכום נכסי הקרן'!$C$42</f>
        <v>8.0661807871698361E-7</v>
      </c>
    </row>
    <row r="41" spans="2:12">
      <c r="B41" s="87" t="s">
        <v>2336</v>
      </c>
      <c r="C41" s="88" t="s">
        <v>2358</v>
      </c>
      <c r="D41" s="88">
        <v>20</v>
      </c>
      <c r="E41" s="88" t="s">
        <v>298</v>
      </c>
      <c r="F41" s="88" t="s">
        <v>299</v>
      </c>
      <c r="G41" s="89" t="s">
        <v>121</v>
      </c>
      <c r="H41" s="90">
        <v>0</v>
      </c>
      <c r="I41" s="90">
        <v>0</v>
      </c>
      <c r="J41" s="91">
        <v>0.68820156700000001</v>
      </c>
      <c r="K41" s="92">
        <f t="shared" si="0"/>
        <v>3.8760360960722377E-2</v>
      </c>
      <c r="L41" s="92">
        <f>J41/'סכום נכסי הקרן'!$C$42</f>
        <v>8.0294471070160908E-3</v>
      </c>
    </row>
    <row r="42" spans="2:12">
      <c r="B42" s="87" t="s">
        <v>2336</v>
      </c>
      <c r="C42" s="88" t="s">
        <v>2359</v>
      </c>
      <c r="D42" s="88">
        <v>20</v>
      </c>
      <c r="E42" s="88" t="s">
        <v>298</v>
      </c>
      <c r="F42" s="88" t="s">
        <v>299</v>
      </c>
      <c r="G42" s="89" t="s">
        <v>125</v>
      </c>
      <c r="H42" s="90">
        <v>0</v>
      </c>
      <c r="I42" s="90">
        <v>0</v>
      </c>
      <c r="J42" s="91">
        <v>4.7880133999999998E-2</v>
      </c>
      <c r="K42" s="92">
        <f t="shared" si="0"/>
        <v>2.6966681938516367E-3</v>
      </c>
      <c r="L42" s="92">
        <f>J42/'סכום נכסי הקרן'!$C$42</f>
        <v>5.5863139792857038E-4</v>
      </c>
    </row>
    <row r="43" spans="2:12">
      <c r="B43" s="87" t="s">
        <v>2336</v>
      </c>
      <c r="C43" s="88" t="s">
        <v>2360</v>
      </c>
      <c r="D43" s="88">
        <v>20</v>
      </c>
      <c r="E43" s="88" t="s">
        <v>298</v>
      </c>
      <c r="F43" s="88" t="s">
        <v>299</v>
      </c>
      <c r="G43" s="89" t="s">
        <v>123</v>
      </c>
      <c r="H43" s="90">
        <v>0</v>
      </c>
      <c r="I43" s="90">
        <v>0</v>
      </c>
      <c r="J43" s="91">
        <v>8.5866999999999996E-5</v>
      </c>
      <c r="K43" s="92">
        <f t="shared" si="0"/>
        <v>4.8361353333192106E-6</v>
      </c>
      <c r="L43" s="92">
        <f>J43/'סכום נכסי הקרן'!$C$42</f>
        <v>1.0018351712618965E-6</v>
      </c>
    </row>
    <row r="44" spans="2:12">
      <c r="B44" s="87" t="s">
        <v>2336</v>
      </c>
      <c r="C44" s="88" t="s">
        <v>2361</v>
      </c>
      <c r="D44" s="88">
        <v>20</v>
      </c>
      <c r="E44" s="88" t="s">
        <v>298</v>
      </c>
      <c r="F44" s="88" t="s">
        <v>299</v>
      </c>
      <c r="G44" s="89" t="s">
        <v>129</v>
      </c>
      <c r="H44" s="90">
        <v>0</v>
      </c>
      <c r="I44" s="90">
        <v>0</v>
      </c>
      <c r="J44" s="91">
        <v>4.8002901999999993E-2</v>
      </c>
      <c r="K44" s="92">
        <f t="shared" si="0"/>
        <v>2.7035826390121864E-3</v>
      </c>
      <c r="L44" s="92">
        <f>J44/'סכום נכסי הקרן'!$C$42</f>
        <v>5.6006376775988482E-4</v>
      </c>
    </row>
    <row r="45" spans="2:12">
      <c r="B45" s="93"/>
      <c r="C45" s="88"/>
      <c r="D45" s="88"/>
      <c r="E45" s="88"/>
      <c r="F45" s="88"/>
      <c r="G45" s="88"/>
      <c r="H45" s="88"/>
      <c r="I45" s="88"/>
      <c r="J45" s="88"/>
      <c r="K45" s="92"/>
      <c r="L45" s="88"/>
    </row>
    <row r="46" spans="2:12">
      <c r="B46" s="80" t="s">
        <v>183</v>
      </c>
      <c r="C46" s="81"/>
      <c r="D46" s="81"/>
      <c r="E46" s="81"/>
      <c r="F46" s="81"/>
      <c r="G46" s="82"/>
      <c r="H46" s="83"/>
      <c r="I46" s="83"/>
      <c r="J46" s="84">
        <f>J47</f>
        <v>0.453677198</v>
      </c>
      <c r="K46" s="85">
        <f t="shared" si="0"/>
        <v>2.555165927735982E-2</v>
      </c>
      <c r="L46" s="85">
        <f>J46/'סכום נכסי הקרן'!$C$42</f>
        <v>5.2931833341789908E-3</v>
      </c>
    </row>
    <row r="47" spans="2:12">
      <c r="B47" s="86" t="s">
        <v>39</v>
      </c>
      <c r="C47" s="81"/>
      <c r="D47" s="81"/>
      <c r="E47" s="81"/>
      <c r="F47" s="81"/>
      <c r="G47" s="82"/>
      <c r="H47" s="83"/>
      <c r="I47" s="83"/>
      <c r="J47" s="84">
        <f>SUM(J48:J49)</f>
        <v>0.453677198</v>
      </c>
      <c r="K47" s="85">
        <f t="shared" ref="K47:K49" si="1">IFERROR(J47/$J$10,0)</f>
        <v>2.555165927735982E-2</v>
      </c>
      <c r="L47" s="85">
        <f>J47/'סכום נכסי הקרן'!$C$42</f>
        <v>5.2931833341789908E-3</v>
      </c>
    </row>
    <row r="48" spans="2:12">
      <c r="B48" s="87" t="s">
        <v>2362</v>
      </c>
      <c r="C48" s="88" t="s">
        <v>2363</v>
      </c>
      <c r="D48" s="88">
        <v>85</v>
      </c>
      <c r="E48" s="88" t="s">
        <v>722</v>
      </c>
      <c r="F48" s="88" t="s">
        <v>680</v>
      </c>
      <c r="G48" s="89" t="s">
        <v>123</v>
      </c>
      <c r="H48" s="90">
        <v>0</v>
      </c>
      <c r="I48" s="90">
        <v>0</v>
      </c>
      <c r="J48" s="91">
        <v>7.2400829E-2</v>
      </c>
      <c r="K48" s="85">
        <f t="shared" si="1"/>
        <v>4.0777039757823406E-3</v>
      </c>
      <c r="L48" s="85">
        <f>J48/'סכום נכסי הקרן'!$C$42</f>
        <v>8.4472145202136196E-4</v>
      </c>
    </row>
    <row r="49" spans="2:12">
      <c r="B49" s="87" t="s">
        <v>2362</v>
      </c>
      <c r="C49" s="88" t="s">
        <v>2364</v>
      </c>
      <c r="D49" s="88">
        <v>85</v>
      </c>
      <c r="E49" s="88" t="s">
        <v>722</v>
      </c>
      <c r="F49" s="88" t="s">
        <v>680</v>
      </c>
      <c r="G49" s="89" t="s">
        <v>121</v>
      </c>
      <c r="H49" s="90">
        <v>0</v>
      </c>
      <c r="I49" s="90">
        <v>0</v>
      </c>
      <c r="J49" s="91">
        <v>0.381276369</v>
      </c>
      <c r="K49" s="85">
        <f t="shared" si="1"/>
        <v>2.1473955301577481E-2</v>
      </c>
      <c r="L49" s="85">
        <f>J49/'סכום נכסי הקרן'!$C$42</f>
        <v>4.448461882157629E-3</v>
      </c>
    </row>
    <row r="50" spans="2:12">
      <c r="B50" s="94"/>
      <c r="C50" s="94"/>
      <c r="D50" s="95"/>
      <c r="E50" s="95"/>
      <c r="F50" s="95"/>
      <c r="G50" s="95"/>
      <c r="H50" s="95"/>
      <c r="I50" s="95"/>
      <c r="J50" s="95"/>
      <c r="K50" s="95"/>
      <c r="L50" s="95"/>
    </row>
    <row r="51" spans="2:12">
      <c r="B51" s="94"/>
      <c r="C51" s="94"/>
      <c r="D51" s="95"/>
      <c r="E51" s="95"/>
      <c r="F51" s="95"/>
      <c r="G51" s="95"/>
      <c r="H51" s="95"/>
      <c r="I51" s="95"/>
      <c r="J51" s="95"/>
      <c r="K51" s="95"/>
      <c r="L51" s="95"/>
    </row>
    <row r="52" spans="2:12">
      <c r="B52" s="94"/>
      <c r="C52" s="94"/>
      <c r="D52" s="95"/>
      <c r="E52" s="95"/>
      <c r="F52" s="95"/>
      <c r="G52" s="95"/>
      <c r="H52" s="95"/>
      <c r="I52" s="95"/>
      <c r="J52" s="95"/>
      <c r="K52" s="95"/>
      <c r="L52" s="95"/>
    </row>
    <row r="53" spans="2:12">
      <c r="B53" s="96" t="s">
        <v>204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</row>
    <row r="54" spans="2:12">
      <c r="B54" s="97"/>
      <c r="C54" s="94"/>
      <c r="D54" s="95"/>
      <c r="E54" s="95"/>
      <c r="F54" s="95"/>
      <c r="G54" s="95"/>
      <c r="H54" s="95"/>
      <c r="I54" s="95"/>
      <c r="J54" s="95"/>
      <c r="K54" s="95"/>
      <c r="L54" s="95"/>
    </row>
    <row r="55" spans="2:12">
      <c r="B55" s="94"/>
      <c r="C55" s="94"/>
      <c r="D55" s="95"/>
      <c r="E55" s="95"/>
      <c r="F55" s="95"/>
      <c r="G55" s="95"/>
      <c r="H55" s="95"/>
      <c r="I55" s="95"/>
      <c r="J55" s="95"/>
      <c r="K55" s="95"/>
      <c r="L55" s="95"/>
    </row>
    <row r="56" spans="2:12">
      <c r="B56" s="80" t="s">
        <v>183</v>
      </c>
      <c r="C56" s="81"/>
      <c r="D56" s="95"/>
      <c r="E56" s="95"/>
      <c r="F56" s="95"/>
      <c r="G56" s="95"/>
      <c r="H56" s="95"/>
      <c r="I56" s="95"/>
      <c r="J56" s="95"/>
      <c r="K56" s="95"/>
      <c r="L56" s="95"/>
    </row>
    <row r="57" spans="2:12">
      <c r="B57" s="95"/>
      <c r="C57" s="81"/>
      <c r="D57" s="95"/>
      <c r="E57" s="95"/>
      <c r="F57" s="95"/>
      <c r="G57" s="95"/>
      <c r="H57" s="95"/>
      <c r="I57" s="95"/>
      <c r="J57" s="95"/>
      <c r="K57" s="95"/>
      <c r="L57" s="95"/>
    </row>
    <row r="58" spans="2:12">
      <c r="B58" s="94"/>
      <c r="C58" s="94"/>
      <c r="D58" s="95"/>
      <c r="E58" s="95"/>
      <c r="F58" s="95"/>
      <c r="G58" s="95"/>
      <c r="H58" s="95"/>
      <c r="I58" s="95"/>
      <c r="J58" s="95"/>
      <c r="K58" s="95"/>
      <c r="L58" s="95"/>
    </row>
    <row r="59" spans="2:12">
      <c r="B59" s="94"/>
      <c r="C59" s="94"/>
      <c r="D59" s="95"/>
      <c r="E59" s="95"/>
      <c r="F59" s="95"/>
      <c r="G59" s="95"/>
      <c r="H59" s="95"/>
      <c r="I59" s="95"/>
      <c r="J59" s="95"/>
      <c r="K59" s="95"/>
      <c r="L59" s="95"/>
    </row>
    <row r="60" spans="2:12">
      <c r="B60" s="94"/>
      <c r="C60" s="94"/>
      <c r="D60" s="95"/>
      <c r="E60" s="95"/>
      <c r="F60" s="95"/>
      <c r="G60" s="95"/>
      <c r="H60" s="95"/>
      <c r="I60" s="95"/>
      <c r="J60" s="95"/>
      <c r="K60" s="95"/>
      <c r="L60" s="95"/>
    </row>
    <row r="61" spans="2:12">
      <c r="B61" s="94"/>
      <c r="C61" s="94"/>
      <c r="D61" s="95"/>
      <c r="E61" s="95"/>
      <c r="F61" s="95"/>
      <c r="G61" s="95"/>
      <c r="H61" s="95"/>
      <c r="I61" s="95"/>
      <c r="J61" s="95"/>
      <c r="K61" s="95"/>
      <c r="L61" s="95"/>
    </row>
    <row r="62" spans="2:12">
      <c r="B62" s="94"/>
      <c r="C62" s="94"/>
      <c r="D62" s="95"/>
      <c r="E62" s="95"/>
      <c r="F62" s="95"/>
      <c r="G62" s="95"/>
      <c r="H62" s="95"/>
      <c r="I62" s="95"/>
      <c r="J62" s="95"/>
      <c r="K62" s="95"/>
      <c r="L62" s="95"/>
    </row>
    <row r="63" spans="2:12">
      <c r="B63" s="94"/>
      <c r="C63" s="94"/>
      <c r="D63" s="95"/>
      <c r="E63" s="95"/>
      <c r="F63" s="95"/>
      <c r="G63" s="95"/>
      <c r="H63" s="95"/>
      <c r="I63" s="95"/>
      <c r="J63" s="95"/>
      <c r="K63" s="95"/>
      <c r="L63" s="95"/>
    </row>
    <row r="64" spans="2:12">
      <c r="B64" s="94"/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2:12">
      <c r="B65" s="94"/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2:12">
      <c r="B66" s="94"/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2:12">
      <c r="B67" s="94"/>
      <c r="C67" s="94"/>
      <c r="D67" s="95"/>
      <c r="E67" s="95"/>
      <c r="F67" s="95"/>
      <c r="G67" s="95"/>
      <c r="H67" s="95"/>
      <c r="I67" s="95"/>
      <c r="J67" s="95"/>
      <c r="K67" s="95"/>
      <c r="L67" s="95"/>
    </row>
    <row r="68" spans="2:12">
      <c r="B68" s="94"/>
      <c r="C68" s="94"/>
      <c r="D68" s="95"/>
      <c r="E68" s="95"/>
      <c r="F68" s="95"/>
      <c r="G68" s="95"/>
      <c r="H68" s="95"/>
      <c r="I68" s="95"/>
      <c r="J68" s="95"/>
      <c r="K68" s="95"/>
      <c r="L68" s="95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5.285156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135</v>
      </c>
      <c r="C1" s="46" t="s" vm="1">
        <v>213</v>
      </c>
    </row>
    <row r="2" spans="2:11">
      <c r="B2" s="46" t="s">
        <v>134</v>
      </c>
      <c r="C2" s="46" t="s">
        <v>214</v>
      </c>
    </row>
    <row r="3" spans="2:11">
      <c r="B3" s="46" t="s">
        <v>136</v>
      </c>
      <c r="C3" s="68" t="s">
        <v>2376</v>
      </c>
    </row>
    <row r="4" spans="2:11">
      <c r="B4" s="46" t="s">
        <v>137</v>
      </c>
      <c r="C4" s="68">
        <v>14244</v>
      </c>
    </row>
    <row r="6" spans="2:11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ht="26.25" customHeight="1">
      <c r="B7" s="121" t="s">
        <v>90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s="3" customFormat="1" ht="63">
      <c r="B8" s="21" t="s">
        <v>105</v>
      </c>
      <c r="C8" s="29" t="s">
        <v>41</v>
      </c>
      <c r="D8" s="29" t="s">
        <v>59</v>
      </c>
      <c r="E8" s="29" t="s">
        <v>92</v>
      </c>
      <c r="F8" s="29" t="s">
        <v>93</v>
      </c>
      <c r="G8" s="29" t="s">
        <v>189</v>
      </c>
      <c r="H8" s="29" t="s">
        <v>188</v>
      </c>
      <c r="I8" s="29" t="s">
        <v>100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5" t="s">
        <v>45</v>
      </c>
      <c r="C11" s="75"/>
      <c r="D11" s="76"/>
      <c r="E11" s="76"/>
      <c r="F11" s="98"/>
      <c r="G11" s="78"/>
      <c r="H11" s="99"/>
      <c r="I11" s="78">
        <v>-0.70850163099999985</v>
      </c>
      <c r="J11" s="79">
        <f>IFERROR(I11/$I$11,0)</f>
        <v>1</v>
      </c>
      <c r="K11" s="79">
        <f>I11/'סכום נכסי הקרן'!$C$42</f>
        <v>-8.2662938361910618E-3</v>
      </c>
    </row>
    <row r="12" spans="2:11" ht="19.5" customHeight="1">
      <c r="B12" s="80" t="s">
        <v>35</v>
      </c>
      <c r="C12" s="81"/>
      <c r="D12" s="82"/>
      <c r="E12" s="82"/>
      <c r="F12" s="100"/>
      <c r="G12" s="84"/>
      <c r="H12" s="101"/>
      <c r="I12" s="84">
        <v>-0.69150968299999982</v>
      </c>
      <c r="J12" s="85">
        <f t="shared" ref="J12:J75" si="0">IFERROR(I12/$I$11,0)</f>
        <v>0.97601706579557612</v>
      </c>
      <c r="K12" s="85">
        <f>I12/'סכום נכסי הקרן'!$C$42</f>
        <v>-8.0680438550032561E-3</v>
      </c>
    </row>
    <row r="13" spans="2:11">
      <c r="B13" s="86" t="s">
        <v>180</v>
      </c>
      <c r="C13" s="81"/>
      <c r="D13" s="82"/>
      <c r="E13" s="82"/>
      <c r="F13" s="100"/>
      <c r="G13" s="84"/>
      <c r="H13" s="101"/>
      <c r="I13" s="84">
        <v>-1.3001955999999999E-2</v>
      </c>
      <c r="J13" s="85">
        <f t="shared" si="0"/>
        <v>1.8351342369739728E-2</v>
      </c>
      <c r="K13" s="85">
        <f>I13/'סכום נכסי הקרן'!$C$42</f>
        <v>-1.5169758831681137E-4</v>
      </c>
    </row>
    <row r="14" spans="2:11">
      <c r="B14" s="87" t="s">
        <v>1001</v>
      </c>
      <c r="C14" s="88" t="s">
        <v>1732</v>
      </c>
      <c r="D14" s="89" t="s">
        <v>527</v>
      </c>
      <c r="E14" s="89" t="s">
        <v>122</v>
      </c>
      <c r="F14" s="102">
        <v>44679</v>
      </c>
      <c r="G14" s="91">
        <v>49.766219999999997</v>
      </c>
      <c r="H14" s="103">
        <v>-5.6688359999999998</v>
      </c>
      <c r="I14" s="91">
        <v>-2.821165E-3</v>
      </c>
      <c r="J14" s="92">
        <f t="shared" si="0"/>
        <v>3.9818750960645289E-3</v>
      </c>
      <c r="K14" s="92">
        <f>I14/'סכום נכסי הקרן'!$C$42</f>
        <v>-3.2915349563080914E-5</v>
      </c>
    </row>
    <row r="15" spans="2:11">
      <c r="B15" s="87" t="s">
        <v>968</v>
      </c>
      <c r="C15" s="88" t="s">
        <v>1733</v>
      </c>
      <c r="D15" s="89" t="s">
        <v>527</v>
      </c>
      <c r="E15" s="89" t="s">
        <v>122</v>
      </c>
      <c r="F15" s="102">
        <v>44882</v>
      </c>
      <c r="G15" s="91">
        <v>16.597121999999999</v>
      </c>
      <c r="H15" s="103">
        <v>-7.2972849999999996</v>
      </c>
      <c r="I15" s="91">
        <v>-1.211139E-3</v>
      </c>
      <c r="J15" s="92">
        <f t="shared" si="0"/>
        <v>1.709437137484868E-3</v>
      </c>
      <c r="K15" s="92">
        <f>I15/'סכום נכסי הקרן'!$C$42</f>
        <v>-1.4130709672947258E-5</v>
      </c>
    </row>
    <row r="16" spans="2:11" s="6" customFormat="1">
      <c r="B16" s="87" t="s">
        <v>1001</v>
      </c>
      <c r="C16" s="88" t="s">
        <v>1734</v>
      </c>
      <c r="D16" s="89" t="s">
        <v>527</v>
      </c>
      <c r="E16" s="89" t="s">
        <v>122</v>
      </c>
      <c r="F16" s="102">
        <v>44917</v>
      </c>
      <c r="G16" s="91">
        <v>58.444661000000004</v>
      </c>
      <c r="H16" s="103">
        <v>-6.9257999999999997</v>
      </c>
      <c r="I16" s="91">
        <v>-4.0477600000000001E-3</v>
      </c>
      <c r="J16" s="92">
        <f t="shared" si="0"/>
        <v>5.7131272856589949E-3</v>
      </c>
      <c r="K16" s="92">
        <f>I16/'סכום נכסי הקרן'!$C$42</f>
        <v>-4.7226388866817922E-5</v>
      </c>
    </row>
    <row r="17" spans="2:11" s="6" customFormat="1">
      <c r="B17" s="87" t="s">
        <v>1735</v>
      </c>
      <c r="C17" s="88" t="s">
        <v>1736</v>
      </c>
      <c r="D17" s="89" t="s">
        <v>527</v>
      </c>
      <c r="E17" s="89" t="s">
        <v>122</v>
      </c>
      <c r="F17" s="102">
        <v>44952</v>
      </c>
      <c r="G17" s="91">
        <v>36.891052999999999</v>
      </c>
      <c r="H17" s="103">
        <v>-27.116361999999999</v>
      </c>
      <c r="I17" s="91">
        <v>-1.0003511E-2</v>
      </c>
      <c r="J17" s="92">
        <f t="shared" si="0"/>
        <v>1.4119249077635506E-2</v>
      </c>
      <c r="K17" s="92">
        <f>I17/'סכום נכסי הקרן'!$C$42</f>
        <v>-1.1671386162210472E-4</v>
      </c>
    </row>
    <row r="18" spans="2:11" s="6" customFormat="1">
      <c r="B18" s="87" t="s">
        <v>958</v>
      </c>
      <c r="C18" s="88" t="s">
        <v>1737</v>
      </c>
      <c r="D18" s="89" t="s">
        <v>527</v>
      </c>
      <c r="E18" s="89" t="s">
        <v>122</v>
      </c>
      <c r="F18" s="102">
        <v>44952</v>
      </c>
      <c r="G18" s="91">
        <v>61.400658999999997</v>
      </c>
      <c r="H18" s="103">
        <v>-12.664854999999999</v>
      </c>
      <c r="I18" s="91">
        <v>-7.7763039999999995E-3</v>
      </c>
      <c r="J18" s="92">
        <f t="shared" si="0"/>
        <v>1.0975703738358792E-2</v>
      </c>
      <c r="K18" s="92">
        <f>I18/'סכום נכסי הקרן'!$C$42</f>
        <v>-9.0728392160254481E-5</v>
      </c>
    </row>
    <row r="19" spans="2:11">
      <c r="B19" s="87" t="s">
        <v>968</v>
      </c>
      <c r="C19" s="88" t="s">
        <v>1738</v>
      </c>
      <c r="D19" s="89" t="s">
        <v>527</v>
      </c>
      <c r="E19" s="89" t="s">
        <v>122</v>
      </c>
      <c r="F19" s="102">
        <v>44965</v>
      </c>
      <c r="G19" s="91">
        <v>17.254728</v>
      </c>
      <c r="H19" s="103">
        <v>-6.2907599999999997</v>
      </c>
      <c r="I19" s="91">
        <v>-1.0854529999999999E-3</v>
      </c>
      <c r="J19" s="92">
        <f t="shared" si="0"/>
        <v>1.5320402275827648E-3</v>
      </c>
      <c r="K19" s="92">
        <f>I19/'סכום נכסי הקרן'!$C$42</f>
        <v>-1.2664294690064161E-5</v>
      </c>
    </row>
    <row r="20" spans="2:11">
      <c r="B20" s="87" t="s">
        <v>1074</v>
      </c>
      <c r="C20" s="88" t="s">
        <v>1739</v>
      </c>
      <c r="D20" s="89" t="s">
        <v>527</v>
      </c>
      <c r="E20" s="89" t="s">
        <v>122</v>
      </c>
      <c r="F20" s="102">
        <v>44965</v>
      </c>
      <c r="G20" s="91">
        <v>14.756130000000001</v>
      </c>
      <c r="H20" s="103">
        <v>15.568617</v>
      </c>
      <c r="I20" s="91">
        <v>2.2973249999999998E-3</v>
      </c>
      <c r="J20" s="92">
        <f t="shared" si="0"/>
        <v>-3.2425119427847869E-3</v>
      </c>
      <c r="K20" s="92">
        <f>I20/'סכום נכסי הקרן'!$C$42</f>
        <v>2.6803556486417792E-5</v>
      </c>
    </row>
    <row r="21" spans="2:11">
      <c r="B21" s="87" t="s">
        <v>1074</v>
      </c>
      <c r="C21" s="88" t="s">
        <v>1740</v>
      </c>
      <c r="D21" s="89" t="s">
        <v>527</v>
      </c>
      <c r="E21" s="89" t="s">
        <v>122</v>
      </c>
      <c r="F21" s="102">
        <v>44952</v>
      </c>
      <c r="G21" s="91">
        <v>42.484203000000001</v>
      </c>
      <c r="H21" s="103">
        <v>27.412662000000001</v>
      </c>
      <c r="I21" s="91">
        <v>1.1646050999999999E-2</v>
      </c>
      <c r="J21" s="92">
        <f t="shared" si="0"/>
        <v>-1.6437578250260938E-2</v>
      </c>
      <c r="K21" s="92">
        <f>I21/'סכום נכסי הקרן'!$C$42</f>
        <v>1.3587785177204026E-4</v>
      </c>
    </row>
    <row r="22" spans="2:11">
      <c r="B22" s="93"/>
      <c r="C22" s="88"/>
      <c r="D22" s="88"/>
      <c r="E22" s="88"/>
      <c r="F22" s="88"/>
      <c r="G22" s="91"/>
      <c r="H22" s="103"/>
      <c r="I22" s="88"/>
      <c r="J22" s="92"/>
      <c r="K22" s="88"/>
    </row>
    <row r="23" spans="2:11">
      <c r="B23" s="86" t="s">
        <v>1741</v>
      </c>
      <c r="C23" s="81"/>
      <c r="D23" s="82"/>
      <c r="E23" s="82"/>
      <c r="F23" s="100"/>
      <c r="G23" s="84"/>
      <c r="H23" s="101"/>
      <c r="I23" s="84">
        <v>-0.55666759299999979</v>
      </c>
      <c r="J23" s="85">
        <f t="shared" si="0"/>
        <v>0.78569698169121072</v>
      </c>
      <c r="K23" s="85">
        <f>I23/'סכום נכסי הקרן'!$C$42</f>
        <v>-6.4948021168679763E-3</v>
      </c>
    </row>
    <row r="24" spans="2:11">
      <c r="B24" s="87" t="s">
        <v>1742</v>
      </c>
      <c r="C24" s="88" t="s">
        <v>1743</v>
      </c>
      <c r="D24" s="89" t="s">
        <v>527</v>
      </c>
      <c r="E24" s="89" t="s">
        <v>121</v>
      </c>
      <c r="F24" s="102">
        <v>44817</v>
      </c>
      <c r="G24" s="91">
        <v>90.969871999999995</v>
      </c>
      <c r="H24" s="103">
        <v>-9.2818240000000003</v>
      </c>
      <c r="I24" s="91">
        <v>-8.4436630000000006E-3</v>
      </c>
      <c r="J24" s="92">
        <f t="shared" si="0"/>
        <v>1.1917633821226873E-2</v>
      </c>
      <c r="K24" s="92">
        <f>I24/'סכום נכסי הקרן'!$C$42</f>
        <v>-9.8514662998389844E-5</v>
      </c>
    </row>
    <row r="25" spans="2:11">
      <c r="B25" s="87" t="s">
        <v>1744</v>
      </c>
      <c r="C25" s="88" t="s">
        <v>1745</v>
      </c>
      <c r="D25" s="89" t="s">
        <v>527</v>
      </c>
      <c r="E25" s="89" t="s">
        <v>121</v>
      </c>
      <c r="F25" s="102">
        <v>44817</v>
      </c>
      <c r="G25" s="91">
        <v>100.6335</v>
      </c>
      <c r="H25" s="103">
        <v>-9.2288379999999997</v>
      </c>
      <c r="I25" s="91">
        <v>-9.2873030000000002E-3</v>
      </c>
      <c r="J25" s="92">
        <f t="shared" si="0"/>
        <v>1.3108372082209083E-2</v>
      </c>
      <c r="K25" s="92">
        <f>I25/'סכום נכסי הקרן'!$C$42</f>
        <v>-1.0835765534566395E-4</v>
      </c>
    </row>
    <row r="26" spans="2:11">
      <c r="B26" s="87" t="s">
        <v>1746</v>
      </c>
      <c r="C26" s="88" t="s">
        <v>1747</v>
      </c>
      <c r="D26" s="89" t="s">
        <v>527</v>
      </c>
      <c r="E26" s="89" t="s">
        <v>121</v>
      </c>
      <c r="F26" s="102">
        <v>44816</v>
      </c>
      <c r="G26" s="91">
        <v>53.382300000000008</v>
      </c>
      <c r="H26" s="103">
        <v>-8.3749749999999992</v>
      </c>
      <c r="I26" s="91">
        <v>-4.4707540000000004E-3</v>
      </c>
      <c r="J26" s="92">
        <f t="shared" si="0"/>
        <v>6.310153434212774E-3</v>
      </c>
      <c r="K26" s="92">
        <f>I26/'סכום נכסי הקרן'!$C$42</f>
        <v>-5.2161582438652915E-5</v>
      </c>
    </row>
    <row r="27" spans="2:11">
      <c r="B27" s="87" t="s">
        <v>1746</v>
      </c>
      <c r="C27" s="88" t="s">
        <v>1748</v>
      </c>
      <c r="D27" s="89" t="s">
        <v>527</v>
      </c>
      <c r="E27" s="89" t="s">
        <v>121</v>
      </c>
      <c r="F27" s="102">
        <v>44816</v>
      </c>
      <c r="G27" s="91">
        <v>13.10444</v>
      </c>
      <c r="H27" s="103">
        <v>-8.3749749999999992</v>
      </c>
      <c r="I27" s="91">
        <v>-1.0974940000000001E-3</v>
      </c>
      <c r="J27" s="92">
        <f t="shared" si="0"/>
        <v>1.5490352484453212E-3</v>
      </c>
      <c r="K27" s="92">
        <f>I27/'סכום נכסי הקרן'!$C$42</f>
        <v>-1.2804780526266249E-5</v>
      </c>
    </row>
    <row r="28" spans="2:11">
      <c r="B28" s="87" t="s">
        <v>1749</v>
      </c>
      <c r="C28" s="88" t="s">
        <v>1750</v>
      </c>
      <c r="D28" s="89" t="s">
        <v>527</v>
      </c>
      <c r="E28" s="89" t="s">
        <v>121</v>
      </c>
      <c r="F28" s="102">
        <v>44816</v>
      </c>
      <c r="G28" s="91">
        <v>49.838459999999998</v>
      </c>
      <c r="H28" s="103">
        <v>-8.3424010000000006</v>
      </c>
      <c r="I28" s="91">
        <v>-4.1577239999999998E-3</v>
      </c>
      <c r="J28" s="92">
        <f t="shared" si="0"/>
        <v>5.8683337032430921E-3</v>
      </c>
      <c r="K28" s="92">
        <f>I28/'סכום נכסי הקרן'!$C$42</f>
        <v>-4.850937071983064E-5</v>
      </c>
    </row>
    <row r="29" spans="2:11">
      <c r="B29" s="87" t="s">
        <v>1749</v>
      </c>
      <c r="C29" s="88" t="s">
        <v>1751</v>
      </c>
      <c r="D29" s="89" t="s">
        <v>527</v>
      </c>
      <c r="E29" s="89" t="s">
        <v>121</v>
      </c>
      <c r="F29" s="102">
        <v>44816</v>
      </c>
      <c r="G29" s="91">
        <v>65.541899999999998</v>
      </c>
      <c r="H29" s="103">
        <v>-8.3424010000000006</v>
      </c>
      <c r="I29" s="91">
        <v>-5.4677680000000013E-3</v>
      </c>
      <c r="J29" s="92">
        <f t="shared" si="0"/>
        <v>7.7173682610760319E-3</v>
      </c>
      <c r="K29" s="92">
        <f>I29/'סכום נכסי הקרן'!$C$42</f>
        <v>-6.3794033688149336E-5</v>
      </c>
    </row>
    <row r="30" spans="2:11">
      <c r="B30" s="87" t="s">
        <v>1752</v>
      </c>
      <c r="C30" s="88" t="s">
        <v>1753</v>
      </c>
      <c r="D30" s="89" t="s">
        <v>527</v>
      </c>
      <c r="E30" s="89" t="s">
        <v>121</v>
      </c>
      <c r="F30" s="102">
        <v>44810</v>
      </c>
      <c r="G30" s="91">
        <v>52.85116</v>
      </c>
      <c r="H30" s="103">
        <v>-7.5199540000000002</v>
      </c>
      <c r="I30" s="91">
        <v>-3.9743830000000006E-3</v>
      </c>
      <c r="J30" s="92">
        <f t="shared" si="0"/>
        <v>5.6095608338832485E-3</v>
      </c>
      <c r="K30" s="92">
        <f>I30/'סכום נכסי הקרן'!$C$42</f>
        <v>-4.6370278144867888E-5</v>
      </c>
    </row>
    <row r="31" spans="2:11">
      <c r="B31" s="87" t="s">
        <v>1754</v>
      </c>
      <c r="C31" s="88" t="s">
        <v>1755</v>
      </c>
      <c r="D31" s="89" t="s">
        <v>527</v>
      </c>
      <c r="E31" s="89" t="s">
        <v>121</v>
      </c>
      <c r="F31" s="102">
        <v>44810</v>
      </c>
      <c r="G31" s="91">
        <v>66.073800000000006</v>
      </c>
      <c r="H31" s="103">
        <v>-7.5039259999999999</v>
      </c>
      <c r="I31" s="91">
        <v>-4.9581289999999995E-3</v>
      </c>
      <c r="J31" s="92">
        <f t="shared" si="0"/>
        <v>6.9980488160654641E-3</v>
      </c>
      <c r="K31" s="92">
        <f>I31/'סכום נכסי הקרן'!$C$42</f>
        <v>-5.7847927793606106E-5</v>
      </c>
    </row>
    <row r="32" spans="2:11">
      <c r="B32" s="87" t="s">
        <v>1756</v>
      </c>
      <c r="C32" s="88" t="s">
        <v>1757</v>
      </c>
      <c r="D32" s="89" t="s">
        <v>527</v>
      </c>
      <c r="E32" s="89" t="s">
        <v>121</v>
      </c>
      <c r="F32" s="102">
        <v>44810</v>
      </c>
      <c r="G32" s="91">
        <v>35.953069999999997</v>
      </c>
      <c r="H32" s="103">
        <v>-7.3087609999999996</v>
      </c>
      <c r="I32" s="91">
        <v>-2.6277240000000001E-3</v>
      </c>
      <c r="J32" s="92">
        <f t="shared" si="0"/>
        <v>3.7088467902200222E-3</v>
      </c>
      <c r="K32" s="92">
        <f>I32/'סכום נכסי הקרן'!$C$42</f>
        <v>-3.0658417361372774E-5</v>
      </c>
    </row>
    <row r="33" spans="2:11">
      <c r="B33" s="87" t="s">
        <v>1756</v>
      </c>
      <c r="C33" s="88" t="s">
        <v>1758</v>
      </c>
      <c r="D33" s="89" t="s">
        <v>527</v>
      </c>
      <c r="E33" s="89" t="s">
        <v>121</v>
      </c>
      <c r="F33" s="102">
        <v>44810</v>
      </c>
      <c r="G33" s="91">
        <v>39.716382000000003</v>
      </c>
      <c r="H33" s="103">
        <v>-7.3087609999999996</v>
      </c>
      <c r="I33" s="91">
        <v>-2.9027750000000002E-3</v>
      </c>
      <c r="J33" s="92">
        <f t="shared" si="0"/>
        <v>4.0970618457193088E-3</v>
      </c>
      <c r="K33" s="92">
        <f>I33/'סכום נכסי הקרן'!$C$42</f>
        <v>-3.3867517081763101E-5</v>
      </c>
    </row>
    <row r="34" spans="2:11">
      <c r="B34" s="87" t="s">
        <v>1759</v>
      </c>
      <c r="C34" s="88" t="s">
        <v>1760</v>
      </c>
      <c r="D34" s="89" t="s">
        <v>527</v>
      </c>
      <c r="E34" s="89" t="s">
        <v>121</v>
      </c>
      <c r="F34" s="102">
        <v>44810</v>
      </c>
      <c r="G34" s="91">
        <v>35.973399999999998</v>
      </c>
      <c r="H34" s="103">
        <v>-7.2481159999999996</v>
      </c>
      <c r="I34" s="91">
        <v>-2.6073940000000007E-3</v>
      </c>
      <c r="J34" s="92">
        <f t="shared" si="0"/>
        <v>3.6801524314345599E-3</v>
      </c>
      <c r="K34" s="92">
        <f>I34/'סכום נכסי הקרן'!$C$42</f>
        <v>-3.0421221360211051E-5</v>
      </c>
    </row>
    <row r="35" spans="2:11">
      <c r="B35" s="87" t="s">
        <v>1761</v>
      </c>
      <c r="C35" s="88" t="s">
        <v>1762</v>
      </c>
      <c r="D35" s="89" t="s">
        <v>527</v>
      </c>
      <c r="E35" s="89" t="s">
        <v>121</v>
      </c>
      <c r="F35" s="102">
        <v>44825</v>
      </c>
      <c r="G35" s="91">
        <v>13.4354</v>
      </c>
      <c r="H35" s="103">
        <v>-5.9976539999999998</v>
      </c>
      <c r="I35" s="91">
        <v>-8.05809E-4</v>
      </c>
      <c r="J35" s="92">
        <f t="shared" si="0"/>
        <v>1.1373424770563445E-3</v>
      </c>
      <c r="K35" s="92">
        <f>I35/'סכום נכסי הקרן'!$C$42</f>
        <v>-9.4016071077291357E-6</v>
      </c>
    </row>
    <row r="36" spans="2:11">
      <c r="B36" s="87" t="s">
        <v>1763</v>
      </c>
      <c r="C36" s="88" t="s">
        <v>1764</v>
      </c>
      <c r="D36" s="89" t="s">
        <v>527</v>
      </c>
      <c r="E36" s="89" t="s">
        <v>121</v>
      </c>
      <c r="F36" s="102">
        <v>44825</v>
      </c>
      <c r="G36" s="91">
        <v>26.900744</v>
      </c>
      <c r="H36" s="103">
        <v>-5.8796650000000001</v>
      </c>
      <c r="I36" s="91">
        <v>-1.5816740000000001E-3</v>
      </c>
      <c r="J36" s="92">
        <f t="shared" si="0"/>
        <v>2.2324211135090533E-3</v>
      </c>
      <c r="K36" s="92">
        <f>I36/'סכום נכסי הקרן'!$C$42</f>
        <v>-1.8453848890382675E-5</v>
      </c>
    </row>
    <row r="37" spans="2:11">
      <c r="B37" s="87" t="s">
        <v>1763</v>
      </c>
      <c r="C37" s="88" t="s">
        <v>1765</v>
      </c>
      <c r="D37" s="89" t="s">
        <v>527</v>
      </c>
      <c r="E37" s="89" t="s">
        <v>121</v>
      </c>
      <c r="F37" s="102">
        <v>44825</v>
      </c>
      <c r="G37" s="91">
        <v>52.026311999999997</v>
      </c>
      <c r="H37" s="103">
        <v>-5.8796650000000001</v>
      </c>
      <c r="I37" s="91">
        <v>-3.058973E-3</v>
      </c>
      <c r="J37" s="92">
        <f t="shared" si="0"/>
        <v>4.3175242880986401E-3</v>
      </c>
      <c r="K37" s="92">
        <f>I37/'סכום נכסי הקרן'!$C$42</f>
        <v>-3.5689924410314995E-5</v>
      </c>
    </row>
    <row r="38" spans="2:11">
      <c r="B38" s="87" t="s">
        <v>1766</v>
      </c>
      <c r="C38" s="88" t="s">
        <v>1767</v>
      </c>
      <c r="D38" s="89" t="s">
        <v>527</v>
      </c>
      <c r="E38" s="89" t="s">
        <v>121</v>
      </c>
      <c r="F38" s="102">
        <v>44825</v>
      </c>
      <c r="G38" s="91">
        <v>45.564362000000003</v>
      </c>
      <c r="H38" s="103">
        <v>-5.7836049999999997</v>
      </c>
      <c r="I38" s="91">
        <v>-2.6352630000000001E-3</v>
      </c>
      <c r="J38" s="92">
        <f t="shared" si="0"/>
        <v>3.7194875561267419E-3</v>
      </c>
      <c r="K38" s="92">
        <f>I38/'סכום נכסי הקרן'!$C$42</f>
        <v>-3.0746377058999841E-5</v>
      </c>
    </row>
    <row r="39" spans="2:11">
      <c r="B39" s="87" t="s">
        <v>1766</v>
      </c>
      <c r="C39" s="88" t="s">
        <v>1768</v>
      </c>
      <c r="D39" s="89" t="s">
        <v>527</v>
      </c>
      <c r="E39" s="89" t="s">
        <v>121</v>
      </c>
      <c r="F39" s="102">
        <v>44825</v>
      </c>
      <c r="G39" s="91">
        <v>114.43198099999999</v>
      </c>
      <c r="H39" s="103">
        <v>-5.7836049999999997</v>
      </c>
      <c r="I39" s="91">
        <v>-6.6182939999999994E-3</v>
      </c>
      <c r="J39" s="92">
        <f t="shared" si="0"/>
        <v>9.3412544310713108E-3</v>
      </c>
      <c r="K39" s="92">
        <f>I39/'סכום נכסי הקרן'!$C$42</f>
        <v>-7.7217553925857226E-5</v>
      </c>
    </row>
    <row r="40" spans="2:11">
      <c r="B40" s="87" t="s">
        <v>1769</v>
      </c>
      <c r="C40" s="88" t="s">
        <v>1770</v>
      </c>
      <c r="D40" s="89" t="s">
        <v>527</v>
      </c>
      <c r="E40" s="89" t="s">
        <v>121</v>
      </c>
      <c r="F40" s="102">
        <v>44825</v>
      </c>
      <c r="G40" s="91">
        <v>74.951894999999993</v>
      </c>
      <c r="H40" s="103">
        <v>-5.7805090000000003</v>
      </c>
      <c r="I40" s="91">
        <v>-4.3326010000000002E-3</v>
      </c>
      <c r="J40" s="92">
        <f t="shared" si="0"/>
        <v>6.1151602345429195E-3</v>
      </c>
      <c r="K40" s="92">
        <f>I40/'סכום נכסי הקרן'!$C$42</f>
        <v>-5.0549711354122823E-5</v>
      </c>
    </row>
    <row r="41" spans="2:11">
      <c r="B41" s="87" t="s">
        <v>1771</v>
      </c>
      <c r="C41" s="88" t="s">
        <v>1772</v>
      </c>
      <c r="D41" s="89" t="s">
        <v>527</v>
      </c>
      <c r="E41" s="89" t="s">
        <v>121</v>
      </c>
      <c r="F41" s="102">
        <v>44900</v>
      </c>
      <c r="G41" s="91">
        <v>94.855981999999997</v>
      </c>
      <c r="H41" s="103">
        <v>-7.8495699999999999</v>
      </c>
      <c r="I41" s="91">
        <v>-7.4457870000000006E-3</v>
      </c>
      <c r="J41" s="92">
        <f t="shared" si="0"/>
        <v>1.0509202342259678E-2</v>
      </c>
      <c r="K41" s="92">
        <f>I41/'סכום נכסי הקרן'!$C$42</f>
        <v>-8.6872154545105843E-5</v>
      </c>
    </row>
    <row r="42" spans="2:11">
      <c r="B42" s="87" t="s">
        <v>1773</v>
      </c>
      <c r="C42" s="88" t="s">
        <v>1774</v>
      </c>
      <c r="D42" s="89" t="s">
        <v>527</v>
      </c>
      <c r="E42" s="89" t="s">
        <v>121</v>
      </c>
      <c r="F42" s="102">
        <v>44900</v>
      </c>
      <c r="G42" s="91">
        <v>39.549720000000001</v>
      </c>
      <c r="H42" s="103">
        <v>-7.827007</v>
      </c>
      <c r="I42" s="91">
        <v>-3.0955599999999998E-3</v>
      </c>
      <c r="J42" s="92">
        <f t="shared" si="0"/>
        <v>4.3691642539069901E-3</v>
      </c>
      <c r="K42" s="92">
        <f>I42/'סכום נכסי הקרן'!$C$42</f>
        <v>-3.6116795541377672E-5</v>
      </c>
    </row>
    <row r="43" spans="2:11">
      <c r="B43" s="87" t="s">
        <v>1775</v>
      </c>
      <c r="C43" s="88" t="s">
        <v>1776</v>
      </c>
      <c r="D43" s="89" t="s">
        <v>527</v>
      </c>
      <c r="E43" s="89" t="s">
        <v>121</v>
      </c>
      <c r="F43" s="102">
        <v>44900</v>
      </c>
      <c r="G43" s="91">
        <v>47.488031999999997</v>
      </c>
      <c r="H43" s="103">
        <v>-7.7625950000000001</v>
      </c>
      <c r="I43" s="91">
        <v>-3.6863030000000006E-3</v>
      </c>
      <c r="J43" s="92">
        <f t="shared" si="0"/>
        <v>5.2029562653187478E-3</v>
      </c>
      <c r="K43" s="92">
        <f>I43/'סכום נכסי הקרן'!$C$42</f>
        <v>-4.3009165305976028E-5</v>
      </c>
    </row>
    <row r="44" spans="2:11">
      <c r="B44" s="87" t="s">
        <v>1775</v>
      </c>
      <c r="C44" s="88" t="s">
        <v>1777</v>
      </c>
      <c r="D44" s="89" t="s">
        <v>527</v>
      </c>
      <c r="E44" s="89" t="s">
        <v>121</v>
      </c>
      <c r="F44" s="102">
        <v>44900</v>
      </c>
      <c r="G44" s="91">
        <v>71.647199999999998</v>
      </c>
      <c r="H44" s="103">
        <v>-7.7625950000000001</v>
      </c>
      <c r="I44" s="91">
        <v>-5.561682000000001E-3</v>
      </c>
      <c r="J44" s="92">
        <f t="shared" si="0"/>
        <v>7.8499212375137111E-3</v>
      </c>
      <c r="K44" s="92">
        <f>I44/'סכום נכסי הקרן'!$C$42</f>
        <v>-6.4889755540244892E-5</v>
      </c>
    </row>
    <row r="45" spans="2:11">
      <c r="B45" s="87" t="s">
        <v>1778</v>
      </c>
      <c r="C45" s="88" t="s">
        <v>1779</v>
      </c>
      <c r="D45" s="89" t="s">
        <v>527</v>
      </c>
      <c r="E45" s="89" t="s">
        <v>121</v>
      </c>
      <c r="F45" s="102">
        <v>44881</v>
      </c>
      <c r="G45" s="91">
        <v>30.517363</v>
      </c>
      <c r="H45" s="103">
        <v>-7.5780830000000003</v>
      </c>
      <c r="I45" s="91">
        <v>-2.3126309999999999E-3</v>
      </c>
      <c r="J45" s="92">
        <f t="shared" si="0"/>
        <v>3.2641152804911474E-3</v>
      </c>
      <c r="K45" s="92">
        <f>I45/'סכום נכסי הקרן'!$C$42</f>
        <v>-2.6982136023741031E-5</v>
      </c>
    </row>
    <row r="46" spans="2:11">
      <c r="B46" s="87" t="s">
        <v>1778</v>
      </c>
      <c r="C46" s="88" t="s">
        <v>1780</v>
      </c>
      <c r="D46" s="89" t="s">
        <v>527</v>
      </c>
      <c r="E46" s="89" t="s">
        <v>121</v>
      </c>
      <c r="F46" s="102">
        <v>44881</v>
      </c>
      <c r="G46" s="91">
        <v>46.270966000000001</v>
      </c>
      <c r="H46" s="103">
        <v>-7.5780830000000003</v>
      </c>
      <c r="I46" s="91">
        <v>-3.5064519999999997E-3</v>
      </c>
      <c r="J46" s="92">
        <f t="shared" si="0"/>
        <v>4.9491092844075619E-3</v>
      </c>
      <c r="K46" s="92">
        <f>I46/'סכום נכסי הקרן'!$C$42</f>
        <v>-4.0910791572334189E-5</v>
      </c>
    </row>
    <row r="47" spans="2:11">
      <c r="B47" s="87" t="s">
        <v>1781</v>
      </c>
      <c r="C47" s="88" t="s">
        <v>1782</v>
      </c>
      <c r="D47" s="89" t="s">
        <v>527</v>
      </c>
      <c r="E47" s="89" t="s">
        <v>121</v>
      </c>
      <c r="F47" s="102">
        <v>44881</v>
      </c>
      <c r="G47" s="91">
        <v>178.79818499999999</v>
      </c>
      <c r="H47" s="103">
        <v>-7.3828649999999998</v>
      </c>
      <c r="I47" s="91">
        <v>-1.3200427999999998E-2</v>
      </c>
      <c r="J47" s="92">
        <f t="shared" si="0"/>
        <v>1.863147157666882E-2</v>
      </c>
      <c r="K47" s="92">
        <f>I47/'סכום נכסי הקרן'!$C$42</f>
        <v>-1.5401321865338646E-4</v>
      </c>
    </row>
    <row r="48" spans="2:11">
      <c r="B48" s="87" t="s">
        <v>1783</v>
      </c>
      <c r="C48" s="88" t="s">
        <v>1784</v>
      </c>
      <c r="D48" s="89" t="s">
        <v>527</v>
      </c>
      <c r="E48" s="89" t="s">
        <v>121</v>
      </c>
      <c r="F48" s="102">
        <v>44879</v>
      </c>
      <c r="G48" s="91">
        <v>95.556350000000009</v>
      </c>
      <c r="H48" s="103">
        <v>-7.138477</v>
      </c>
      <c r="I48" s="91">
        <v>-6.8212680000000001E-3</v>
      </c>
      <c r="J48" s="92">
        <f t="shared" si="0"/>
        <v>9.6277378929562427E-3</v>
      </c>
      <c r="K48" s="92">
        <f>I48/'סכום נכסי הקרן'!$C$42</f>
        <v>-7.9585710401007312E-5</v>
      </c>
    </row>
    <row r="49" spans="2:11">
      <c r="B49" s="87" t="s">
        <v>1785</v>
      </c>
      <c r="C49" s="88" t="s">
        <v>1786</v>
      </c>
      <c r="D49" s="89" t="s">
        <v>527</v>
      </c>
      <c r="E49" s="89" t="s">
        <v>121</v>
      </c>
      <c r="F49" s="102">
        <v>44889</v>
      </c>
      <c r="G49" s="91">
        <v>146.0558</v>
      </c>
      <c r="H49" s="103">
        <v>-7.0696830000000004</v>
      </c>
      <c r="I49" s="91">
        <v>-1.0325683E-2</v>
      </c>
      <c r="J49" s="92">
        <f t="shared" si="0"/>
        <v>1.4573972095767839E-2</v>
      </c>
      <c r="K49" s="92">
        <f>I49/'סכום נכסי הקרן'!$C$42</f>
        <v>-1.2047273570406623E-4</v>
      </c>
    </row>
    <row r="50" spans="2:11">
      <c r="B50" s="87" t="s">
        <v>1787</v>
      </c>
      <c r="C50" s="88" t="s">
        <v>1788</v>
      </c>
      <c r="D50" s="89" t="s">
        <v>527</v>
      </c>
      <c r="E50" s="89" t="s">
        <v>121</v>
      </c>
      <c r="F50" s="102">
        <v>44889</v>
      </c>
      <c r="G50" s="91">
        <v>46.475057999999997</v>
      </c>
      <c r="H50" s="103">
        <v>-7.0633299999999997</v>
      </c>
      <c r="I50" s="91">
        <v>-3.2826870000000003E-3</v>
      </c>
      <c r="J50" s="92">
        <f t="shared" si="0"/>
        <v>4.6332807948045512E-3</v>
      </c>
      <c r="K50" s="92">
        <f>I50/'סכום נכסי הקרן'!$C$42</f>
        <v>-3.830006047543529E-5</v>
      </c>
    </row>
    <row r="51" spans="2:11">
      <c r="B51" s="87" t="s">
        <v>1789</v>
      </c>
      <c r="C51" s="88" t="s">
        <v>1790</v>
      </c>
      <c r="D51" s="89" t="s">
        <v>527</v>
      </c>
      <c r="E51" s="89" t="s">
        <v>121</v>
      </c>
      <c r="F51" s="102">
        <v>44901</v>
      </c>
      <c r="G51" s="91">
        <v>106.23500799999999</v>
      </c>
      <c r="H51" s="103">
        <v>-7.0199379999999998</v>
      </c>
      <c r="I51" s="91">
        <v>-7.4576320000000005E-3</v>
      </c>
      <c r="J51" s="92">
        <f t="shared" si="0"/>
        <v>1.052592072296867E-2</v>
      </c>
      <c r="K51" s="92">
        <f>I51/'סכום נכסי הקרן'!$C$42</f>
        <v>-8.7010353592511684E-5</v>
      </c>
    </row>
    <row r="52" spans="2:11">
      <c r="B52" s="87" t="s">
        <v>1791</v>
      </c>
      <c r="C52" s="88" t="s">
        <v>1792</v>
      </c>
      <c r="D52" s="89" t="s">
        <v>527</v>
      </c>
      <c r="E52" s="89" t="s">
        <v>121</v>
      </c>
      <c r="F52" s="102">
        <v>44879</v>
      </c>
      <c r="G52" s="91">
        <v>75.764346000000003</v>
      </c>
      <c r="H52" s="103">
        <v>-7.0812819999999999</v>
      </c>
      <c r="I52" s="91">
        <v>-5.3650870000000002E-3</v>
      </c>
      <c r="J52" s="92">
        <f t="shared" si="0"/>
        <v>7.5724412834837938E-3</v>
      </c>
      <c r="K52" s="92">
        <f>I52/'סכום נכסי הקרן'!$C$42</f>
        <v>-6.2596024706580825E-5</v>
      </c>
    </row>
    <row r="53" spans="2:11">
      <c r="B53" s="87" t="s">
        <v>1793</v>
      </c>
      <c r="C53" s="88" t="s">
        <v>1794</v>
      </c>
      <c r="D53" s="89" t="s">
        <v>527</v>
      </c>
      <c r="E53" s="89" t="s">
        <v>121</v>
      </c>
      <c r="F53" s="102">
        <v>44889</v>
      </c>
      <c r="G53" s="91">
        <v>53.163207999999997</v>
      </c>
      <c r="H53" s="103">
        <v>-6.9649400000000004</v>
      </c>
      <c r="I53" s="91">
        <v>-3.7027860000000004E-3</v>
      </c>
      <c r="J53" s="92">
        <f t="shared" si="0"/>
        <v>5.226220855375845E-3</v>
      </c>
      <c r="K53" s="92">
        <f>I53/'סכום נכסי הקרן'!$C$42</f>
        <v>-4.3201477243366525E-5</v>
      </c>
    </row>
    <row r="54" spans="2:11">
      <c r="B54" s="87" t="s">
        <v>1795</v>
      </c>
      <c r="C54" s="88" t="s">
        <v>1796</v>
      </c>
      <c r="D54" s="89" t="s">
        <v>527</v>
      </c>
      <c r="E54" s="89" t="s">
        <v>121</v>
      </c>
      <c r="F54" s="102">
        <v>44879</v>
      </c>
      <c r="G54" s="91">
        <v>63.196874999999999</v>
      </c>
      <c r="H54" s="103">
        <v>-6.9797529999999997</v>
      </c>
      <c r="I54" s="91">
        <v>-4.4109860000000004E-3</v>
      </c>
      <c r="J54" s="92">
        <f t="shared" si="0"/>
        <v>6.2257951245280919E-3</v>
      </c>
      <c r="K54" s="92">
        <f>I54/'סכום נכסי הקרן'!$C$42</f>
        <v>-5.1464251863274933E-5</v>
      </c>
    </row>
    <row r="55" spans="2:11">
      <c r="B55" s="87" t="s">
        <v>1797</v>
      </c>
      <c r="C55" s="88" t="s">
        <v>1798</v>
      </c>
      <c r="D55" s="89" t="s">
        <v>527</v>
      </c>
      <c r="E55" s="89" t="s">
        <v>121</v>
      </c>
      <c r="F55" s="102">
        <v>44889</v>
      </c>
      <c r="G55" s="91">
        <v>166.46992499999999</v>
      </c>
      <c r="H55" s="103">
        <v>-6.7497509999999998</v>
      </c>
      <c r="I55" s="91">
        <v>-1.1236305E-2</v>
      </c>
      <c r="J55" s="92">
        <f t="shared" si="0"/>
        <v>1.5859250717801105E-2</v>
      </c>
      <c r="K55" s="92">
        <f>I55/'סכום נכסי הקרן'!$C$42</f>
        <v>-1.3109722645516793E-4</v>
      </c>
    </row>
    <row r="56" spans="2:11">
      <c r="B56" s="87" t="s">
        <v>1799</v>
      </c>
      <c r="C56" s="88" t="s">
        <v>1800</v>
      </c>
      <c r="D56" s="89" t="s">
        <v>527</v>
      </c>
      <c r="E56" s="89" t="s">
        <v>121</v>
      </c>
      <c r="F56" s="102">
        <v>44907</v>
      </c>
      <c r="G56" s="91">
        <v>33.397410000000001</v>
      </c>
      <c r="H56" s="103">
        <v>-6.3767969999999998</v>
      </c>
      <c r="I56" s="91">
        <v>-2.1296849999999997E-3</v>
      </c>
      <c r="J56" s="92">
        <f t="shared" si="0"/>
        <v>3.0058999257264944E-3</v>
      </c>
      <c r="K56" s="92">
        <f>I56/'סכום נכסי הקרן'!$C$42</f>
        <v>-2.484765202824009E-5</v>
      </c>
    </row>
    <row r="57" spans="2:11">
      <c r="B57" s="87" t="s">
        <v>1801</v>
      </c>
      <c r="C57" s="88" t="s">
        <v>1802</v>
      </c>
      <c r="D57" s="89" t="s">
        <v>527</v>
      </c>
      <c r="E57" s="89" t="s">
        <v>121</v>
      </c>
      <c r="F57" s="102">
        <v>44882</v>
      </c>
      <c r="G57" s="91">
        <v>106.893776</v>
      </c>
      <c r="H57" s="103">
        <v>-6.4340130000000002</v>
      </c>
      <c r="I57" s="91">
        <v>-6.8775590000000001E-3</v>
      </c>
      <c r="J57" s="92">
        <f t="shared" si="0"/>
        <v>9.7071886627738777E-3</v>
      </c>
      <c r="K57" s="92">
        <f>I57/'סכום נכסי הקרן'!$C$42</f>
        <v>-8.0242473809831466E-5</v>
      </c>
    </row>
    <row r="58" spans="2:11">
      <c r="B58" s="87" t="s">
        <v>1803</v>
      </c>
      <c r="C58" s="88" t="s">
        <v>1804</v>
      </c>
      <c r="D58" s="89" t="s">
        <v>527</v>
      </c>
      <c r="E58" s="89" t="s">
        <v>121</v>
      </c>
      <c r="F58" s="102">
        <v>44903</v>
      </c>
      <c r="G58" s="91">
        <v>133.6842</v>
      </c>
      <c r="H58" s="103">
        <v>-6.2626980000000003</v>
      </c>
      <c r="I58" s="91">
        <v>-8.3722369999999994E-3</v>
      </c>
      <c r="J58" s="92">
        <f t="shared" si="0"/>
        <v>1.1816821068122567E-2</v>
      </c>
      <c r="K58" s="92">
        <f>I58/'סכום נכסי הקרן'!$C$42</f>
        <v>-9.768131515879426E-5</v>
      </c>
    </row>
    <row r="59" spans="2:11">
      <c r="B59" s="87" t="s">
        <v>1805</v>
      </c>
      <c r="C59" s="88" t="s">
        <v>1806</v>
      </c>
      <c r="D59" s="89" t="s">
        <v>527</v>
      </c>
      <c r="E59" s="89" t="s">
        <v>121</v>
      </c>
      <c r="F59" s="102">
        <v>44907</v>
      </c>
      <c r="G59" s="91">
        <v>13.370784</v>
      </c>
      <c r="H59" s="103">
        <v>-6.2827580000000003</v>
      </c>
      <c r="I59" s="91">
        <v>-8.4005400000000002E-4</v>
      </c>
      <c r="J59" s="92">
        <f t="shared" si="0"/>
        <v>1.1856768753154786E-3</v>
      </c>
      <c r="K59" s="92">
        <f>I59/'סכום נכסי הקרן'!$C$42</f>
        <v>-9.8011534461346183E-6</v>
      </c>
    </row>
    <row r="60" spans="2:11">
      <c r="B60" s="87" t="s">
        <v>1805</v>
      </c>
      <c r="C60" s="88" t="s">
        <v>1807</v>
      </c>
      <c r="D60" s="89" t="s">
        <v>527</v>
      </c>
      <c r="E60" s="89" t="s">
        <v>121</v>
      </c>
      <c r="F60" s="102">
        <v>44907</v>
      </c>
      <c r="G60" s="91">
        <v>47.839579000000001</v>
      </c>
      <c r="H60" s="103">
        <v>-6.2827580000000003</v>
      </c>
      <c r="I60" s="91">
        <v>-3.0056449999999999E-3</v>
      </c>
      <c r="J60" s="92">
        <f t="shared" si="0"/>
        <v>4.2422555834596247E-3</v>
      </c>
      <c r="K60" s="92">
        <f>I60/'סכום נכסי הקרן'!$C$42</f>
        <v>-3.5067731181099413E-5</v>
      </c>
    </row>
    <row r="61" spans="2:11">
      <c r="B61" s="87" t="s">
        <v>1808</v>
      </c>
      <c r="C61" s="88" t="s">
        <v>1809</v>
      </c>
      <c r="D61" s="89" t="s">
        <v>527</v>
      </c>
      <c r="E61" s="89" t="s">
        <v>121</v>
      </c>
      <c r="F61" s="102">
        <v>44894</v>
      </c>
      <c r="G61" s="91">
        <v>53.505200000000002</v>
      </c>
      <c r="H61" s="103">
        <v>-6.2759939999999999</v>
      </c>
      <c r="I61" s="91">
        <v>-3.3579830000000001E-3</v>
      </c>
      <c r="J61" s="92">
        <f t="shared" si="0"/>
        <v>4.7395557795123847E-3</v>
      </c>
      <c r="K61" s="92">
        <f>I61/'סכום נכסי הקרן'!$C$42</f>
        <v>-3.917856072646695E-5</v>
      </c>
    </row>
    <row r="62" spans="2:11">
      <c r="B62" s="87" t="s">
        <v>1810</v>
      </c>
      <c r="C62" s="88" t="s">
        <v>1811</v>
      </c>
      <c r="D62" s="89" t="s">
        <v>527</v>
      </c>
      <c r="E62" s="89" t="s">
        <v>121</v>
      </c>
      <c r="F62" s="102">
        <v>44903</v>
      </c>
      <c r="G62" s="91">
        <v>66.891350000000003</v>
      </c>
      <c r="H62" s="103">
        <v>-6.1844599999999996</v>
      </c>
      <c r="I62" s="91">
        <v>-4.1368689999999996E-3</v>
      </c>
      <c r="J62" s="92">
        <f t="shared" si="0"/>
        <v>5.838898344046297E-3</v>
      </c>
      <c r="K62" s="92">
        <f>I62/'סכום נכסי הקרן'!$C$42</f>
        <v>-4.8266049391536103E-5</v>
      </c>
    </row>
    <row r="63" spans="2:11">
      <c r="B63" s="87" t="s">
        <v>1812</v>
      </c>
      <c r="C63" s="88" t="s">
        <v>1813</v>
      </c>
      <c r="D63" s="89" t="s">
        <v>527</v>
      </c>
      <c r="E63" s="89" t="s">
        <v>121</v>
      </c>
      <c r="F63" s="102">
        <v>44902</v>
      </c>
      <c r="G63" s="91">
        <v>29.436527999999999</v>
      </c>
      <c r="H63" s="103">
        <v>-6.2131920000000003</v>
      </c>
      <c r="I63" s="91">
        <v>-1.8289479999999999E-3</v>
      </c>
      <c r="J63" s="92">
        <f t="shared" si="0"/>
        <v>2.5814308958168092E-3</v>
      </c>
      <c r="K63" s="92">
        <f>I63/'סכום נכסי הקרן'!$C$42</f>
        <v>-2.1338866302643659E-5</v>
      </c>
    </row>
    <row r="64" spans="2:11">
      <c r="B64" s="87" t="s">
        <v>1812</v>
      </c>
      <c r="C64" s="88" t="s">
        <v>1814</v>
      </c>
      <c r="D64" s="89" t="s">
        <v>527</v>
      </c>
      <c r="E64" s="89" t="s">
        <v>121</v>
      </c>
      <c r="F64" s="102">
        <v>44902</v>
      </c>
      <c r="G64" s="91">
        <v>51.755040000000001</v>
      </c>
      <c r="H64" s="103">
        <v>-6.2131920000000003</v>
      </c>
      <c r="I64" s="91">
        <v>-3.2156400000000001E-3</v>
      </c>
      <c r="J64" s="92">
        <f t="shared" si="0"/>
        <v>4.5386486908454279E-3</v>
      </c>
      <c r="K64" s="92">
        <f>I64/'סכום נכסי הקרן'!$C$42</f>
        <v>-3.75178036977722E-5</v>
      </c>
    </row>
    <row r="65" spans="2:11">
      <c r="B65" s="87" t="s">
        <v>1815</v>
      </c>
      <c r="C65" s="88" t="s">
        <v>1816</v>
      </c>
      <c r="D65" s="89" t="s">
        <v>527</v>
      </c>
      <c r="E65" s="89" t="s">
        <v>121</v>
      </c>
      <c r="F65" s="102">
        <v>44882</v>
      </c>
      <c r="G65" s="91">
        <v>81.775553000000002</v>
      </c>
      <c r="H65" s="103">
        <v>-6.2648060000000001</v>
      </c>
      <c r="I65" s="91">
        <v>-5.1230799999999995E-3</v>
      </c>
      <c r="J65" s="92">
        <f t="shared" si="0"/>
        <v>7.2308654995883849E-3</v>
      </c>
      <c r="K65" s="92">
        <f>I65/'סכום נכסי הקרן'!$C$42</f>
        <v>-5.9772458909574075E-5</v>
      </c>
    </row>
    <row r="66" spans="2:11">
      <c r="B66" s="87" t="s">
        <v>1817</v>
      </c>
      <c r="C66" s="88" t="s">
        <v>1818</v>
      </c>
      <c r="D66" s="89" t="s">
        <v>527</v>
      </c>
      <c r="E66" s="89" t="s">
        <v>121</v>
      </c>
      <c r="F66" s="102">
        <v>44902</v>
      </c>
      <c r="G66" s="91">
        <v>66.920900000000003</v>
      </c>
      <c r="H66" s="103">
        <v>-6.1819249999999997</v>
      </c>
      <c r="I66" s="91">
        <v>-4.1369999999999992E-3</v>
      </c>
      <c r="J66" s="92">
        <f t="shared" si="0"/>
        <v>5.8390832412917905E-3</v>
      </c>
      <c r="K66" s="92">
        <f>I66/'סכום נכסי הקרן'!$C$42</f>
        <v>-4.8267577806496853E-5</v>
      </c>
    </row>
    <row r="67" spans="2:11">
      <c r="B67" s="87" t="s">
        <v>1819</v>
      </c>
      <c r="C67" s="88" t="s">
        <v>1820</v>
      </c>
      <c r="D67" s="89" t="s">
        <v>527</v>
      </c>
      <c r="E67" s="89" t="s">
        <v>121</v>
      </c>
      <c r="F67" s="102">
        <v>44894</v>
      </c>
      <c r="G67" s="91">
        <v>167.35149999999999</v>
      </c>
      <c r="H67" s="103">
        <v>-6.1821659999999996</v>
      </c>
      <c r="I67" s="91">
        <v>-1.0345948000000001E-2</v>
      </c>
      <c r="J67" s="92">
        <f t="shared" si="0"/>
        <v>1.4602574711645234E-2</v>
      </c>
      <c r="K67" s="92">
        <f>I67/'סכום נכסי הקרן'!$C$42</f>
        <v>-1.2070917333139248E-4</v>
      </c>
    </row>
    <row r="68" spans="2:11">
      <c r="B68" s="87" t="s">
        <v>1821</v>
      </c>
      <c r="C68" s="88" t="s">
        <v>1822</v>
      </c>
      <c r="D68" s="89" t="s">
        <v>527</v>
      </c>
      <c r="E68" s="89" t="s">
        <v>121</v>
      </c>
      <c r="F68" s="102">
        <v>44882</v>
      </c>
      <c r="G68" s="91">
        <v>53.584000000000003</v>
      </c>
      <c r="H68" s="103">
        <v>-6.1616669999999996</v>
      </c>
      <c r="I68" s="91">
        <v>-3.3016670000000003E-3</v>
      </c>
      <c r="J68" s="92">
        <f t="shared" si="0"/>
        <v>4.6600697239608767E-3</v>
      </c>
      <c r="K68" s="92">
        <f>I68/'סכום נכסי הקרן'!$C$42</f>
        <v>-3.8521505635398378E-5</v>
      </c>
    </row>
    <row r="69" spans="2:11">
      <c r="B69" s="87" t="s">
        <v>1823</v>
      </c>
      <c r="C69" s="88" t="s">
        <v>1824</v>
      </c>
      <c r="D69" s="89" t="s">
        <v>527</v>
      </c>
      <c r="E69" s="89" t="s">
        <v>121</v>
      </c>
      <c r="F69" s="102">
        <v>44882</v>
      </c>
      <c r="G69" s="91">
        <v>80.376000000000005</v>
      </c>
      <c r="H69" s="103">
        <v>-6.1616669999999996</v>
      </c>
      <c r="I69" s="91">
        <v>-4.9525009999999998E-3</v>
      </c>
      <c r="J69" s="92">
        <f t="shared" si="0"/>
        <v>6.9901052916559918E-3</v>
      </c>
      <c r="K69" s="92">
        <f>I69/'סכום נכסי הקרן'!$C$42</f>
        <v>-5.7782264286742451E-5</v>
      </c>
    </row>
    <row r="70" spans="2:11">
      <c r="B70" s="87" t="s">
        <v>1825</v>
      </c>
      <c r="C70" s="88" t="s">
        <v>1826</v>
      </c>
      <c r="D70" s="89" t="s">
        <v>527</v>
      </c>
      <c r="E70" s="89" t="s">
        <v>121</v>
      </c>
      <c r="F70" s="102">
        <v>44886</v>
      </c>
      <c r="G70" s="91">
        <v>162.79717500000001</v>
      </c>
      <c r="H70" s="103">
        <v>-5.696332</v>
      </c>
      <c r="I70" s="91">
        <v>-9.2734670000000005E-3</v>
      </c>
      <c r="J70" s="92">
        <f t="shared" si="0"/>
        <v>1.3088843545654451E-2</v>
      </c>
      <c r="K70" s="92">
        <f>I70/'סכום נכסי הקרן'!$C$42</f>
        <v>-1.0819622672431256E-4</v>
      </c>
    </row>
    <row r="71" spans="2:11">
      <c r="B71" s="87" t="s">
        <v>1827</v>
      </c>
      <c r="C71" s="88" t="s">
        <v>1828</v>
      </c>
      <c r="D71" s="89" t="s">
        <v>527</v>
      </c>
      <c r="E71" s="89" t="s">
        <v>121</v>
      </c>
      <c r="F71" s="102">
        <v>44887</v>
      </c>
      <c r="G71" s="91">
        <v>26.94172</v>
      </c>
      <c r="H71" s="103">
        <v>-5.5612750000000002</v>
      </c>
      <c r="I71" s="91">
        <v>-1.4983029999999999E-3</v>
      </c>
      <c r="J71" s="92">
        <f t="shared" si="0"/>
        <v>2.1147488367602644E-3</v>
      </c>
      <c r="K71" s="92">
        <f>I71/'סכום נכסי הקרן'!$C$42</f>
        <v>-1.7481135274403594E-5</v>
      </c>
    </row>
    <row r="72" spans="2:11">
      <c r="B72" s="87" t="s">
        <v>1827</v>
      </c>
      <c r="C72" s="88" t="s">
        <v>1829</v>
      </c>
      <c r="D72" s="89" t="s">
        <v>527</v>
      </c>
      <c r="E72" s="89" t="s">
        <v>121</v>
      </c>
      <c r="F72" s="102">
        <v>44887</v>
      </c>
      <c r="G72" s="91">
        <v>152.62415999999999</v>
      </c>
      <c r="H72" s="103">
        <v>-5.5612750000000002</v>
      </c>
      <c r="I72" s="91">
        <v>-8.4878499999999999E-3</v>
      </c>
      <c r="J72" s="92">
        <f t="shared" si="0"/>
        <v>1.1980000650132591E-2</v>
      </c>
      <c r="K72" s="92">
        <f>I72/'סכום נכסי הקרן'!$C$42</f>
        <v>-9.9030205531755968E-5</v>
      </c>
    </row>
    <row r="73" spans="2:11">
      <c r="B73" s="87" t="s">
        <v>1830</v>
      </c>
      <c r="C73" s="88" t="s">
        <v>1831</v>
      </c>
      <c r="D73" s="89" t="s">
        <v>527</v>
      </c>
      <c r="E73" s="89" t="s">
        <v>121</v>
      </c>
      <c r="F73" s="102">
        <v>44886</v>
      </c>
      <c r="G73" s="91">
        <v>32.575499999999998</v>
      </c>
      <c r="H73" s="103">
        <v>-5.5356240000000003</v>
      </c>
      <c r="I73" s="91">
        <v>-1.8032570000000002E-3</v>
      </c>
      <c r="J73" s="92">
        <f t="shared" si="0"/>
        <v>2.5451698642596355E-3</v>
      </c>
      <c r="K73" s="92">
        <f>I73/'סכום נכסי הקרן'!$C$42</f>
        <v>-2.1039121960988668E-5</v>
      </c>
    </row>
    <row r="74" spans="2:11">
      <c r="B74" s="87" t="s">
        <v>1830</v>
      </c>
      <c r="C74" s="88" t="s">
        <v>1832</v>
      </c>
      <c r="D74" s="89" t="s">
        <v>527</v>
      </c>
      <c r="E74" s="89" t="s">
        <v>121</v>
      </c>
      <c r="F74" s="102">
        <v>44886</v>
      </c>
      <c r="G74" s="91">
        <v>64.039500000000004</v>
      </c>
      <c r="H74" s="103">
        <v>-5.5356240000000003</v>
      </c>
      <c r="I74" s="91">
        <v>-3.5449860000000004E-3</v>
      </c>
      <c r="J74" s="92">
        <f t="shared" si="0"/>
        <v>5.0034973031699362E-3</v>
      </c>
      <c r="K74" s="92">
        <f>I74/'סכום נכסי הקרן'!$C$42</f>
        <v>-4.1360378916592246E-5</v>
      </c>
    </row>
    <row r="75" spans="2:11">
      <c r="B75" s="87" t="s">
        <v>1833</v>
      </c>
      <c r="C75" s="88" t="s">
        <v>1834</v>
      </c>
      <c r="D75" s="89" t="s">
        <v>527</v>
      </c>
      <c r="E75" s="89" t="s">
        <v>121</v>
      </c>
      <c r="F75" s="102">
        <v>44887</v>
      </c>
      <c r="G75" s="91">
        <v>67.403549999999996</v>
      </c>
      <c r="H75" s="103">
        <v>-5.5941349999999996</v>
      </c>
      <c r="I75" s="91">
        <v>-3.7706460000000008E-3</v>
      </c>
      <c r="J75" s="92">
        <f t="shared" si="0"/>
        <v>5.3220004514005154E-3</v>
      </c>
      <c r="K75" s="92">
        <f>I75/'סכום נכסי הקרן'!$C$42</f>
        <v>-4.3993219527618134E-5</v>
      </c>
    </row>
    <row r="76" spans="2:11">
      <c r="B76" s="87" t="s">
        <v>1835</v>
      </c>
      <c r="C76" s="88" t="s">
        <v>1836</v>
      </c>
      <c r="D76" s="89" t="s">
        <v>527</v>
      </c>
      <c r="E76" s="89" t="s">
        <v>121</v>
      </c>
      <c r="F76" s="102">
        <v>44886</v>
      </c>
      <c r="G76" s="91">
        <v>18.31305</v>
      </c>
      <c r="H76" s="103">
        <v>-5.44313</v>
      </c>
      <c r="I76" s="91">
        <v>-9.968030000000001E-4</v>
      </c>
      <c r="J76" s="92">
        <f t="shared" ref="J76:J139" si="1">IFERROR(I76/$I$11,0)</f>
        <v>1.4069170152693697E-3</v>
      </c>
      <c r="K76" s="92">
        <f>I76/'סכום נכסי הקרן'!$C$42</f>
        <v>-1.1629989451353517E-5</v>
      </c>
    </row>
    <row r="77" spans="2:11">
      <c r="B77" s="87" t="s">
        <v>1835</v>
      </c>
      <c r="C77" s="88" t="s">
        <v>1837</v>
      </c>
      <c r="D77" s="89" t="s">
        <v>527</v>
      </c>
      <c r="E77" s="89" t="s">
        <v>121</v>
      </c>
      <c r="F77" s="102">
        <v>44886</v>
      </c>
      <c r="G77" s="91">
        <v>133.70238000000001</v>
      </c>
      <c r="H77" s="103">
        <v>-5.44313</v>
      </c>
      <c r="I77" s="91">
        <v>-7.2775939999999992E-3</v>
      </c>
      <c r="J77" s="92">
        <f t="shared" si="1"/>
        <v>1.0271809804768115E-2</v>
      </c>
      <c r="K77" s="92">
        <f>I77/'סכום נכסי הקרן'!$C$42</f>
        <v>-8.4909798075681587E-5</v>
      </c>
    </row>
    <row r="78" spans="2:11">
      <c r="B78" s="87" t="s">
        <v>1838</v>
      </c>
      <c r="C78" s="88" t="s">
        <v>1839</v>
      </c>
      <c r="D78" s="89" t="s">
        <v>527</v>
      </c>
      <c r="E78" s="89" t="s">
        <v>121</v>
      </c>
      <c r="F78" s="102">
        <v>44852</v>
      </c>
      <c r="G78" s="91">
        <v>47.7134</v>
      </c>
      <c r="H78" s="103">
        <v>-4.3928710000000004</v>
      </c>
      <c r="I78" s="91">
        <v>-2.095988E-3</v>
      </c>
      <c r="J78" s="92">
        <f t="shared" si="1"/>
        <v>2.9583389907538553E-3</v>
      </c>
      <c r="K78" s="92">
        <f>I78/'סכום נכסי הקרן'!$C$42</f>
        <v>-2.4454499364632283E-5</v>
      </c>
    </row>
    <row r="79" spans="2:11">
      <c r="B79" s="87" t="s">
        <v>1840</v>
      </c>
      <c r="C79" s="88" t="s">
        <v>1841</v>
      </c>
      <c r="D79" s="89" t="s">
        <v>527</v>
      </c>
      <c r="E79" s="89" t="s">
        <v>121</v>
      </c>
      <c r="F79" s="102">
        <v>44852</v>
      </c>
      <c r="G79" s="91">
        <v>39.563802000000003</v>
      </c>
      <c r="H79" s="103">
        <v>-4.3506479999999996</v>
      </c>
      <c r="I79" s="91">
        <v>-1.721282E-3</v>
      </c>
      <c r="J79" s="92">
        <f t="shared" si="1"/>
        <v>2.4294679428903112E-3</v>
      </c>
      <c r="K79" s="92">
        <f>I79/'סכום נכסי הקרן'!$C$42</f>
        <v>-2.0082695881537959E-5</v>
      </c>
    </row>
    <row r="80" spans="2:11">
      <c r="B80" s="87" t="s">
        <v>1842</v>
      </c>
      <c r="C80" s="88" t="s">
        <v>1843</v>
      </c>
      <c r="D80" s="89" t="s">
        <v>527</v>
      </c>
      <c r="E80" s="89" t="s">
        <v>121</v>
      </c>
      <c r="F80" s="102">
        <v>44852</v>
      </c>
      <c r="G80" s="91">
        <v>115.922286</v>
      </c>
      <c r="H80" s="103">
        <v>-4.3506479999999996</v>
      </c>
      <c r="I80" s="91">
        <v>-5.0433709999999996E-3</v>
      </c>
      <c r="J80" s="92">
        <f t="shared" si="1"/>
        <v>7.118361877137303E-3</v>
      </c>
      <c r="K80" s="92">
        <f>I80/'סכום נכסי הקרן'!$C$42</f>
        <v>-5.8842470908757528E-5</v>
      </c>
    </row>
    <row r="81" spans="2:11">
      <c r="B81" s="87" t="s">
        <v>1844</v>
      </c>
      <c r="C81" s="88" t="s">
        <v>1845</v>
      </c>
      <c r="D81" s="89" t="s">
        <v>527</v>
      </c>
      <c r="E81" s="89" t="s">
        <v>121</v>
      </c>
      <c r="F81" s="102">
        <v>44865</v>
      </c>
      <c r="G81" s="91">
        <v>19.357019999999999</v>
      </c>
      <c r="H81" s="103">
        <v>-4.1592159999999998</v>
      </c>
      <c r="I81" s="91">
        <v>-8.051E-4</v>
      </c>
      <c r="J81" s="92">
        <f t="shared" si="1"/>
        <v>1.1363417736437083E-3</v>
      </c>
      <c r="K81" s="92">
        <f>I81/'סכום נכסי הקרן'!$C$42</f>
        <v>-9.3933349992774058E-6</v>
      </c>
    </row>
    <row r="82" spans="2:11">
      <c r="B82" s="87" t="s">
        <v>1844</v>
      </c>
      <c r="C82" s="88" t="s">
        <v>1846</v>
      </c>
      <c r="D82" s="89" t="s">
        <v>527</v>
      </c>
      <c r="E82" s="89" t="s">
        <v>121</v>
      </c>
      <c r="F82" s="102">
        <v>44865</v>
      </c>
      <c r="G82" s="91">
        <v>55.67745</v>
      </c>
      <c r="H82" s="103">
        <v>-4.1592159999999998</v>
      </c>
      <c r="I82" s="91">
        <v>-2.315746E-3</v>
      </c>
      <c r="J82" s="92">
        <f t="shared" si="1"/>
        <v>3.2685118829317143E-3</v>
      </c>
      <c r="K82" s="92">
        <f>I82/'סכום נכסי הקרן'!$C$42</f>
        <v>-2.701847963139567E-5</v>
      </c>
    </row>
    <row r="83" spans="2:11">
      <c r="B83" s="87" t="s">
        <v>1847</v>
      </c>
      <c r="C83" s="88" t="s">
        <v>1848</v>
      </c>
      <c r="D83" s="89" t="s">
        <v>527</v>
      </c>
      <c r="E83" s="89" t="s">
        <v>121</v>
      </c>
      <c r="F83" s="102">
        <v>44865</v>
      </c>
      <c r="G83" s="91">
        <v>181.88734199999999</v>
      </c>
      <c r="H83" s="103">
        <v>-4.0991989999999996</v>
      </c>
      <c r="I83" s="91">
        <v>-7.4559249999999995E-3</v>
      </c>
      <c r="J83" s="92">
        <f t="shared" si="1"/>
        <v>1.0523511413059825E-2</v>
      </c>
      <c r="K83" s="92">
        <f>I83/'סכום נכסי הקרן'!$C$42</f>
        <v>-8.6990437528862728E-5</v>
      </c>
    </row>
    <row r="84" spans="2:11">
      <c r="B84" s="87" t="s">
        <v>1849</v>
      </c>
      <c r="C84" s="88" t="s">
        <v>1850</v>
      </c>
      <c r="D84" s="89" t="s">
        <v>527</v>
      </c>
      <c r="E84" s="89" t="s">
        <v>121</v>
      </c>
      <c r="F84" s="102">
        <v>44865</v>
      </c>
      <c r="G84" s="91">
        <v>79.889464000000004</v>
      </c>
      <c r="H84" s="103">
        <v>-4.0482399999999998</v>
      </c>
      <c r="I84" s="91">
        <v>-3.2341169999999999E-3</v>
      </c>
      <c r="J84" s="92">
        <f t="shared" si="1"/>
        <v>4.5647276710362302E-3</v>
      </c>
      <c r="K84" s="92">
        <f>I84/'סכום נכסי הקרן'!$C$42</f>
        <v>-3.7733380210977569E-5</v>
      </c>
    </row>
    <row r="85" spans="2:11">
      <c r="B85" s="87" t="s">
        <v>1851</v>
      </c>
      <c r="C85" s="88" t="s">
        <v>1852</v>
      </c>
      <c r="D85" s="89" t="s">
        <v>527</v>
      </c>
      <c r="E85" s="89" t="s">
        <v>121</v>
      </c>
      <c r="F85" s="102">
        <v>44867</v>
      </c>
      <c r="G85" s="91">
        <v>109.65807999999998</v>
      </c>
      <c r="H85" s="103">
        <v>-3.786864</v>
      </c>
      <c r="I85" s="91">
        <v>-4.152602E-3</v>
      </c>
      <c r="J85" s="92">
        <f t="shared" si="1"/>
        <v>5.8611043620872072E-3</v>
      </c>
      <c r="K85" s="92">
        <f>I85/'סכום נכסי הקרן'!$C$42</f>
        <v>-4.8449610861594032E-5</v>
      </c>
    </row>
    <row r="86" spans="2:11">
      <c r="B86" s="87" t="s">
        <v>1853</v>
      </c>
      <c r="C86" s="88" t="s">
        <v>1854</v>
      </c>
      <c r="D86" s="89" t="s">
        <v>527</v>
      </c>
      <c r="E86" s="89" t="s">
        <v>121</v>
      </c>
      <c r="F86" s="102">
        <v>44853</v>
      </c>
      <c r="G86" s="91">
        <v>71.597520000000003</v>
      </c>
      <c r="H86" s="103">
        <v>-3.7877869999999998</v>
      </c>
      <c r="I86" s="91">
        <v>-2.7119620000000001E-3</v>
      </c>
      <c r="J86" s="92">
        <f t="shared" si="1"/>
        <v>3.8277427762195239E-3</v>
      </c>
      <c r="K86" s="92">
        <f>I86/'סכום נכסי הקרן'!$C$42</f>
        <v>-3.1641246517588316E-5</v>
      </c>
    </row>
    <row r="87" spans="2:11">
      <c r="B87" s="87" t="s">
        <v>1855</v>
      </c>
      <c r="C87" s="88" t="s">
        <v>1856</v>
      </c>
      <c r="D87" s="89" t="s">
        <v>527</v>
      </c>
      <c r="E87" s="89" t="s">
        <v>121</v>
      </c>
      <c r="F87" s="102">
        <v>44853</v>
      </c>
      <c r="G87" s="91">
        <v>59.6646</v>
      </c>
      <c r="H87" s="103">
        <v>-3.7877869999999998</v>
      </c>
      <c r="I87" s="91">
        <v>-2.2599680000000002E-3</v>
      </c>
      <c r="J87" s="92">
        <f t="shared" si="1"/>
        <v>3.1897851763731519E-3</v>
      </c>
      <c r="K87" s="92">
        <f>I87/'סכום נכסי הקרן'!$C$42</f>
        <v>-2.6367701542227004E-5</v>
      </c>
    </row>
    <row r="88" spans="2:11">
      <c r="B88" s="87" t="s">
        <v>1855</v>
      </c>
      <c r="C88" s="88" t="s">
        <v>1857</v>
      </c>
      <c r="D88" s="89" t="s">
        <v>527</v>
      </c>
      <c r="E88" s="89" t="s">
        <v>121</v>
      </c>
      <c r="F88" s="102">
        <v>44853</v>
      </c>
      <c r="G88" s="91">
        <v>89.366399999999999</v>
      </c>
      <c r="H88" s="103">
        <v>-3.7877869999999998</v>
      </c>
      <c r="I88" s="91">
        <v>-3.385009E-3</v>
      </c>
      <c r="J88" s="92">
        <f t="shared" si="1"/>
        <v>4.7777010692583721E-3</v>
      </c>
      <c r="K88" s="92">
        <f>I88/'סכום נכסי הקרן'!$C$42</f>
        <v>-3.9493880899973933E-5</v>
      </c>
    </row>
    <row r="89" spans="2:11">
      <c r="B89" s="87" t="s">
        <v>1858</v>
      </c>
      <c r="C89" s="88" t="s">
        <v>1859</v>
      </c>
      <c r="D89" s="89" t="s">
        <v>527</v>
      </c>
      <c r="E89" s="89" t="s">
        <v>121</v>
      </c>
      <c r="F89" s="102">
        <v>44865</v>
      </c>
      <c r="G89" s="91">
        <v>34.277999999999999</v>
      </c>
      <c r="H89" s="103">
        <v>-3.762165</v>
      </c>
      <c r="I89" s="91">
        <v>-1.2895949999999997E-3</v>
      </c>
      <c r="J89" s="92">
        <f t="shared" si="1"/>
        <v>1.8201722389542389E-3</v>
      </c>
      <c r="K89" s="92">
        <f>I89/'סכום נכסי הקרן'!$C$42</f>
        <v>-1.5046078559673509E-5</v>
      </c>
    </row>
    <row r="90" spans="2:11">
      <c r="B90" s="87" t="s">
        <v>1858</v>
      </c>
      <c r="C90" s="88" t="s">
        <v>1860</v>
      </c>
      <c r="D90" s="89" t="s">
        <v>527</v>
      </c>
      <c r="E90" s="89" t="s">
        <v>121</v>
      </c>
      <c r="F90" s="102">
        <v>44865</v>
      </c>
      <c r="G90" s="91">
        <v>26.517600000000002</v>
      </c>
      <c r="H90" s="103">
        <v>-3.762165</v>
      </c>
      <c r="I90" s="91">
        <v>-9.9763599999999988E-4</v>
      </c>
      <c r="J90" s="92">
        <f t="shared" si="1"/>
        <v>1.4080927359220153E-3</v>
      </c>
      <c r="K90" s="92">
        <f>I90/'סכום נכסי הקרן'!$C$42</f>
        <v>-1.1639708303737563E-5</v>
      </c>
    </row>
    <row r="91" spans="2:11">
      <c r="B91" s="87" t="s">
        <v>1861</v>
      </c>
      <c r="C91" s="88" t="s">
        <v>1862</v>
      </c>
      <c r="D91" s="89" t="s">
        <v>527</v>
      </c>
      <c r="E91" s="89" t="s">
        <v>121</v>
      </c>
      <c r="F91" s="102">
        <v>44867</v>
      </c>
      <c r="G91" s="91">
        <v>46.547674999999998</v>
      </c>
      <c r="H91" s="103">
        <v>-3.8130950000000001</v>
      </c>
      <c r="I91" s="91">
        <v>-1.774907E-3</v>
      </c>
      <c r="J91" s="92">
        <f t="shared" si="1"/>
        <v>2.5051558420477373E-3</v>
      </c>
      <c r="K91" s="92">
        <f>I91/'סכום נכסי הקרן'!$C$42</f>
        <v>-2.0708354295817242E-5</v>
      </c>
    </row>
    <row r="92" spans="2:11">
      <c r="B92" s="87" t="s">
        <v>1863</v>
      </c>
      <c r="C92" s="88" t="s">
        <v>1864</v>
      </c>
      <c r="D92" s="89" t="s">
        <v>527</v>
      </c>
      <c r="E92" s="89" t="s">
        <v>121</v>
      </c>
      <c r="F92" s="102">
        <v>44859</v>
      </c>
      <c r="G92" s="91">
        <v>61.718130000000002</v>
      </c>
      <c r="H92" s="103">
        <v>-3.5439050000000001</v>
      </c>
      <c r="I92" s="91">
        <v>-2.1872319999999999E-3</v>
      </c>
      <c r="J92" s="92">
        <f t="shared" si="1"/>
        <v>3.0871234508139055E-3</v>
      </c>
      <c r="K92" s="92">
        <f>I92/'סכום נכסי הקרן'!$C$42</f>
        <v>-2.551906955302387E-5</v>
      </c>
    </row>
    <row r="93" spans="2:11">
      <c r="B93" s="87" t="s">
        <v>1865</v>
      </c>
      <c r="C93" s="88" t="s">
        <v>1866</v>
      </c>
      <c r="D93" s="89" t="s">
        <v>527</v>
      </c>
      <c r="E93" s="89" t="s">
        <v>121</v>
      </c>
      <c r="F93" s="102">
        <v>44867</v>
      </c>
      <c r="G93" s="91">
        <v>37.267029999999998</v>
      </c>
      <c r="H93" s="103">
        <v>-3.7326169999999999</v>
      </c>
      <c r="I93" s="91">
        <v>-1.391036E-3</v>
      </c>
      <c r="J93" s="92">
        <f t="shared" si="1"/>
        <v>1.9633490441463785E-3</v>
      </c>
      <c r="K93" s="92">
        <f>I93/'סכום נכסי הקרן'!$C$42</f>
        <v>-1.6229620101918825E-5</v>
      </c>
    </row>
    <row r="94" spans="2:11">
      <c r="B94" s="87" t="s">
        <v>1865</v>
      </c>
      <c r="C94" s="88" t="s">
        <v>1867</v>
      </c>
      <c r="D94" s="89" t="s">
        <v>527</v>
      </c>
      <c r="E94" s="89" t="s">
        <v>121</v>
      </c>
      <c r="F94" s="102">
        <v>44867</v>
      </c>
      <c r="G94" s="91">
        <v>54.890504</v>
      </c>
      <c r="H94" s="103">
        <v>-3.7326169999999999</v>
      </c>
      <c r="I94" s="91">
        <v>-2.0488529999999998E-3</v>
      </c>
      <c r="J94" s="92">
        <f t="shared" si="1"/>
        <v>2.8918112681098405E-3</v>
      </c>
      <c r="K94" s="92">
        <f>I94/'סכום נכסי הקרן'!$C$42</f>
        <v>-2.3904561661004232E-5</v>
      </c>
    </row>
    <row r="95" spans="2:11">
      <c r="B95" s="87" t="s">
        <v>1868</v>
      </c>
      <c r="C95" s="88" t="s">
        <v>1869</v>
      </c>
      <c r="D95" s="89" t="s">
        <v>527</v>
      </c>
      <c r="E95" s="89" t="s">
        <v>121</v>
      </c>
      <c r="F95" s="102">
        <v>44853</v>
      </c>
      <c r="G95" s="91">
        <v>68.654499999999999</v>
      </c>
      <c r="H95" s="103">
        <v>-3.6337640000000002</v>
      </c>
      <c r="I95" s="91">
        <v>-2.4947419999999999E-3</v>
      </c>
      <c r="J95" s="92">
        <f t="shared" si="1"/>
        <v>3.5211520917444441E-3</v>
      </c>
      <c r="K95" s="92">
        <f>I95/'סכום נכסי הקרן'!$C$42</f>
        <v>-2.9106877832278366E-5</v>
      </c>
    </row>
    <row r="96" spans="2:11">
      <c r="B96" s="87" t="s">
        <v>1868</v>
      </c>
      <c r="C96" s="88" t="s">
        <v>1870</v>
      </c>
      <c r="D96" s="89" t="s">
        <v>527</v>
      </c>
      <c r="E96" s="89" t="s">
        <v>121</v>
      </c>
      <c r="F96" s="102">
        <v>44853</v>
      </c>
      <c r="G96" s="91">
        <v>79.667100000000005</v>
      </c>
      <c r="H96" s="103">
        <v>-3.6337640000000002</v>
      </c>
      <c r="I96" s="91">
        <v>-2.8949140000000002E-3</v>
      </c>
      <c r="J96" s="92">
        <f t="shared" si="1"/>
        <v>4.0859665995603058E-3</v>
      </c>
      <c r="K96" s="92">
        <f>I96/'סכום נכסי הקרן'!$C$42</f>
        <v>-3.3775800516827909E-5</v>
      </c>
    </row>
    <row r="97" spans="2:11">
      <c r="B97" s="87" t="s">
        <v>1871</v>
      </c>
      <c r="C97" s="88" t="s">
        <v>1872</v>
      </c>
      <c r="D97" s="89" t="s">
        <v>527</v>
      </c>
      <c r="E97" s="89" t="s">
        <v>121</v>
      </c>
      <c r="F97" s="102">
        <v>44853</v>
      </c>
      <c r="G97" s="91">
        <v>75.530784999999995</v>
      </c>
      <c r="H97" s="103">
        <v>-3.618897</v>
      </c>
      <c r="I97" s="91">
        <v>-2.7333820000000003E-3</v>
      </c>
      <c r="J97" s="92">
        <f t="shared" si="1"/>
        <v>3.8579755930018473E-3</v>
      </c>
      <c r="K97" s="92">
        <f>I97/'סכום נכסי הקרן'!$C$42</f>
        <v>-3.1891159864606724E-5</v>
      </c>
    </row>
    <row r="98" spans="2:11">
      <c r="B98" s="87" t="s">
        <v>1873</v>
      </c>
      <c r="C98" s="88" t="s">
        <v>1874</v>
      </c>
      <c r="D98" s="89" t="s">
        <v>527</v>
      </c>
      <c r="E98" s="89" t="s">
        <v>121</v>
      </c>
      <c r="F98" s="102">
        <v>44867</v>
      </c>
      <c r="G98" s="91">
        <v>54.934632000000001</v>
      </c>
      <c r="H98" s="103">
        <v>-3.6492909999999998</v>
      </c>
      <c r="I98" s="91">
        <v>-2.0047250000000002E-3</v>
      </c>
      <c r="J98" s="92">
        <f t="shared" si="1"/>
        <v>2.8295277135360619E-3</v>
      </c>
      <c r="K98" s="92">
        <f>I98/'סכום נכסי הקרן'!$C$42</f>
        <v>-2.3389707497734937E-5</v>
      </c>
    </row>
    <row r="99" spans="2:11">
      <c r="B99" s="87" t="s">
        <v>1875</v>
      </c>
      <c r="C99" s="88" t="s">
        <v>1876</v>
      </c>
      <c r="D99" s="89" t="s">
        <v>527</v>
      </c>
      <c r="E99" s="89" t="s">
        <v>121</v>
      </c>
      <c r="F99" s="102">
        <v>44859</v>
      </c>
      <c r="G99" s="91">
        <v>18.650099999999998</v>
      </c>
      <c r="H99" s="103">
        <v>-3.395391</v>
      </c>
      <c r="I99" s="91">
        <v>-6.3324400000000004E-4</v>
      </c>
      <c r="J99" s="92">
        <f t="shared" si="1"/>
        <v>8.9377917042508565E-4</v>
      </c>
      <c r="K99" s="92">
        <f>I99/'סכום נכסי הקרן'!$C$42</f>
        <v>-7.3882412474008465E-6</v>
      </c>
    </row>
    <row r="100" spans="2:11">
      <c r="B100" s="87" t="s">
        <v>1875</v>
      </c>
      <c r="C100" s="88" t="s">
        <v>1877</v>
      </c>
      <c r="D100" s="89" t="s">
        <v>527</v>
      </c>
      <c r="E100" s="89" t="s">
        <v>121</v>
      </c>
      <c r="F100" s="102">
        <v>44859</v>
      </c>
      <c r="G100" s="91">
        <v>34.3371</v>
      </c>
      <c r="H100" s="103">
        <v>-3.395391</v>
      </c>
      <c r="I100" s="91">
        <v>-1.1658790000000001E-3</v>
      </c>
      <c r="J100" s="92">
        <f t="shared" si="1"/>
        <v>1.645555844881323E-3</v>
      </c>
      <c r="K100" s="92">
        <f>I100/'סכום נכסי הקרן'!$C$42</f>
        <v>-1.3602648137650656E-5</v>
      </c>
    </row>
    <row r="101" spans="2:11">
      <c r="B101" s="87" t="s">
        <v>1878</v>
      </c>
      <c r="C101" s="88" t="s">
        <v>1879</v>
      </c>
      <c r="D101" s="89" t="s">
        <v>527</v>
      </c>
      <c r="E101" s="89" t="s">
        <v>121</v>
      </c>
      <c r="F101" s="102">
        <v>44854</v>
      </c>
      <c r="G101" s="91">
        <v>68.753</v>
      </c>
      <c r="H101" s="103">
        <v>-3.535428</v>
      </c>
      <c r="I101" s="91">
        <v>-2.4307129999999997E-3</v>
      </c>
      <c r="J101" s="92">
        <f t="shared" si="1"/>
        <v>3.4307796815784609E-3</v>
      </c>
      <c r="K101" s="92">
        <f>I101/'סכום נכסי הקרן'!$C$42</f>
        <v>-2.8359832935161565E-5</v>
      </c>
    </row>
    <row r="102" spans="2:11">
      <c r="B102" s="87" t="s">
        <v>1878</v>
      </c>
      <c r="C102" s="88" t="s">
        <v>1880</v>
      </c>
      <c r="D102" s="89" t="s">
        <v>527</v>
      </c>
      <c r="E102" s="89" t="s">
        <v>121</v>
      </c>
      <c r="F102" s="102">
        <v>44854</v>
      </c>
      <c r="G102" s="91">
        <v>79.781400000000005</v>
      </c>
      <c r="H102" s="103">
        <v>-3.535428</v>
      </c>
      <c r="I102" s="91">
        <v>-2.8206139999999999E-3</v>
      </c>
      <c r="J102" s="92">
        <f t="shared" si="1"/>
        <v>3.9810973984899696E-3</v>
      </c>
      <c r="K102" s="92">
        <f>I102/'סכום נכסי הקרן'!$C$42</f>
        <v>-3.2908920886413908E-5</v>
      </c>
    </row>
    <row r="103" spans="2:11">
      <c r="B103" s="87" t="s">
        <v>1881</v>
      </c>
      <c r="C103" s="88" t="s">
        <v>1882</v>
      </c>
      <c r="D103" s="89" t="s">
        <v>527</v>
      </c>
      <c r="E103" s="89" t="s">
        <v>121</v>
      </c>
      <c r="F103" s="102">
        <v>44854</v>
      </c>
      <c r="G103" s="91">
        <v>61.907840999999998</v>
      </c>
      <c r="H103" s="103">
        <v>-3.48502</v>
      </c>
      <c r="I103" s="91">
        <v>-2.1575000000000001E-3</v>
      </c>
      <c r="J103" s="92">
        <f t="shared" si="1"/>
        <v>3.0451588332335126E-3</v>
      </c>
      <c r="K103" s="92">
        <f>I103/'סכום נכסי הקרן'!$C$42</f>
        <v>-2.517217769338095E-5</v>
      </c>
    </row>
    <row r="104" spans="2:11">
      <c r="B104" s="87" t="s">
        <v>1883</v>
      </c>
      <c r="C104" s="88" t="s">
        <v>1884</v>
      </c>
      <c r="D104" s="89" t="s">
        <v>527</v>
      </c>
      <c r="E104" s="89" t="s">
        <v>121</v>
      </c>
      <c r="F104" s="102">
        <v>44854</v>
      </c>
      <c r="G104" s="91">
        <v>55.063864000000002</v>
      </c>
      <c r="H104" s="103">
        <v>-3.4198580000000001</v>
      </c>
      <c r="I104" s="91">
        <v>-1.8831059999999998E-3</v>
      </c>
      <c r="J104" s="92">
        <f t="shared" si="1"/>
        <v>2.6578710868204059E-3</v>
      </c>
      <c r="K104" s="92">
        <f>I104/'סכום נכסי הקרן'!$C$42</f>
        <v>-2.1970743382373963E-5</v>
      </c>
    </row>
    <row r="105" spans="2:11">
      <c r="B105" s="87" t="s">
        <v>1885</v>
      </c>
      <c r="C105" s="88" t="s">
        <v>1886</v>
      </c>
      <c r="D105" s="89" t="s">
        <v>527</v>
      </c>
      <c r="E105" s="89" t="s">
        <v>121</v>
      </c>
      <c r="F105" s="102">
        <v>44867</v>
      </c>
      <c r="G105" s="91">
        <v>110.25695999999999</v>
      </c>
      <c r="H105" s="103">
        <v>-3.2848290000000002</v>
      </c>
      <c r="I105" s="91">
        <v>-3.6217530000000001E-3</v>
      </c>
      <c r="J105" s="92">
        <f t="shared" si="1"/>
        <v>5.1118485004588519E-3</v>
      </c>
      <c r="K105" s="92">
        <f>I105/'סכום נכסי הקרן'!$C$42</f>
        <v>-4.2256041750885535E-5</v>
      </c>
    </row>
    <row r="106" spans="2:11">
      <c r="B106" s="87" t="s">
        <v>1887</v>
      </c>
      <c r="C106" s="88" t="s">
        <v>1888</v>
      </c>
      <c r="D106" s="89" t="s">
        <v>527</v>
      </c>
      <c r="E106" s="89" t="s">
        <v>121</v>
      </c>
      <c r="F106" s="102">
        <v>44837</v>
      </c>
      <c r="G106" s="91">
        <v>68.930300000000003</v>
      </c>
      <c r="H106" s="103">
        <v>-3.247404</v>
      </c>
      <c r="I106" s="91">
        <v>-2.2384449999999999E-3</v>
      </c>
      <c r="J106" s="92">
        <f t="shared" si="1"/>
        <v>3.1594069823672718E-3</v>
      </c>
      <c r="K106" s="92">
        <f>I106/'סכום נכסי הקרן'!$C$42</f>
        <v>-2.6116586464361583E-5</v>
      </c>
    </row>
    <row r="107" spans="2:11">
      <c r="B107" s="87" t="s">
        <v>1889</v>
      </c>
      <c r="C107" s="88" t="s">
        <v>1890</v>
      </c>
      <c r="D107" s="89" t="s">
        <v>527</v>
      </c>
      <c r="E107" s="89" t="s">
        <v>121</v>
      </c>
      <c r="F107" s="102">
        <v>44868</v>
      </c>
      <c r="G107" s="91">
        <v>48.540799999999997</v>
      </c>
      <c r="H107" s="103">
        <v>-2.6852269999999998</v>
      </c>
      <c r="I107" s="91">
        <v>-1.3034310000000001E-3</v>
      </c>
      <c r="J107" s="92">
        <f t="shared" si="1"/>
        <v>1.8397007755088716E-3</v>
      </c>
      <c r="K107" s="92">
        <f>I107/'סכום נכסי הקרן'!$C$42</f>
        <v>-1.5207507181024902E-5</v>
      </c>
    </row>
    <row r="108" spans="2:11">
      <c r="B108" s="87" t="s">
        <v>1891</v>
      </c>
      <c r="C108" s="88" t="s">
        <v>1892</v>
      </c>
      <c r="D108" s="89" t="s">
        <v>527</v>
      </c>
      <c r="E108" s="89" t="s">
        <v>121</v>
      </c>
      <c r="F108" s="102">
        <v>44868</v>
      </c>
      <c r="G108" s="91">
        <v>69.343999999999994</v>
      </c>
      <c r="H108" s="103">
        <v>-2.6852269999999998</v>
      </c>
      <c r="I108" s="91">
        <v>-1.862044E-3</v>
      </c>
      <c r="J108" s="92">
        <f t="shared" si="1"/>
        <v>2.6281435617471435E-3</v>
      </c>
      <c r="K108" s="92">
        <f>I108/'סכום נכסי הקרן'!$C$42</f>
        <v>-2.1725006925095635E-5</v>
      </c>
    </row>
    <row r="109" spans="2:11">
      <c r="B109" s="87" t="s">
        <v>1893</v>
      </c>
      <c r="C109" s="88" t="s">
        <v>1894</v>
      </c>
      <c r="D109" s="89" t="s">
        <v>527</v>
      </c>
      <c r="E109" s="89" t="s">
        <v>121</v>
      </c>
      <c r="F109" s="102">
        <v>44868</v>
      </c>
      <c r="G109" s="91">
        <v>33.539430000000003</v>
      </c>
      <c r="H109" s="103">
        <v>-2.6502330000000001</v>
      </c>
      <c r="I109" s="91">
        <v>-8.8887299999999988E-4</v>
      </c>
      <c r="J109" s="92">
        <f t="shared" si="1"/>
        <v>1.2545814449931732E-3</v>
      </c>
      <c r="K109" s="92">
        <f>I109/'סכום נכסי הקרן'!$C$42</f>
        <v>-1.0370738865746744E-5</v>
      </c>
    </row>
    <row r="110" spans="2:11">
      <c r="B110" s="87" t="s">
        <v>1893</v>
      </c>
      <c r="C110" s="88" t="s">
        <v>1895</v>
      </c>
      <c r="D110" s="89" t="s">
        <v>527</v>
      </c>
      <c r="E110" s="89" t="s">
        <v>121</v>
      </c>
      <c r="F110" s="102">
        <v>44868</v>
      </c>
      <c r="G110" s="91">
        <v>76.304404000000005</v>
      </c>
      <c r="H110" s="103">
        <v>-2.6502330000000001</v>
      </c>
      <c r="I110" s="91">
        <v>-2.0222440000000003E-3</v>
      </c>
      <c r="J110" s="92">
        <f t="shared" si="1"/>
        <v>2.8542545444048537E-3</v>
      </c>
      <c r="K110" s="92">
        <f>I110/'סכום נכסי הקרן'!$C$42</f>
        <v>-2.3594106747334169E-5</v>
      </c>
    </row>
    <row r="111" spans="2:11">
      <c r="B111" s="87" t="s">
        <v>1896</v>
      </c>
      <c r="C111" s="88" t="s">
        <v>1897</v>
      </c>
      <c r="D111" s="89" t="s">
        <v>527</v>
      </c>
      <c r="E111" s="89" t="s">
        <v>121</v>
      </c>
      <c r="F111" s="102">
        <v>44868</v>
      </c>
      <c r="G111" s="91">
        <v>48.568379999999998</v>
      </c>
      <c r="H111" s="103">
        <v>-2.6269170000000002</v>
      </c>
      <c r="I111" s="91">
        <v>-1.2758510000000002E-3</v>
      </c>
      <c r="J111" s="92">
        <f t="shared" si="1"/>
        <v>1.8007735539002597E-3</v>
      </c>
      <c r="K111" s="92">
        <f>I111/'סכום נכסי הקרן'!$C$42</f>
        <v>-1.488572332898159E-5</v>
      </c>
    </row>
    <row r="112" spans="2:11">
      <c r="B112" s="87" t="s">
        <v>1898</v>
      </c>
      <c r="C112" s="88" t="s">
        <v>1899</v>
      </c>
      <c r="D112" s="89" t="s">
        <v>527</v>
      </c>
      <c r="E112" s="89" t="s">
        <v>121</v>
      </c>
      <c r="F112" s="102">
        <v>44951</v>
      </c>
      <c r="G112" s="91">
        <v>45.6449</v>
      </c>
      <c r="H112" s="103">
        <v>-8.2331059999999994</v>
      </c>
      <c r="I112" s="91">
        <v>-3.7579930000000003E-3</v>
      </c>
      <c r="J112" s="92">
        <f t="shared" si="1"/>
        <v>5.3041416357727496E-3</v>
      </c>
      <c r="K112" s="92">
        <f>I112/'סכום נכסי הקרן'!$C$42</f>
        <v>-4.384559331007266E-5</v>
      </c>
    </row>
    <row r="113" spans="2:11">
      <c r="B113" s="87" t="s">
        <v>1898</v>
      </c>
      <c r="C113" s="88" t="s">
        <v>1900</v>
      </c>
      <c r="D113" s="89" t="s">
        <v>527</v>
      </c>
      <c r="E113" s="89" t="s">
        <v>121</v>
      </c>
      <c r="F113" s="102">
        <v>44951</v>
      </c>
      <c r="G113" s="91">
        <v>18.916650000000001</v>
      </c>
      <c r="H113" s="103">
        <v>-8.2331059999999994</v>
      </c>
      <c r="I113" s="91">
        <v>-1.5574280000000002E-3</v>
      </c>
      <c r="J113" s="92">
        <f t="shared" si="1"/>
        <v>2.1981995973697349E-3</v>
      </c>
      <c r="K113" s="92">
        <f>I113/'סכום נכסי הקרן'!$C$42</f>
        <v>-1.8170963782455116E-5</v>
      </c>
    </row>
    <row r="114" spans="2:11">
      <c r="B114" s="87" t="s">
        <v>1901</v>
      </c>
      <c r="C114" s="88" t="s">
        <v>1902</v>
      </c>
      <c r="D114" s="89" t="s">
        <v>527</v>
      </c>
      <c r="E114" s="89" t="s">
        <v>121</v>
      </c>
      <c r="F114" s="102">
        <v>44951</v>
      </c>
      <c r="G114" s="91">
        <v>52.165599999999998</v>
      </c>
      <c r="H114" s="103">
        <v>-8.2331059999999994</v>
      </c>
      <c r="I114" s="91">
        <v>-4.2948489999999999E-3</v>
      </c>
      <c r="J114" s="92">
        <f t="shared" si="1"/>
        <v>6.0618759535360908E-3</v>
      </c>
      <c r="K114" s="92">
        <f>I114/'סכום נכסי הקרן'!$C$42</f>
        <v>-5.0109247830470207E-5</v>
      </c>
    </row>
    <row r="115" spans="2:11">
      <c r="B115" s="87" t="s">
        <v>1903</v>
      </c>
      <c r="C115" s="88" t="s">
        <v>1904</v>
      </c>
      <c r="D115" s="89" t="s">
        <v>527</v>
      </c>
      <c r="E115" s="89" t="s">
        <v>121</v>
      </c>
      <c r="F115" s="102">
        <v>44951</v>
      </c>
      <c r="G115" s="91">
        <v>129.34719000000001</v>
      </c>
      <c r="H115" s="103">
        <v>-8.1840799999999998</v>
      </c>
      <c r="I115" s="91">
        <v>-1.0585878000000002E-2</v>
      </c>
      <c r="J115" s="92">
        <f t="shared" si="1"/>
        <v>1.494121895677048E-2</v>
      </c>
      <c r="K115" s="92">
        <f>I115/'סכום נכסי הקרן'!$C$42</f>
        <v>-1.2350850616753287E-4</v>
      </c>
    </row>
    <row r="116" spans="2:11">
      <c r="B116" s="87" t="s">
        <v>1903</v>
      </c>
      <c r="C116" s="88" t="s">
        <v>1905</v>
      </c>
      <c r="D116" s="89" t="s">
        <v>527</v>
      </c>
      <c r="E116" s="89" t="s">
        <v>121</v>
      </c>
      <c r="F116" s="102">
        <v>44951</v>
      </c>
      <c r="G116" s="91">
        <v>97.854825000000005</v>
      </c>
      <c r="H116" s="103">
        <v>-8.1840799999999998</v>
      </c>
      <c r="I116" s="91">
        <v>-8.0085180000000009E-3</v>
      </c>
      <c r="J116" s="92">
        <f t="shared" si="1"/>
        <v>1.1303457394581499E-2</v>
      </c>
      <c r="K116" s="92">
        <f>I116/'סכום נכסי הקרן'!$C$42</f>
        <v>-9.3437700188477328E-5</v>
      </c>
    </row>
    <row r="117" spans="2:11">
      <c r="B117" s="87" t="s">
        <v>1906</v>
      </c>
      <c r="C117" s="88" t="s">
        <v>1907</v>
      </c>
      <c r="D117" s="89" t="s">
        <v>527</v>
      </c>
      <c r="E117" s="89" t="s">
        <v>121</v>
      </c>
      <c r="F117" s="102">
        <v>44950</v>
      </c>
      <c r="G117" s="91">
        <v>57.127139999999997</v>
      </c>
      <c r="H117" s="103">
        <v>-7.5238060000000004</v>
      </c>
      <c r="I117" s="91">
        <v>-4.2981350000000007E-3</v>
      </c>
      <c r="J117" s="92">
        <f t="shared" si="1"/>
        <v>6.0665139103963494E-3</v>
      </c>
      <c r="K117" s="92">
        <f>I117/'סכום נכסי הקרן'!$C$42</f>
        <v>-5.0147586544676686E-5</v>
      </c>
    </row>
    <row r="118" spans="2:11">
      <c r="B118" s="87" t="s">
        <v>1908</v>
      </c>
      <c r="C118" s="88" t="s">
        <v>1909</v>
      </c>
      <c r="D118" s="89" t="s">
        <v>527</v>
      </c>
      <c r="E118" s="89" t="s">
        <v>121</v>
      </c>
      <c r="F118" s="102">
        <v>44950</v>
      </c>
      <c r="G118" s="91">
        <v>78.858311999999998</v>
      </c>
      <c r="H118" s="103">
        <v>-7.4013200000000001</v>
      </c>
      <c r="I118" s="91">
        <v>-5.8365559999999988E-3</v>
      </c>
      <c r="J118" s="92">
        <f t="shared" si="1"/>
        <v>8.2378864700171743E-3</v>
      </c>
      <c r="K118" s="92">
        <f>I118/'סכום נכסי הקרן'!$C$42</f>
        <v>-6.809679015034471E-5</v>
      </c>
    </row>
    <row r="119" spans="2:11">
      <c r="B119" s="87" t="s">
        <v>1910</v>
      </c>
      <c r="C119" s="88" t="s">
        <v>1911</v>
      </c>
      <c r="D119" s="89" t="s">
        <v>527</v>
      </c>
      <c r="E119" s="89" t="s">
        <v>121</v>
      </c>
      <c r="F119" s="102">
        <v>44950</v>
      </c>
      <c r="G119" s="91">
        <v>46.003439999999998</v>
      </c>
      <c r="H119" s="103">
        <v>-7.3948809999999998</v>
      </c>
      <c r="I119" s="91">
        <v>-3.4018999999999998E-3</v>
      </c>
      <c r="J119" s="92">
        <f t="shared" si="1"/>
        <v>4.8015415224922755E-3</v>
      </c>
      <c r="K119" s="92">
        <f>I119/'סכום נכסי הקרן'!$C$42</f>
        <v>-3.9690953091593347E-5</v>
      </c>
    </row>
    <row r="120" spans="2:11">
      <c r="B120" s="87" t="s">
        <v>1912</v>
      </c>
      <c r="C120" s="88" t="s">
        <v>1913</v>
      </c>
      <c r="D120" s="89" t="s">
        <v>527</v>
      </c>
      <c r="E120" s="89" t="s">
        <v>121</v>
      </c>
      <c r="F120" s="102">
        <v>44952</v>
      </c>
      <c r="G120" s="91">
        <v>61.835306000000003</v>
      </c>
      <c r="H120" s="103">
        <v>-7.2813369999999997</v>
      </c>
      <c r="I120" s="91">
        <v>-4.5024369999999998E-3</v>
      </c>
      <c r="J120" s="92">
        <f t="shared" si="1"/>
        <v>6.3548717504646095E-3</v>
      </c>
      <c r="K120" s="92">
        <f>I120/'סכום נכסי הקרן'!$C$42</f>
        <v>-5.2531237180650305E-5</v>
      </c>
    </row>
    <row r="121" spans="2:11">
      <c r="B121" s="87" t="s">
        <v>1914</v>
      </c>
      <c r="C121" s="88" t="s">
        <v>1915</v>
      </c>
      <c r="D121" s="89" t="s">
        <v>527</v>
      </c>
      <c r="E121" s="89" t="s">
        <v>121</v>
      </c>
      <c r="F121" s="102">
        <v>44952</v>
      </c>
      <c r="G121" s="91">
        <v>125.01619999999998</v>
      </c>
      <c r="H121" s="103">
        <v>-7.2556409999999998</v>
      </c>
      <c r="I121" s="91">
        <v>-9.0707269999999989E-3</v>
      </c>
      <c r="J121" s="92">
        <f t="shared" si="1"/>
        <v>1.2802690358238569E-2</v>
      </c>
      <c r="K121" s="92">
        <f>I121/'סכום נכסי הקרן'!$C$42</f>
        <v>-1.0583080039497023E-4</v>
      </c>
    </row>
    <row r="122" spans="2:11">
      <c r="B122" s="87" t="s">
        <v>1916</v>
      </c>
      <c r="C122" s="88" t="s">
        <v>1917</v>
      </c>
      <c r="D122" s="89" t="s">
        <v>527</v>
      </c>
      <c r="E122" s="89" t="s">
        <v>121</v>
      </c>
      <c r="F122" s="102">
        <v>44952</v>
      </c>
      <c r="G122" s="91">
        <v>63.190666</v>
      </c>
      <c r="H122" s="103">
        <v>-7.2139110000000004</v>
      </c>
      <c r="I122" s="91">
        <v>-4.5585190000000005E-3</v>
      </c>
      <c r="J122" s="92">
        <f t="shared" si="1"/>
        <v>6.4340275315470678E-3</v>
      </c>
      <c r="K122" s="92">
        <f>I122/'סכום נכסי הקרן'!$C$42</f>
        <v>-5.318556212591112E-5</v>
      </c>
    </row>
    <row r="123" spans="2:11">
      <c r="B123" s="87" t="s">
        <v>1918</v>
      </c>
      <c r="C123" s="88" t="s">
        <v>1919</v>
      </c>
      <c r="D123" s="89" t="s">
        <v>527</v>
      </c>
      <c r="E123" s="89" t="s">
        <v>121</v>
      </c>
      <c r="F123" s="102">
        <v>44949</v>
      </c>
      <c r="G123" s="91">
        <v>89.772999999999996</v>
      </c>
      <c r="H123" s="103">
        <v>-7.5505560000000003</v>
      </c>
      <c r="I123" s="91">
        <v>-6.7783610000000001E-3</v>
      </c>
      <c r="J123" s="92">
        <f t="shared" si="1"/>
        <v>9.5671776936248169E-3</v>
      </c>
      <c r="K123" s="92">
        <f>I123/'סכום נכסי הקרן'!$C$42</f>
        <v>-7.9085101998555455E-5</v>
      </c>
    </row>
    <row r="124" spans="2:11">
      <c r="B124" s="87" t="s">
        <v>1920</v>
      </c>
      <c r="C124" s="88" t="s">
        <v>1921</v>
      </c>
      <c r="D124" s="89" t="s">
        <v>527</v>
      </c>
      <c r="E124" s="89" t="s">
        <v>121</v>
      </c>
      <c r="F124" s="102">
        <v>44949</v>
      </c>
      <c r="G124" s="91">
        <v>195.61590000000001</v>
      </c>
      <c r="H124" s="103">
        <v>-7.348668</v>
      </c>
      <c r="I124" s="91">
        <v>-1.4375162E-2</v>
      </c>
      <c r="J124" s="92">
        <f t="shared" si="1"/>
        <v>2.0289525628487938E-2</v>
      </c>
      <c r="K124" s="92">
        <f>I124/'סכום נכסי הקרן'!$C$42</f>
        <v>-1.6771918064201042E-4</v>
      </c>
    </row>
    <row r="125" spans="2:11">
      <c r="B125" s="87" t="s">
        <v>1922</v>
      </c>
      <c r="C125" s="88" t="s">
        <v>1923</v>
      </c>
      <c r="D125" s="89" t="s">
        <v>527</v>
      </c>
      <c r="E125" s="89" t="s">
        <v>121</v>
      </c>
      <c r="F125" s="102">
        <v>44949</v>
      </c>
      <c r="G125" s="91">
        <v>125.783315</v>
      </c>
      <c r="H125" s="103">
        <v>-7.4723850000000001</v>
      </c>
      <c r="I125" s="91">
        <v>-9.3990139999999989E-3</v>
      </c>
      <c r="J125" s="92">
        <f t="shared" si="1"/>
        <v>1.326604426687622E-2</v>
      </c>
      <c r="K125" s="92">
        <f>I125/'סכום נכסי הקרן'!$C$42</f>
        <v>-1.0966101995391667E-4</v>
      </c>
    </row>
    <row r="126" spans="2:11">
      <c r="B126" s="87" t="s">
        <v>1924</v>
      </c>
      <c r="C126" s="88" t="s">
        <v>1925</v>
      </c>
      <c r="D126" s="89" t="s">
        <v>527</v>
      </c>
      <c r="E126" s="89" t="s">
        <v>121</v>
      </c>
      <c r="F126" s="102">
        <v>44949</v>
      </c>
      <c r="G126" s="91">
        <v>76.809600000000003</v>
      </c>
      <c r="H126" s="103">
        <v>-7.3007439999999999</v>
      </c>
      <c r="I126" s="91">
        <v>-5.6076720000000002E-3</v>
      </c>
      <c r="J126" s="92">
        <f t="shared" si="1"/>
        <v>7.914832873546343E-3</v>
      </c>
      <c r="K126" s="92">
        <f>I126/'סכום נכסי הקרן'!$C$42</f>
        <v>-6.5426334197078533E-5</v>
      </c>
    </row>
    <row r="127" spans="2:11">
      <c r="B127" s="87" t="s">
        <v>1926</v>
      </c>
      <c r="C127" s="88" t="s">
        <v>1927</v>
      </c>
      <c r="D127" s="89" t="s">
        <v>527</v>
      </c>
      <c r="E127" s="89" t="s">
        <v>121</v>
      </c>
      <c r="F127" s="102">
        <v>44949</v>
      </c>
      <c r="G127" s="91">
        <v>46.375770000000003</v>
      </c>
      <c r="H127" s="103">
        <v>-7.205025</v>
      </c>
      <c r="I127" s="91">
        <v>-3.341386E-3</v>
      </c>
      <c r="J127" s="92">
        <f t="shared" si="1"/>
        <v>4.716130286508826E-3</v>
      </c>
      <c r="K127" s="92">
        <f>I127/'סכום נכסי הקרן'!$C$42</f>
        <v>-3.8984918718041901E-5</v>
      </c>
    </row>
    <row r="128" spans="2:11">
      <c r="B128" s="87" t="s">
        <v>1928</v>
      </c>
      <c r="C128" s="88" t="s">
        <v>1929</v>
      </c>
      <c r="D128" s="89" t="s">
        <v>527</v>
      </c>
      <c r="E128" s="89" t="s">
        <v>121</v>
      </c>
      <c r="F128" s="102">
        <v>44949</v>
      </c>
      <c r="G128" s="91">
        <v>90.075275000000005</v>
      </c>
      <c r="H128" s="103">
        <v>-7.3417870000000001</v>
      </c>
      <c r="I128" s="91">
        <v>-6.613135E-3</v>
      </c>
      <c r="J128" s="92">
        <f t="shared" si="1"/>
        <v>9.333972867029295E-3</v>
      </c>
      <c r="K128" s="92">
        <f>I128/'סכום נכסי הקרן'!$C$42</f>
        <v>-7.7157362377898881E-5</v>
      </c>
    </row>
    <row r="129" spans="2:11">
      <c r="B129" s="87" t="s">
        <v>1930</v>
      </c>
      <c r="C129" s="88" t="s">
        <v>1931</v>
      </c>
      <c r="D129" s="89" t="s">
        <v>527</v>
      </c>
      <c r="E129" s="89" t="s">
        <v>121</v>
      </c>
      <c r="F129" s="102">
        <v>44959</v>
      </c>
      <c r="G129" s="91">
        <v>82.410301000000004</v>
      </c>
      <c r="H129" s="103">
        <v>-6.1505979999999996</v>
      </c>
      <c r="I129" s="91">
        <v>-5.068726E-3</v>
      </c>
      <c r="J129" s="92">
        <f t="shared" si="1"/>
        <v>7.1541486684312252E-3</v>
      </c>
      <c r="K129" s="92">
        <f>I129/'סכום נכסי הקרן'!$C$42</f>
        <v>-5.9138295041047531E-5</v>
      </c>
    </row>
    <row r="130" spans="2:11">
      <c r="B130" s="87" t="s">
        <v>1932</v>
      </c>
      <c r="C130" s="88" t="s">
        <v>1933</v>
      </c>
      <c r="D130" s="89" t="s">
        <v>527</v>
      </c>
      <c r="E130" s="89" t="s">
        <v>121</v>
      </c>
      <c r="F130" s="102">
        <v>44959</v>
      </c>
      <c r="G130" s="91">
        <v>18.050899999999999</v>
      </c>
      <c r="H130" s="103">
        <v>-6.1380140000000001</v>
      </c>
      <c r="I130" s="91">
        <v>-1.1079669999999998E-3</v>
      </c>
      <c r="J130" s="92">
        <f t="shared" si="1"/>
        <v>1.563817148079367E-3</v>
      </c>
      <c r="K130" s="92">
        <f>I130/'סכום נכסי הקרן'!$C$42</f>
        <v>-1.2926972052098357E-5</v>
      </c>
    </row>
    <row r="131" spans="2:11">
      <c r="B131" s="87" t="s">
        <v>1934</v>
      </c>
      <c r="C131" s="88" t="s">
        <v>1935</v>
      </c>
      <c r="D131" s="89" t="s">
        <v>527</v>
      </c>
      <c r="E131" s="89" t="s">
        <v>121</v>
      </c>
      <c r="F131" s="102">
        <v>44959</v>
      </c>
      <c r="G131" s="91">
        <v>66.520989999999998</v>
      </c>
      <c r="H131" s="103">
        <v>-6.0531459999999999</v>
      </c>
      <c r="I131" s="91">
        <v>-4.0266130000000001E-3</v>
      </c>
      <c r="J131" s="92">
        <f t="shared" si="1"/>
        <v>5.683279789090564E-3</v>
      </c>
      <c r="K131" s="92">
        <f>I131/'סכום נכסי הקרן'!$C$42</f>
        <v>-4.697966068990857E-5</v>
      </c>
    </row>
    <row r="132" spans="2:11">
      <c r="B132" s="87" t="s">
        <v>1934</v>
      </c>
      <c r="C132" s="88" t="s">
        <v>1936</v>
      </c>
      <c r="D132" s="89" t="s">
        <v>527</v>
      </c>
      <c r="E132" s="89" t="s">
        <v>121</v>
      </c>
      <c r="F132" s="102">
        <v>44959</v>
      </c>
      <c r="G132" s="91">
        <v>51.460907999999996</v>
      </c>
      <c r="H132" s="103">
        <v>-6.0531459999999999</v>
      </c>
      <c r="I132" s="91">
        <v>-3.1150040000000002E-3</v>
      </c>
      <c r="J132" s="92">
        <f t="shared" si="1"/>
        <v>4.3966080862839971E-3</v>
      </c>
      <c r="K132" s="92">
        <f>I132/'סכום נכסי הקרן'!$C$42</f>
        <v>-3.6343654323797192E-5</v>
      </c>
    </row>
    <row r="133" spans="2:11">
      <c r="B133" s="87" t="s">
        <v>1937</v>
      </c>
      <c r="C133" s="88" t="s">
        <v>1938</v>
      </c>
      <c r="D133" s="89" t="s">
        <v>527</v>
      </c>
      <c r="E133" s="89" t="s">
        <v>121</v>
      </c>
      <c r="F133" s="102">
        <v>44944</v>
      </c>
      <c r="G133" s="91">
        <v>93.938407999999995</v>
      </c>
      <c r="H133" s="103">
        <v>-6.9058479999999998</v>
      </c>
      <c r="I133" s="91">
        <v>-6.487243000000001E-3</v>
      </c>
      <c r="J133" s="92">
        <f t="shared" si="1"/>
        <v>9.1562852026800794E-3</v>
      </c>
      <c r="K133" s="92">
        <f>I133/'סכום נכסי הקרן'!$C$42</f>
        <v>-7.5688543933321776E-5</v>
      </c>
    </row>
    <row r="134" spans="2:11">
      <c r="B134" s="87" t="s">
        <v>1937</v>
      </c>
      <c r="C134" s="88" t="s">
        <v>1939</v>
      </c>
      <c r="D134" s="89" t="s">
        <v>527</v>
      </c>
      <c r="E134" s="89" t="s">
        <v>121</v>
      </c>
      <c r="F134" s="102">
        <v>44944</v>
      </c>
      <c r="G134" s="91">
        <v>7.9844099999999996</v>
      </c>
      <c r="H134" s="103">
        <v>-6.9058479999999998</v>
      </c>
      <c r="I134" s="91">
        <v>-5.5139099999999993E-4</v>
      </c>
      <c r="J134" s="92">
        <f t="shared" si="1"/>
        <v>7.7824944343706111E-4</v>
      </c>
      <c r="K134" s="92">
        <f>I134/'סכום נכסי הקרן'!$C$42</f>
        <v>-6.4332385773029025E-6</v>
      </c>
    </row>
    <row r="135" spans="2:11">
      <c r="B135" s="87" t="s">
        <v>1940</v>
      </c>
      <c r="C135" s="88" t="s">
        <v>1941</v>
      </c>
      <c r="D135" s="89" t="s">
        <v>527</v>
      </c>
      <c r="E135" s="89" t="s">
        <v>121</v>
      </c>
      <c r="F135" s="102">
        <v>44958</v>
      </c>
      <c r="G135" s="91">
        <v>38.764845000000001</v>
      </c>
      <c r="H135" s="103">
        <v>-5.5955769999999996</v>
      </c>
      <c r="I135" s="91">
        <v>-2.1691169999999999E-3</v>
      </c>
      <c r="J135" s="92">
        <f t="shared" si="1"/>
        <v>3.0615554080495834E-3</v>
      </c>
      <c r="K135" s="92">
        <f>I135/'סכום נכסי הקרן'!$C$42</f>
        <v>-2.5307716598717682E-5</v>
      </c>
    </row>
    <row r="136" spans="2:11">
      <c r="B136" s="87" t="s">
        <v>1940</v>
      </c>
      <c r="C136" s="88" t="s">
        <v>1942</v>
      </c>
      <c r="D136" s="89" t="s">
        <v>527</v>
      </c>
      <c r="E136" s="89" t="s">
        <v>121</v>
      </c>
      <c r="F136" s="102">
        <v>44958</v>
      </c>
      <c r="G136" s="91">
        <v>96.210071999999997</v>
      </c>
      <c r="H136" s="103">
        <v>-5.5955769999999996</v>
      </c>
      <c r="I136" s="91">
        <v>-5.3835080000000013E-3</v>
      </c>
      <c r="J136" s="92">
        <f t="shared" si="1"/>
        <v>7.5984412236307225E-3</v>
      </c>
      <c r="K136" s="92">
        <f>I136/'סכום נכסי הקרן'!$C$42</f>
        <v>-6.2810947851558706E-5</v>
      </c>
    </row>
    <row r="137" spans="2:11">
      <c r="B137" s="87" t="s">
        <v>1943</v>
      </c>
      <c r="C137" s="88" t="s">
        <v>1944</v>
      </c>
      <c r="D137" s="89" t="s">
        <v>527</v>
      </c>
      <c r="E137" s="89" t="s">
        <v>121</v>
      </c>
      <c r="F137" s="102">
        <v>44958</v>
      </c>
      <c r="G137" s="91">
        <v>76.240710000000007</v>
      </c>
      <c r="H137" s="103">
        <v>-5.5488939999999998</v>
      </c>
      <c r="I137" s="91">
        <v>-4.2305160000000001E-3</v>
      </c>
      <c r="J137" s="92">
        <f t="shared" si="1"/>
        <v>5.9710744688462134E-3</v>
      </c>
      <c r="K137" s="92">
        <f>I137/'סכום נכסי הקרן'!$C$42</f>
        <v>-4.9358656077261275E-5</v>
      </c>
    </row>
    <row r="138" spans="2:11">
      <c r="B138" s="87" t="s">
        <v>1943</v>
      </c>
      <c r="C138" s="88" t="s">
        <v>1945</v>
      </c>
      <c r="D138" s="89" t="s">
        <v>527</v>
      </c>
      <c r="E138" s="89" t="s">
        <v>121</v>
      </c>
      <c r="F138" s="102">
        <v>44958</v>
      </c>
      <c r="G138" s="91">
        <v>60.157889999999995</v>
      </c>
      <c r="H138" s="103">
        <v>-5.5488939999999998</v>
      </c>
      <c r="I138" s="91">
        <v>-3.3380979999999998E-3</v>
      </c>
      <c r="J138" s="92">
        <f t="shared" si="1"/>
        <v>4.7114895067898585E-3</v>
      </c>
      <c r="K138" s="92">
        <f>I138/'סכום נכסי הקרן'!$C$42</f>
        <v>-3.894655666925588E-5</v>
      </c>
    </row>
    <row r="139" spans="2:11">
      <c r="B139" s="87" t="s">
        <v>1946</v>
      </c>
      <c r="C139" s="88" t="s">
        <v>1947</v>
      </c>
      <c r="D139" s="89" t="s">
        <v>527</v>
      </c>
      <c r="E139" s="89" t="s">
        <v>121</v>
      </c>
      <c r="F139" s="102">
        <v>44958</v>
      </c>
      <c r="G139" s="91">
        <v>49.467526999999997</v>
      </c>
      <c r="H139" s="103">
        <v>-5.5395630000000002</v>
      </c>
      <c r="I139" s="91">
        <v>-2.7402850000000003E-3</v>
      </c>
      <c r="J139" s="92">
        <f t="shared" si="1"/>
        <v>3.8677186898388393E-3</v>
      </c>
      <c r="K139" s="92">
        <f>I139/'סכום נכסי הקרן'!$C$42</f>
        <v>-3.1971699165935768E-5</v>
      </c>
    </row>
    <row r="140" spans="2:11">
      <c r="B140" s="87" t="s">
        <v>1946</v>
      </c>
      <c r="C140" s="88" t="s">
        <v>1948</v>
      </c>
      <c r="D140" s="89" t="s">
        <v>527</v>
      </c>
      <c r="E140" s="89" t="s">
        <v>121</v>
      </c>
      <c r="F140" s="102">
        <v>44958</v>
      </c>
      <c r="G140" s="91">
        <v>90.770775</v>
      </c>
      <c r="H140" s="103">
        <v>-5.5395630000000002</v>
      </c>
      <c r="I140" s="91">
        <v>-5.0283039999999999E-3</v>
      </c>
      <c r="J140" s="92">
        <f t="shared" ref="J140:J203" si="2">IFERROR(I140/$I$11,0)</f>
        <v>7.097095871046768E-3</v>
      </c>
      <c r="K140" s="92">
        <f>I140/'סכום נכסי הקרן'!$C$42</f>
        <v>-5.8666679853690939E-5</v>
      </c>
    </row>
    <row r="141" spans="2:11">
      <c r="B141" s="87" t="s">
        <v>1949</v>
      </c>
      <c r="C141" s="88" t="s">
        <v>1950</v>
      </c>
      <c r="D141" s="89" t="s">
        <v>527</v>
      </c>
      <c r="E141" s="89" t="s">
        <v>121</v>
      </c>
      <c r="F141" s="102">
        <v>44963</v>
      </c>
      <c r="G141" s="91">
        <v>60.184485000000002</v>
      </c>
      <c r="H141" s="103">
        <v>-5.4761220000000002</v>
      </c>
      <c r="I141" s="91">
        <v>-3.2957759999999998E-3</v>
      </c>
      <c r="J141" s="92">
        <f t="shared" si="2"/>
        <v>4.6517549936310595E-3</v>
      </c>
      <c r="K141" s="92">
        <f>I141/'סכום נכסי הקרן'!$C$42</f>
        <v>-3.8452773631323422E-5</v>
      </c>
    </row>
    <row r="142" spans="2:11">
      <c r="B142" s="87" t="s">
        <v>1951</v>
      </c>
      <c r="C142" s="88" t="s">
        <v>1952</v>
      </c>
      <c r="D142" s="89" t="s">
        <v>527</v>
      </c>
      <c r="E142" s="89" t="s">
        <v>121</v>
      </c>
      <c r="F142" s="102">
        <v>44963</v>
      </c>
      <c r="G142" s="91">
        <v>181.65389999999999</v>
      </c>
      <c r="H142" s="103">
        <v>-5.4690630000000002</v>
      </c>
      <c r="I142" s="91">
        <v>-9.9347670000000006E-3</v>
      </c>
      <c r="J142" s="92">
        <f t="shared" si="2"/>
        <v>1.4022221778061091E-2</v>
      </c>
      <c r="K142" s="92">
        <f>I142/'סכום נכסי הקרן'!$C$42</f>
        <v>-1.1591180545369047E-4</v>
      </c>
    </row>
    <row r="143" spans="2:11">
      <c r="B143" s="87" t="s">
        <v>1953</v>
      </c>
      <c r="C143" s="88" t="s">
        <v>1954</v>
      </c>
      <c r="D143" s="89" t="s">
        <v>527</v>
      </c>
      <c r="E143" s="89" t="s">
        <v>121</v>
      </c>
      <c r="F143" s="102">
        <v>44963</v>
      </c>
      <c r="G143" s="91">
        <v>53.536720000000003</v>
      </c>
      <c r="H143" s="103">
        <v>-5.3984969999999999</v>
      </c>
      <c r="I143" s="91">
        <v>-2.8901780000000002E-3</v>
      </c>
      <c r="J143" s="92">
        <f t="shared" si="2"/>
        <v>4.0792820701354192E-3</v>
      </c>
      <c r="K143" s="92">
        <f>I143/'סכום נכסי הקרן'!$C$42</f>
        <v>-3.372054423244513E-5</v>
      </c>
    </row>
    <row r="144" spans="2:11">
      <c r="B144" s="87" t="s">
        <v>1955</v>
      </c>
      <c r="C144" s="88" t="s">
        <v>1956</v>
      </c>
      <c r="D144" s="89" t="s">
        <v>527</v>
      </c>
      <c r="E144" s="89" t="s">
        <v>121</v>
      </c>
      <c r="F144" s="102">
        <v>44963</v>
      </c>
      <c r="G144" s="91">
        <v>83.055199999999999</v>
      </c>
      <c r="H144" s="103">
        <v>-5.3054990000000002</v>
      </c>
      <c r="I144" s="91">
        <v>-4.406493E-3</v>
      </c>
      <c r="J144" s="92">
        <f t="shared" si="2"/>
        <v>6.2194535724364496E-3</v>
      </c>
      <c r="K144" s="92">
        <f>I144/'סכום נכסי הקרן'!$C$42</f>
        <v>-5.1411830730307901E-5</v>
      </c>
    </row>
    <row r="145" spans="2:11">
      <c r="B145" s="87" t="s">
        <v>1957</v>
      </c>
      <c r="C145" s="88" t="s">
        <v>1958</v>
      </c>
      <c r="D145" s="89" t="s">
        <v>527</v>
      </c>
      <c r="E145" s="89" t="s">
        <v>121</v>
      </c>
      <c r="F145" s="102">
        <v>44943</v>
      </c>
      <c r="G145" s="91">
        <v>80.517840000000007</v>
      </c>
      <c r="H145" s="103">
        <v>-6.0165389999999999</v>
      </c>
      <c r="I145" s="91">
        <v>-4.8443880000000007E-3</v>
      </c>
      <c r="J145" s="92">
        <f t="shared" si="2"/>
        <v>6.8375114298078474E-3</v>
      </c>
      <c r="K145" s="92">
        <f>I145/'סכום נכסי הקרן'!$C$42</f>
        <v>-5.6520878587106545E-5</v>
      </c>
    </row>
    <row r="146" spans="2:11">
      <c r="B146" s="87" t="s">
        <v>1959</v>
      </c>
      <c r="C146" s="88" t="s">
        <v>1960</v>
      </c>
      <c r="D146" s="89" t="s">
        <v>527</v>
      </c>
      <c r="E146" s="89" t="s">
        <v>121</v>
      </c>
      <c r="F146" s="102">
        <v>44943</v>
      </c>
      <c r="G146" s="91">
        <v>40.258920000000003</v>
      </c>
      <c r="H146" s="103">
        <v>-6.0165389999999999</v>
      </c>
      <c r="I146" s="91">
        <v>-2.4221940000000003E-3</v>
      </c>
      <c r="J146" s="92">
        <f t="shared" si="2"/>
        <v>3.4187557149039237E-3</v>
      </c>
      <c r="K146" s="92">
        <f>I146/'סכום נכסי הקרן'!$C$42</f>
        <v>-2.8260439293553272E-5</v>
      </c>
    </row>
    <row r="147" spans="2:11">
      <c r="B147" s="87" t="s">
        <v>1961</v>
      </c>
      <c r="C147" s="88" t="s">
        <v>1962</v>
      </c>
      <c r="D147" s="89" t="s">
        <v>527</v>
      </c>
      <c r="E147" s="89" t="s">
        <v>121</v>
      </c>
      <c r="F147" s="102">
        <v>44943</v>
      </c>
      <c r="G147" s="91">
        <v>40.258920000000003</v>
      </c>
      <c r="H147" s="103">
        <v>-6.0165389999999999</v>
      </c>
      <c r="I147" s="91">
        <v>-2.4221940000000003E-3</v>
      </c>
      <c r="J147" s="92">
        <f t="shared" si="2"/>
        <v>3.4187557149039237E-3</v>
      </c>
      <c r="K147" s="92">
        <f>I147/'סכום נכסי הקרן'!$C$42</f>
        <v>-2.8260439293553272E-5</v>
      </c>
    </row>
    <row r="148" spans="2:11">
      <c r="B148" s="87" t="s">
        <v>1963</v>
      </c>
      <c r="C148" s="88" t="s">
        <v>1964</v>
      </c>
      <c r="D148" s="89" t="s">
        <v>527</v>
      </c>
      <c r="E148" s="89" t="s">
        <v>121</v>
      </c>
      <c r="F148" s="102">
        <v>44943</v>
      </c>
      <c r="G148" s="91">
        <v>141.07169999999999</v>
      </c>
      <c r="H148" s="103">
        <v>-5.8921799999999998</v>
      </c>
      <c r="I148" s="91">
        <v>-8.3121979999999998E-3</v>
      </c>
      <c r="J148" s="92">
        <f t="shared" si="2"/>
        <v>1.1732080261082705E-2</v>
      </c>
      <c r="K148" s="92">
        <f>I148/'סכום נכסי הקרן'!$C$42</f>
        <v>-9.6980822747886784E-5</v>
      </c>
    </row>
    <row r="149" spans="2:11">
      <c r="B149" s="87" t="s">
        <v>1965</v>
      </c>
      <c r="C149" s="88" t="s">
        <v>1966</v>
      </c>
      <c r="D149" s="89" t="s">
        <v>527</v>
      </c>
      <c r="E149" s="89" t="s">
        <v>121</v>
      </c>
      <c r="F149" s="102">
        <v>44964</v>
      </c>
      <c r="G149" s="91">
        <v>114.638868</v>
      </c>
      <c r="H149" s="103">
        <v>-4.55396</v>
      </c>
      <c r="I149" s="91">
        <v>-5.2206080000000016E-3</v>
      </c>
      <c r="J149" s="92">
        <f t="shared" si="2"/>
        <v>7.3685193817147367E-3</v>
      </c>
      <c r="K149" s="92">
        <f>I149/'סכום נכסי הקרן'!$C$42</f>
        <v>-6.0910346346922907E-5</v>
      </c>
    </row>
    <row r="150" spans="2:11">
      <c r="B150" s="87" t="s">
        <v>1967</v>
      </c>
      <c r="C150" s="88" t="s">
        <v>1968</v>
      </c>
      <c r="D150" s="89" t="s">
        <v>527</v>
      </c>
      <c r="E150" s="89" t="s">
        <v>121</v>
      </c>
      <c r="F150" s="102">
        <v>44964</v>
      </c>
      <c r="G150" s="91">
        <v>36.638939999999998</v>
      </c>
      <c r="H150" s="103">
        <v>-4.5509069999999996</v>
      </c>
      <c r="I150" s="91">
        <v>-1.6674040000000004E-3</v>
      </c>
      <c r="J150" s="92">
        <f t="shared" si="2"/>
        <v>2.3534229521060914E-3</v>
      </c>
      <c r="K150" s="92">
        <f>I150/'סכום נכסי הקרן'!$C$42</f>
        <v>-1.9454085642945156E-5</v>
      </c>
    </row>
    <row r="151" spans="2:11">
      <c r="B151" s="87" t="s">
        <v>1969</v>
      </c>
      <c r="C151" s="88" t="s">
        <v>1970</v>
      </c>
      <c r="D151" s="89" t="s">
        <v>527</v>
      </c>
      <c r="E151" s="89" t="s">
        <v>121</v>
      </c>
      <c r="F151" s="102">
        <v>44964</v>
      </c>
      <c r="G151" s="91">
        <v>26.991363999999997</v>
      </c>
      <c r="H151" s="103">
        <v>-4.5173310000000004</v>
      </c>
      <c r="I151" s="91">
        <v>-1.2192890000000001E-3</v>
      </c>
      <c r="J151" s="92">
        <f t="shared" si="2"/>
        <v>1.7209402867274421E-3</v>
      </c>
      <c r="K151" s="92">
        <f>I151/'סכום נכסי הקרן'!$C$42</f>
        <v>-1.4225798084627934E-5</v>
      </c>
    </row>
    <row r="152" spans="2:11">
      <c r="B152" s="87" t="s">
        <v>1969</v>
      </c>
      <c r="C152" s="88" t="s">
        <v>1971</v>
      </c>
      <c r="D152" s="89" t="s">
        <v>527</v>
      </c>
      <c r="E152" s="89" t="s">
        <v>121</v>
      </c>
      <c r="F152" s="102">
        <v>44964</v>
      </c>
      <c r="G152" s="91">
        <v>36.650709999999997</v>
      </c>
      <c r="H152" s="103">
        <v>-4.5173310000000004</v>
      </c>
      <c r="I152" s="91">
        <v>-1.655634E-3</v>
      </c>
      <c r="J152" s="92">
        <f t="shared" si="2"/>
        <v>2.3368104285987176E-3</v>
      </c>
      <c r="K152" s="92">
        <f>I152/'סכום נכסי הקרן'!$C$42</f>
        <v>-1.9316761642272573E-5</v>
      </c>
    </row>
    <row r="153" spans="2:11">
      <c r="B153" s="87" t="s">
        <v>1969</v>
      </c>
      <c r="C153" s="88" t="s">
        <v>1972</v>
      </c>
      <c r="D153" s="89" t="s">
        <v>527</v>
      </c>
      <c r="E153" s="89" t="s">
        <v>121</v>
      </c>
      <c r="F153" s="102">
        <v>44964</v>
      </c>
      <c r="G153" s="91">
        <v>26.100785999999999</v>
      </c>
      <c r="H153" s="103">
        <v>-4.5173310000000004</v>
      </c>
      <c r="I153" s="91">
        <v>-1.1790590000000001E-3</v>
      </c>
      <c r="J153" s="92">
        <f t="shared" si="2"/>
        <v>1.6641584837791296E-3</v>
      </c>
      <c r="K153" s="92">
        <f>I153/'סכום נכסי הקרן'!$C$42</f>
        <v>-1.3756423016908482E-5</v>
      </c>
    </row>
    <row r="154" spans="2:11">
      <c r="B154" s="87" t="s">
        <v>1973</v>
      </c>
      <c r="C154" s="88" t="s">
        <v>1974</v>
      </c>
      <c r="D154" s="89" t="s">
        <v>527</v>
      </c>
      <c r="E154" s="89" t="s">
        <v>121</v>
      </c>
      <c r="F154" s="102">
        <v>44964</v>
      </c>
      <c r="G154" s="91">
        <v>109.98102</v>
      </c>
      <c r="H154" s="103">
        <v>-4.4898759999999998</v>
      </c>
      <c r="I154" s="91">
        <v>-4.9380119999999994E-3</v>
      </c>
      <c r="J154" s="92">
        <f t="shared" si="2"/>
        <v>6.969655091732598E-3</v>
      </c>
      <c r="K154" s="92">
        <f>I154/'סכום נכסי הקרן'!$C$42</f>
        <v>-5.7613216925166827E-5</v>
      </c>
    </row>
    <row r="155" spans="2:11">
      <c r="B155" s="87" t="s">
        <v>1975</v>
      </c>
      <c r="C155" s="88" t="s">
        <v>1976</v>
      </c>
      <c r="D155" s="89" t="s">
        <v>527</v>
      </c>
      <c r="E155" s="89" t="s">
        <v>121</v>
      </c>
      <c r="F155" s="102">
        <v>44964</v>
      </c>
      <c r="G155" s="91">
        <v>47.284530999999994</v>
      </c>
      <c r="H155" s="103">
        <v>-4.4127720000000004</v>
      </c>
      <c r="I155" s="91">
        <v>-2.086559E-3</v>
      </c>
      <c r="J155" s="92">
        <f t="shared" si="2"/>
        <v>2.9450306233663424E-3</v>
      </c>
      <c r="K155" s="92">
        <f>I155/'סכום נכסי הקרן'!$C$42</f>
        <v>-2.434448848932712E-5</v>
      </c>
    </row>
    <row r="156" spans="2:11">
      <c r="B156" s="87" t="s">
        <v>1977</v>
      </c>
      <c r="C156" s="88" t="s">
        <v>1978</v>
      </c>
      <c r="D156" s="89" t="s">
        <v>527</v>
      </c>
      <c r="E156" s="89" t="s">
        <v>121</v>
      </c>
      <c r="F156" s="102">
        <v>44937</v>
      </c>
      <c r="G156" s="91">
        <v>40.51173</v>
      </c>
      <c r="H156" s="103">
        <v>-5.1493679999999999</v>
      </c>
      <c r="I156" s="91">
        <v>-2.0860979999999998E-3</v>
      </c>
      <c r="J156" s="92">
        <f t="shared" si="2"/>
        <v>2.9443799544337256E-3</v>
      </c>
      <c r="K156" s="92">
        <f>I156/'סכום נכסי הקרן'!$C$42</f>
        <v>-2.4339109868740027E-5</v>
      </c>
    </row>
    <row r="157" spans="2:11">
      <c r="B157" s="87" t="s">
        <v>1979</v>
      </c>
      <c r="C157" s="88" t="s">
        <v>1980</v>
      </c>
      <c r="D157" s="89" t="s">
        <v>527</v>
      </c>
      <c r="E157" s="89" t="s">
        <v>121</v>
      </c>
      <c r="F157" s="102">
        <v>44956</v>
      </c>
      <c r="G157" s="91">
        <v>60.813899999999997</v>
      </c>
      <c r="H157" s="103">
        <v>-4.4206649999999996</v>
      </c>
      <c r="I157" s="91">
        <v>-2.6883789999999999E-3</v>
      </c>
      <c r="J157" s="92">
        <f t="shared" si="2"/>
        <v>3.7944570377425151E-3</v>
      </c>
      <c r="K157" s="92">
        <f>I157/'סכום נכסי הקרן'!$C$42</f>
        <v>-3.1366096822782746E-5</v>
      </c>
    </row>
    <row r="158" spans="2:11">
      <c r="B158" s="87" t="s">
        <v>1981</v>
      </c>
      <c r="C158" s="88" t="s">
        <v>1982</v>
      </c>
      <c r="D158" s="89" t="s">
        <v>527</v>
      </c>
      <c r="E158" s="89" t="s">
        <v>121</v>
      </c>
      <c r="F158" s="102">
        <v>44956</v>
      </c>
      <c r="G158" s="91">
        <v>27.028400000000001</v>
      </c>
      <c r="H158" s="103">
        <v>-4.4206649999999996</v>
      </c>
      <c r="I158" s="91">
        <v>-1.194835E-3</v>
      </c>
      <c r="J158" s="92">
        <f t="shared" si="2"/>
        <v>1.6864251932823006E-3</v>
      </c>
      <c r="K158" s="92">
        <f>I158/'סכום נכסי הקרן'!$C$42</f>
        <v>-1.3940486180426803E-5</v>
      </c>
    </row>
    <row r="159" spans="2:11">
      <c r="B159" s="87" t="s">
        <v>1983</v>
      </c>
      <c r="C159" s="88" t="s">
        <v>1984</v>
      </c>
      <c r="D159" s="89" t="s">
        <v>527</v>
      </c>
      <c r="E159" s="89" t="s">
        <v>121</v>
      </c>
      <c r="F159" s="102">
        <v>44957</v>
      </c>
      <c r="G159" s="91">
        <v>209.59224000000003</v>
      </c>
      <c r="H159" s="103">
        <v>-4.3546440000000004</v>
      </c>
      <c r="I159" s="91">
        <v>-9.1269960000000001E-3</v>
      </c>
      <c r="J159" s="92">
        <f t="shared" si="2"/>
        <v>1.2882110076610397E-2</v>
      </c>
      <c r="K159" s="92">
        <f>I159/'סכום נכסי הקרן'!$C$42</f>
        <v>-1.0648730712341931E-4</v>
      </c>
    </row>
    <row r="160" spans="2:11">
      <c r="B160" s="87" t="s">
        <v>1985</v>
      </c>
      <c r="C160" s="88" t="s">
        <v>1986</v>
      </c>
      <c r="D160" s="89" t="s">
        <v>527</v>
      </c>
      <c r="E160" s="89" t="s">
        <v>121</v>
      </c>
      <c r="F160" s="102">
        <v>44964</v>
      </c>
      <c r="G160" s="91">
        <v>157.009559</v>
      </c>
      <c r="H160" s="103">
        <v>-4.31846</v>
      </c>
      <c r="I160" s="91">
        <v>-6.7803950000000016E-3</v>
      </c>
      <c r="J160" s="92">
        <f t="shared" si="2"/>
        <v>9.5700485409327216E-3</v>
      </c>
      <c r="K160" s="92">
        <f>I160/'סכום נכסי הקרן'!$C$42</f>
        <v>-7.9108833265961414E-5</v>
      </c>
    </row>
    <row r="161" spans="2:11">
      <c r="B161" s="87" t="s">
        <v>1987</v>
      </c>
      <c r="C161" s="88" t="s">
        <v>1988</v>
      </c>
      <c r="D161" s="89" t="s">
        <v>527</v>
      </c>
      <c r="E161" s="89" t="s">
        <v>121</v>
      </c>
      <c r="F161" s="102">
        <v>44937</v>
      </c>
      <c r="G161" s="91">
        <v>39.239190000000001</v>
      </c>
      <c r="H161" s="103">
        <v>-5.0574810000000001</v>
      </c>
      <c r="I161" s="91">
        <v>-1.9845150000000001E-3</v>
      </c>
      <c r="J161" s="92">
        <f t="shared" si="2"/>
        <v>2.8010027262731882E-3</v>
      </c>
      <c r="K161" s="92">
        <f>I161/'סכום נכסי הקרן'!$C$42</f>
        <v>-2.3153911571346419E-5</v>
      </c>
    </row>
    <row r="162" spans="2:11">
      <c r="B162" s="87" t="s">
        <v>1989</v>
      </c>
      <c r="C162" s="88" t="s">
        <v>1990</v>
      </c>
      <c r="D162" s="89" t="s">
        <v>527</v>
      </c>
      <c r="E162" s="89" t="s">
        <v>121</v>
      </c>
      <c r="F162" s="102">
        <v>44956</v>
      </c>
      <c r="G162" s="91">
        <v>62.228754000000002</v>
      </c>
      <c r="H162" s="103">
        <v>-4.3142209999999999</v>
      </c>
      <c r="I162" s="91">
        <v>-2.6846860000000004E-3</v>
      </c>
      <c r="J162" s="92">
        <f t="shared" si="2"/>
        <v>3.789244629134807E-3</v>
      </c>
      <c r="K162" s="92">
        <f>I162/'סכום נכסי הקרן'!$C$42</f>
        <v>-3.1323009521637146E-5</v>
      </c>
    </row>
    <row r="163" spans="2:11">
      <c r="B163" s="87" t="s">
        <v>1991</v>
      </c>
      <c r="C163" s="88" t="s">
        <v>1992</v>
      </c>
      <c r="D163" s="89" t="s">
        <v>527</v>
      </c>
      <c r="E163" s="89" t="s">
        <v>121</v>
      </c>
      <c r="F163" s="102">
        <v>44956</v>
      </c>
      <c r="G163" s="91">
        <v>48.702182000000001</v>
      </c>
      <c r="H163" s="103">
        <v>-4.3111829999999998</v>
      </c>
      <c r="I163" s="91">
        <v>-2.0996399999999998E-3</v>
      </c>
      <c r="J163" s="92">
        <f t="shared" si="2"/>
        <v>2.963493530758012E-3</v>
      </c>
      <c r="K163" s="92">
        <f>I163/'סכום נכסי הקרן'!$C$42</f>
        <v>-2.4497108306897043E-5</v>
      </c>
    </row>
    <row r="164" spans="2:11">
      <c r="B164" s="87" t="s">
        <v>1993</v>
      </c>
      <c r="C164" s="88" t="s">
        <v>1994</v>
      </c>
      <c r="D164" s="89" t="s">
        <v>527</v>
      </c>
      <c r="E164" s="89" t="s">
        <v>121</v>
      </c>
      <c r="F164" s="102">
        <v>44972</v>
      </c>
      <c r="G164" s="91">
        <v>65.312799999999996</v>
      </c>
      <c r="H164" s="103">
        <v>-2.6334499999999998</v>
      </c>
      <c r="I164" s="91">
        <v>-1.7199800000000003E-3</v>
      </c>
      <c r="J164" s="92">
        <f t="shared" si="2"/>
        <v>2.4276302618702096E-3</v>
      </c>
      <c r="K164" s="92">
        <f>I164/'סכום נכסי הקרן'!$C$42</f>
        <v>-2.0067505070248607E-5</v>
      </c>
    </row>
    <row r="165" spans="2:11">
      <c r="B165" s="87" t="s">
        <v>1995</v>
      </c>
      <c r="C165" s="88" t="s">
        <v>1996</v>
      </c>
      <c r="D165" s="89" t="s">
        <v>527</v>
      </c>
      <c r="E165" s="89" t="s">
        <v>121</v>
      </c>
      <c r="F165" s="102">
        <v>44972</v>
      </c>
      <c r="G165" s="91">
        <v>37.343000000000004</v>
      </c>
      <c r="H165" s="103">
        <v>-2.5746340000000001</v>
      </c>
      <c r="I165" s="91">
        <v>-9.6144600000000002E-4</v>
      </c>
      <c r="J165" s="92">
        <f t="shared" si="2"/>
        <v>1.3570131075675677E-3</v>
      </c>
      <c r="K165" s="92">
        <f>I165/'סכום נכסי הקרן'!$C$42</f>
        <v>-1.1217469086716264E-5</v>
      </c>
    </row>
    <row r="166" spans="2:11">
      <c r="B166" s="87" t="s">
        <v>1997</v>
      </c>
      <c r="C166" s="88" t="s">
        <v>1998</v>
      </c>
      <c r="D166" s="89" t="s">
        <v>527</v>
      </c>
      <c r="E166" s="89" t="s">
        <v>121</v>
      </c>
      <c r="F166" s="102">
        <v>44972</v>
      </c>
      <c r="G166" s="91">
        <v>68.7727</v>
      </c>
      <c r="H166" s="103">
        <v>-2.5452520000000001</v>
      </c>
      <c r="I166" s="91">
        <v>-1.750438E-3</v>
      </c>
      <c r="J166" s="92">
        <f t="shared" si="2"/>
        <v>2.4706195771622723E-3</v>
      </c>
      <c r="K166" s="92">
        <f>I166/'סכום נכסי הקרן'!$C$42</f>
        <v>-2.0422867382269459E-5</v>
      </c>
    </row>
    <row r="167" spans="2:11">
      <c r="B167" s="87" t="s">
        <v>1997</v>
      </c>
      <c r="C167" s="88" t="s">
        <v>1999</v>
      </c>
      <c r="D167" s="89" t="s">
        <v>527</v>
      </c>
      <c r="E167" s="89" t="s">
        <v>121</v>
      </c>
      <c r="F167" s="102">
        <v>44972</v>
      </c>
      <c r="G167" s="91">
        <v>53.202840000000009</v>
      </c>
      <c r="H167" s="103">
        <v>-2.5452520000000001</v>
      </c>
      <c r="I167" s="91">
        <v>-1.3541460000000001E-3</v>
      </c>
      <c r="J167" s="92">
        <f t="shared" si="2"/>
        <v>1.9112814152434893E-3</v>
      </c>
      <c r="K167" s="92">
        <f>I167/'סכום נכסי הקרן'!$C$42</f>
        <v>-1.5799213782053785E-5</v>
      </c>
    </row>
    <row r="168" spans="2:11">
      <c r="B168" s="87" t="s">
        <v>2000</v>
      </c>
      <c r="C168" s="88" t="s">
        <v>2001</v>
      </c>
      <c r="D168" s="89" t="s">
        <v>527</v>
      </c>
      <c r="E168" s="89" t="s">
        <v>121</v>
      </c>
      <c r="F168" s="102">
        <v>44972</v>
      </c>
      <c r="G168" s="91">
        <v>13.756903999999999</v>
      </c>
      <c r="H168" s="103">
        <v>-2.5276299999999998</v>
      </c>
      <c r="I168" s="91">
        <v>-3.4772399999999999E-4</v>
      </c>
      <c r="J168" s="92">
        <f t="shared" si="2"/>
        <v>4.9078786100917261E-4</v>
      </c>
      <c r="K168" s="92">
        <f>I168/'סכום נכסי הקרן'!$C$42</f>
        <v>-4.0569966703375192E-6</v>
      </c>
    </row>
    <row r="169" spans="2:11">
      <c r="B169" s="87" t="s">
        <v>2002</v>
      </c>
      <c r="C169" s="88" t="s">
        <v>2003</v>
      </c>
      <c r="D169" s="89" t="s">
        <v>527</v>
      </c>
      <c r="E169" s="89" t="s">
        <v>121</v>
      </c>
      <c r="F169" s="102">
        <v>44973</v>
      </c>
      <c r="G169" s="91">
        <v>68.989400000000003</v>
      </c>
      <c r="H169" s="103">
        <v>-2.1927560000000001</v>
      </c>
      <c r="I169" s="91">
        <v>-1.512769E-3</v>
      </c>
      <c r="J169" s="92">
        <f t="shared" si="2"/>
        <v>2.1351665738084946E-3</v>
      </c>
      <c r="K169" s="92">
        <f>I169/'סכום נכסי הקרן'!$C$42</f>
        <v>-1.7649914288314349E-5</v>
      </c>
    </row>
    <row r="170" spans="2:11">
      <c r="B170" s="87" t="s">
        <v>2004</v>
      </c>
      <c r="C170" s="88" t="s">
        <v>2005</v>
      </c>
      <c r="D170" s="89" t="s">
        <v>527</v>
      </c>
      <c r="E170" s="89" t="s">
        <v>121</v>
      </c>
      <c r="F170" s="102">
        <v>44973</v>
      </c>
      <c r="G170" s="91">
        <v>171.11325400000001</v>
      </c>
      <c r="H170" s="103">
        <v>-2.1810849999999999</v>
      </c>
      <c r="I170" s="91">
        <v>-3.7321249999999998E-3</v>
      </c>
      <c r="J170" s="92">
        <f t="shared" si="2"/>
        <v>5.2676307812197553E-3</v>
      </c>
      <c r="K170" s="92">
        <f>I170/'סכום נכסי הקרן'!$C$42</f>
        <v>-4.354378385812717E-5</v>
      </c>
    </row>
    <row r="171" spans="2:11">
      <c r="B171" s="87" t="s">
        <v>2006</v>
      </c>
      <c r="C171" s="88" t="s">
        <v>2007</v>
      </c>
      <c r="D171" s="89" t="s">
        <v>527</v>
      </c>
      <c r="E171" s="89" t="s">
        <v>121</v>
      </c>
      <c r="F171" s="102">
        <v>44970</v>
      </c>
      <c r="G171" s="91">
        <v>31.6</v>
      </c>
      <c r="H171" s="103">
        <v>-2.8797470000000001</v>
      </c>
      <c r="I171" s="91">
        <v>-9.1E-4</v>
      </c>
      <c r="J171" s="92">
        <f t="shared" si="2"/>
        <v>1.2844007129745058E-3</v>
      </c>
      <c r="K171" s="92">
        <f>I171/'סכום נכסי הקרן'!$C$42</f>
        <v>-1.0617233696860563E-5</v>
      </c>
    </row>
    <row r="172" spans="2:11">
      <c r="B172" s="87" t="s">
        <v>2008</v>
      </c>
      <c r="C172" s="88" t="s">
        <v>2009</v>
      </c>
      <c r="D172" s="89" t="s">
        <v>527</v>
      </c>
      <c r="E172" s="89" t="s">
        <v>121</v>
      </c>
      <c r="F172" s="102">
        <v>44977</v>
      </c>
      <c r="G172" s="91">
        <v>120.422042</v>
      </c>
      <c r="H172" s="103">
        <v>-1.8648169999999999</v>
      </c>
      <c r="I172" s="91">
        <v>-2.245651E-3</v>
      </c>
      <c r="J172" s="92">
        <f t="shared" si="2"/>
        <v>3.1695777422988043E-3</v>
      </c>
      <c r="K172" s="92">
        <f>I172/'סכום נכסי הקרן'!$C$42</f>
        <v>-2.6200660954492987E-5</v>
      </c>
    </row>
    <row r="173" spans="2:11">
      <c r="B173" s="87" t="s">
        <v>2010</v>
      </c>
      <c r="C173" s="88" t="s">
        <v>2011</v>
      </c>
      <c r="D173" s="89" t="s">
        <v>527</v>
      </c>
      <c r="E173" s="89" t="s">
        <v>121</v>
      </c>
      <c r="F173" s="102">
        <v>44977</v>
      </c>
      <c r="G173" s="91">
        <v>125.86114000000002</v>
      </c>
      <c r="H173" s="103">
        <v>-1.8300339999999999</v>
      </c>
      <c r="I173" s="91">
        <v>-2.3033020000000001E-3</v>
      </c>
      <c r="J173" s="92">
        <f t="shared" si="2"/>
        <v>3.2509480560391265E-3</v>
      </c>
      <c r="K173" s="92">
        <f>I173/'סכום נכסי הקרן'!$C$42</f>
        <v>-2.6873291877413547E-5</v>
      </c>
    </row>
    <row r="174" spans="2:11">
      <c r="B174" s="87" t="s">
        <v>2012</v>
      </c>
      <c r="C174" s="88" t="s">
        <v>2013</v>
      </c>
      <c r="D174" s="89" t="s">
        <v>527</v>
      </c>
      <c r="E174" s="89" t="s">
        <v>121</v>
      </c>
      <c r="F174" s="102">
        <v>45013</v>
      </c>
      <c r="G174" s="91">
        <v>69.284899999999993</v>
      </c>
      <c r="H174" s="103">
        <v>-1.6812400000000001</v>
      </c>
      <c r="I174" s="91">
        <v>-1.164846E-3</v>
      </c>
      <c r="J174" s="92">
        <f t="shared" si="2"/>
        <v>1.6440978383576936E-3</v>
      </c>
      <c r="K174" s="92">
        <f>I174/'סכום נכסי הקרן'!$C$42</f>
        <v>-1.3590595827311252E-5</v>
      </c>
    </row>
    <row r="175" spans="2:11">
      <c r="B175" s="87" t="s">
        <v>2012</v>
      </c>
      <c r="C175" s="88" t="s">
        <v>2014</v>
      </c>
      <c r="D175" s="89" t="s">
        <v>527</v>
      </c>
      <c r="E175" s="89" t="s">
        <v>121</v>
      </c>
      <c r="F175" s="102">
        <v>45013</v>
      </c>
      <c r="G175" s="91">
        <v>20.099654999999998</v>
      </c>
      <c r="H175" s="103">
        <v>-1.6812400000000001</v>
      </c>
      <c r="I175" s="91">
        <v>-3.3792400000000003E-4</v>
      </c>
      <c r="J175" s="92">
        <f t="shared" si="2"/>
        <v>4.7695585333098562E-4</v>
      </c>
      <c r="K175" s="92">
        <f>I175/'סכום נכסי הקרן'!$C$42</f>
        <v>-3.9426572305251744E-6</v>
      </c>
    </row>
    <row r="176" spans="2:11">
      <c r="B176" s="87" t="s">
        <v>2015</v>
      </c>
      <c r="C176" s="88" t="s">
        <v>2016</v>
      </c>
      <c r="D176" s="89" t="s">
        <v>527</v>
      </c>
      <c r="E176" s="89" t="s">
        <v>121</v>
      </c>
      <c r="F176" s="102">
        <v>45013</v>
      </c>
      <c r="G176" s="91">
        <v>23.57696</v>
      </c>
      <c r="H176" s="103">
        <v>-1.5945800000000001</v>
      </c>
      <c r="I176" s="91">
        <v>-3.7595399999999996E-4</v>
      </c>
      <c r="J176" s="92">
        <f t="shared" si="2"/>
        <v>5.3063251169848053E-4</v>
      </c>
      <c r="K176" s="92">
        <f>I176/'סכום נכסי הקרן'!$C$42</f>
        <v>-4.3863642607357315E-6</v>
      </c>
    </row>
    <row r="177" spans="2:11">
      <c r="B177" s="87" t="s">
        <v>2017</v>
      </c>
      <c r="C177" s="88" t="s">
        <v>2018</v>
      </c>
      <c r="D177" s="89" t="s">
        <v>527</v>
      </c>
      <c r="E177" s="89" t="s">
        <v>121</v>
      </c>
      <c r="F177" s="102">
        <v>45013</v>
      </c>
      <c r="G177" s="91">
        <v>27.769120000000001</v>
      </c>
      <c r="H177" s="103">
        <v>-1.479263</v>
      </c>
      <c r="I177" s="91">
        <v>-4.1077799999999999E-4</v>
      </c>
      <c r="J177" s="92">
        <f t="shared" si="2"/>
        <v>5.7978412755411155E-4</v>
      </c>
      <c r="K177" s="92">
        <f>I177/'סכום נכסי הקרן'!$C$42</f>
        <v>-4.7926659599219646E-6</v>
      </c>
    </row>
    <row r="178" spans="2:11">
      <c r="B178" s="87" t="s">
        <v>2019</v>
      </c>
      <c r="C178" s="88" t="s">
        <v>2020</v>
      </c>
      <c r="D178" s="89" t="s">
        <v>527</v>
      </c>
      <c r="E178" s="89" t="s">
        <v>121</v>
      </c>
      <c r="F178" s="102">
        <v>45014</v>
      </c>
      <c r="G178" s="91">
        <v>33.585149999999999</v>
      </c>
      <c r="H178" s="103">
        <v>-1.3965449999999999</v>
      </c>
      <c r="I178" s="91">
        <v>-4.6903199999999998E-4</v>
      </c>
      <c r="J178" s="92">
        <f t="shared" si="2"/>
        <v>6.6200553319544875E-4</v>
      </c>
      <c r="K178" s="92">
        <f>I178/'סכום נכסי הקרן'!$C$42</f>
        <v>-5.4723322585779154E-6</v>
      </c>
    </row>
    <row r="179" spans="2:11">
      <c r="B179" s="87" t="s">
        <v>2019</v>
      </c>
      <c r="C179" s="88" t="s">
        <v>2021</v>
      </c>
      <c r="D179" s="89" t="s">
        <v>527</v>
      </c>
      <c r="E179" s="89" t="s">
        <v>121</v>
      </c>
      <c r="F179" s="102">
        <v>45014</v>
      </c>
      <c r="G179" s="91">
        <v>23.617148</v>
      </c>
      <c r="H179" s="103">
        <v>-1.3965449999999999</v>
      </c>
      <c r="I179" s="91">
        <v>-3.2982399999999999E-4</v>
      </c>
      <c r="J179" s="92">
        <f t="shared" si="2"/>
        <v>4.6552327555615756E-4</v>
      </c>
      <c r="K179" s="92">
        <f>I179/'סכום נכסי הקרן'!$C$42</f>
        <v>-3.8481521833333385E-6</v>
      </c>
    </row>
    <row r="180" spans="2:11">
      <c r="B180" s="87" t="s">
        <v>2022</v>
      </c>
      <c r="C180" s="88" t="s">
        <v>2023</v>
      </c>
      <c r="D180" s="89" t="s">
        <v>527</v>
      </c>
      <c r="E180" s="89" t="s">
        <v>121</v>
      </c>
      <c r="F180" s="102">
        <v>45012</v>
      </c>
      <c r="G180" s="91">
        <v>97.288449999999997</v>
      </c>
      <c r="H180" s="103">
        <v>-1.3584579999999999</v>
      </c>
      <c r="I180" s="91">
        <v>-1.3216229999999999E-3</v>
      </c>
      <c r="J180" s="92">
        <f t="shared" si="2"/>
        <v>1.8653774983335221E-3</v>
      </c>
      <c r="K180" s="92">
        <f>I180/'סכום נכסי הקרן'!$C$42</f>
        <v>-1.5419758516643897E-5</v>
      </c>
    </row>
    <row r="181" spans="2:11">
      <c r="B181" s="87" t="s">
        <v>2024</v>
      </c>
      <c r="C181" s="88" t="s">
        <v>2025</v>
      </c>
      <c r="D181" s="89" t="s">
        <v>527</v>
      </c>
      <c r="E181" s="89" t="s">
        <v>121</v>
      </c>
      <c r="F181" s="102">
        <v>45014</v>
      </c>
      <c r="G181" s="91">
        <v>118.15272</v>
      </c>
      <c r="H181" s="103">
        <v>-1.339064</v>
      </c>
      <c r="I181" s="91">
        <v>-1.582141E-3</v>
      </c>
      <c r="J181" s="92">
        <f t="shared" si="2"/>
        <v>2.2330802510177996E-3</v>
      </c>
      <c r="K181" s="92">
        <f>I181/'סכום נכסי הקרן'!$C$42</f>
        <v>-1.8459297514708427E-5</v>
      </c>
    </row>
    <row r="182" spans="2:11">
      <c r="B182" s="87" t="s">
        <v>2026</v>
      </c>
      <c r="C182" s="88" t="s">
        <v>2027</v>
      </c>
      <c r="D182" s="89" t="s">
        <v>527</v>
      </c>
      <c r="E182" s="89" t="s">
        <v>121</v>
      </c>
      <c r="F182" s="102">
        <v>45012</v>
      </c>
      <c r="G182" s="91">
        <v>41.724600000000002</v>
      </c>
      <c r="H182" s="103">
        <v>-1.2866740000000001</v>
      </c>
      <c r="I182" s="91">
        <v>-5.3686000000000001E-4</v>
      </c>
      <c r="J182" s="92">
        <f t="shared" si="2"/>
        <v>7.5773996348076176E-4</v>
      </c>
      <c r="K182" s="92">
        <f>I182/'סכום נכסי הקרן'!$C$42</f>
        <v>-6.2637011895566614E-6</v>
      </c>
    </row>
    <row r="183" spans="2:11">
      <c r="B183" s="87" t="s">
        <v>2028</v>
      </c>
      <c r="C183" s="88" t="s">
        <v>2029</v>
      </c>
      <c r="D183" s="89" t="s">
        <v>527</v>
      </c>
      <c r="E183" s="89" t="s">
        <v>121</v>
      </c>
      <c r="F183" s="102">
        <v>44993</v>
      </c>
      <c r="G183" s="91">
        <v>66.473749999999995</v>
      </c>
      <c r="H183" s="103">
        <v>-0.74103200000000002</v>
      </c>
      <c r="I183" s="91">
        <v>-4.9259199999999992E-4</v>
      </c>
      <c r="J183" s="92">
        <f t="shared" si="2"/>
        <v>6.9525880879729414E-4</v>
      </c>
      <c r="K183" s="92">
        <f>I183/'סכום נכסי הקרן'!$C$42</f>
        <v>-5.7472136057186125E-6</v>
      </c>
    </row>
    <row r="184" spans="2:11">
      <c r="B184" s="87" t="s">
        <v>2030</v>
      </c>
      <c r="C184" s="88" t="s">
        <v>2031</v>
      </c>
      <c r="D184" s="89" t="s">
        <v>527</v>
      </c>
      <c r="E184" s="89" t="s">
        <v>121</v>
      </c>
      <c r="F184" s="102">
        <v>44993</v>
      </c>
      <c r="G184" s="91">
        <v>39.302602999999998</v>
      </c>
      <c r="H184" s="103">
        <v>-0.38971600000000001</v>
      </c>
      <c r="I184" s="91">
        <v>-1.5316900000000001E-4</v>
      </c>
      <c r="J184" s="92">
        <f t="shared" si="2"/>
        <v>2.16187222863288E-4</v>
      </c>
      <c r="K184" s="92">
        <f>I184/'סכום נכסי הקרן'!$C$42</f>
        <v>-1.787067107818061E-6</v>
      </c>
    </row>
    <row r="185" spans="2:11">
      <c r="B185" s="87" t="s">
        <v>2032</v>
      </c>
      <c r="C185" s="88" t="s">
        <v>2033</v>
      </c>
      <c r="D185" s="89" t="s">
        <v>527</v>
      </c>
      <c r="E185" s="89" t="s">
        <v>121</v>
      </c>
      <c r="F185" s="102">
        <v>44993</v>
      </c>
      <c r="G185" s="91">
        <v>49.169624000000006</v>
      </c>
      <c r="H185" s="103">
        <v>-0.30525099999999999</v>
      </c>
      <c r="I185" s="91">
        <v>-1.5009100000000001E-4</v>
      </c>
      <c r="J185" s="92">
        <f t="shared" si="2"/>
        <v>2.1184284330885337E-4</v>
      </c>
      <c r="K185" s="92">
        <f>I185/'סכום נכסי הקרן'!$C$42</f>
        <v>-1.7511551898851634E-6</v>
      </c>
    </row>
    <row r="186" spans="2:11">
      <c r="B186" s="87" t="s">
        <v>2034</v>
      </c>
      <c r="C186" s="88" t="s">
        <v>2035</v>
      </c>
      <c r="D186" s="89" t="s">
        <v>527</v>
      </c>
      <c r="E186" s="89" t="s">
        <v>121</v>
      </c>
      <c r="F186" s="102">
        <v>44993</v>
      </c>
      <c r="G186" s="91">
        <v>115.897705</v>
      </c>
      <c r="H186" s="103">
        <v>-0.30243799999999998</v>
      </c>
      <c r="I186" s="91">
        <v>-3.5051900000000004E-4</v>
      </c>
      <c r="J186" s="92">
        <f t="shared" si="2"/>
        <v>4.9473280605616572E-4</v>
      </c>
      <c r="K186" s="92">
        <f>I186/'סכום נכסי הקרן'!$C$42</f>
        <v>-4.0896067452635907E-6</v>
      </c>
    </row>
    <row r="187" spans="2:11">
      <c r="B187" s="87" t="s">
        <v>2036</v>
      </c>
      <c r="C187" s="88" t="s">
        <v>2037</v>
      </c>
      <c r="D187" s="89" t="s">
        <v>527</v>
      </c>
      <c r="E187" s="89" t="s">
        <v>121</v>
      </c>
      <c r="F187" s="102">
        <v>44986</v>
      </c>
      <c r="G187" s="91">
        <v>71.659222999999997</v>
      </c>
      <c r="H187" s="103">
        <v>-0.31822299999999998</v>
      </c>
      <c r="I187" s="91">
        <v>-2.2803599999999998E-4</v>
      </c>
      <c r="J187" s="92">
        <f t="shared" si="2"/>
        <v>3.2185670437786195E-4</v>
      </c>
      <c r="K187" s="92">
        <f>I187/'סכום נכסי הקרן'!$C$42</f>
        <v>-2.6605620915354889E-6</v>
      </c>
    </row>
    <row r="188" spans="2:11">
      <c r="B188" s="87" t="s">
        <v>2038</v>
      </c>
      <c r="C188" s="88" t="s">
        <v>2039</v>
      </c>
      <c r="D188" s="89" t="s">
        <v>527</v>
      </c>
      <c r="E188" s="89" t="s">
        <v>121</v>
      </c>
      <c r="F188" s="102">
        <v>44986</v>
      </c>
      <c r="G188" s="91">
        <v>64.651933</v>
      </c>
      <c r="H188" s="103">
        <v>-0.290101</v>
      </c>
      <c r="I188" s="91">
        <v>-1.8755599999999999E-4</v>
      </c>
      <c r="J188" s="92">
        <f t="shared" si="2"/>
        <v>2.6472204409082019E-4</v>
      </c>
      <c r="K188" s="92">
        <f>I188/'סכום נכסי הקרן'!$C$42</f>
        <v>-2.1882702013718459E-6</v>
      </c>
    </row>
    <row r="189" spans="2:11">
      <c r="B189" s="87" t="s">
        <v>2040</v>
      </c>
      <c r="C189" s="88" t="s">
        <v>2041</v>
      </c>
      <c r="D189" s="89" t="s">
        <v>527</v>
      </c>
      <c r="E189" s="89" t="s">
        <v>121</v>
      </c>
      <c r="F189" s="102">
        <v>44993</v>
      </c>
      <c r="G189" s="91">
        <v>29.529079000000003</v>
      </c>
      <c r="H189" s="103">
        <v>-0.54893000000000003</v>
      </c>
      <c r="I189" s="91">
        <v>-1.62094E-4</v>
      </c>
      <c r="J189" s="92">
        <f t="shared" si="2"/>
        <v>2.2878422985592257E-4</v>
      </c>
      <c r="K189" s="92">
        <f>I189/'סכום נכסי הקרן'!$C$42</f>
        <v>-1.8911976690757318E-6</v>
      </c>
    </row>
    <row r="190" spans="2:11">
      <c r="B190" s="87" t="s">
        <v>2040</v>
      </c>
      <c r="C190" s="88" t="s">
        <v>2042</v>
      </c>
      <c r="D190" s="89" t="s">
        <v>527</v>
      </c>
      <c r="E190" s="89" t="s">
        <v>121</v>
      </c>
      <c r="F190" s="102">
        <v>44993</v>
      </c>
      <c r="G190" s="91">
        <v>76.374459999999999</v>
      </c>
      <c r="H190" s="103">
        <v>-0.54893000000000003</v>
      </c>
      <c r="I190" s="91">
        <v>-4.1924200000000001E-4</v>
      </c>
      <c r="J190" s="92">
        <f t="shared" si="2"/>
        <v>5.9173046561412945E-4</v>
      </c>
      <c r="K190" s="92">
        <f>I190/'סכום נכסי הקרן'!$C$42</f>
        <v>-4.8914179005925449E-6</v>
      </c>
    </row>
    <row r="191" spans="2:11">
      <c r="B191" s="87" t="s">
        <v>2043</v>
      </c>
      <c r="C191" s="88" t="s">
        <v>2044</v>
      </c>
      <c r="D191" s="89" t="s">
        <v>527</v>
      </c>
      <c r="E191" s="89" t="s">
        <v>121</v>
      </c>
      <c r="F191" s="102">
        <v>44993</v>
      </c>
      <c r="G191" s="91">
        <v>84.394799999999989</v>
      </c>
      <c r="H191" s="103">
        <v>-0.18162600000000001</v>
      </c>
      <c r="I191" s="91">
        <v>-1.5328299999999999E-4</v>
      </c>
      <c r="J191" s="92">
        <f t="shared" si="2"/>
        <v>2.1634812580974852E-4</v>
      </c>
      <c r="K191" s="92">
        <f>I191/'סכום נכסי הקרן'!$C$42</f>
        <v>-1.7883971788526126E-6</v>
      </c>
    </row>
    <row r="192" spans="2:11">
      <c r="B192" s="87" t="s">
        <v>2043</v>
      </c>
      <c r="C192" s="88" t="s">
        <v>2045</v>
      </c>
      <c r="D192" s="89" t="s">
        <v>527</v>
      </c>
      <c r="E192" s="89" t="s">
        <v>121</v>
      </c>
      <c r="F192" s="102">
        <v>44993</v>
      </c>
      <c r="G192" s="91">
        <v>13.601699999999999</v>
      </c>
      <c r="H192" s="103">
        <v>-0.18162600000000001</v>
      </c>
      <c r="I192" s="91">
        <v>-2.4703999999999999E-5</v>
      </c>
      <c r="J192" s="92">
        <f t="shared" si="2"/>
        <v>3.4867950783870536E-5</v>
      </c>
      <c r="K192" s="92">
        <f>I192/'סכום נכסי הקרן'!$C$42</f>
        <v>-2.8822872664532234E-7</v>
      </c>
    </row>
    <row r="193" spans="2:11">
      <c r="B193" s="87" t="s">
        <v>2046</v>
      </c>
      <c r="C193" s="88" t="s">
        <v>2047</v>
      </c>
      <c r="D193" s="89" t="s">
        <v>527</v>
      </c>
      <c r="E193" s="89" t="s">
        <v>121</v>
      </c>
      <c r="F193" s="102">
        <v>44980</v>
      </c>
      <c r="G193" s="91">
        <v>61.236797000000003</v>
      </c>
      <c r="H193" s="103">
        <v>-0.173679</v>
      </c>
      <c r="I193" s="91">
        <v>-1.0635500000000001E-4</v>
      </c>
      <c r="J193" s="92">
        <f t="shared" si="2"/>
        <v>1.5011256904220172E-4</v>
      </c>
      <c r="K193" s="92">
        <f>I193/'סכום נכסי הקרן'!$C$42</f>
        <v>-1.2408746042083574E-6</v>
      </c>
    </row>
    <row r="194" spans="2:11">
      <c r="B194" s="87" t="s">
        <v>2046</v>
      </c>
      <c r="C194" s="88" t="s">
        <v>2048</v>
      </c>
      <c r="D194" s="89" t="s">
        <v>527</v>
      </c>
      <c r="E194" s="89" t="s">
        <v>121</v>
      </c>
      <c r="F194" s="102">
        <v>44980</v>
      </c>
      <c r="G194" s="91">
        <v>56.289992000000005</v>
      </c>
      <c r="H194" s="103">
        <v>-0.173679</v>
      </c>
      <c r="I194" s="91">
        <v>-9.7764000000000008E-5</v>
      </c>
      <c r="J194" s="92">
        <f t="shared" si="2"/>
        <v>1.3798697945410944E-4</v>
      </c>
      <c r="K194" s="92">
        <f>I194/'סכום נכסי הקרן'!$C$42</f>
        <v>-1.1406409177361276E-6</v>
      </c>
    </row>
    <row r="195" spans="2:11">
      <c r="B195" s="87" t="s">
        <v>2046</v>
      </c>
      <c r="C195" s="88" t="s">
        <v>2049</v>
      </c>
      <c r="D195" s="89" t="s">
        <v>527</v>
      </c>
      <c r="E195" s="89" t="s">
        <v>121</v>
      </c>
      <c r="F195" s="102">
        <v>44980</v>
      </c>
      <c r="G195" s="91">
        <v>57.325785000000003</v>
      </c>
      <c r="H195" s="103">
        <v>-0.173679</v>
      </c>
      <c r="I195" s="91">
        <v>-9.9563000000000009E-5</v>
      </c>
      <c r="J195" s="92">
        <f t="shared" si="2"/>
        <v>1.4052614086360521E-4</v>
      </c>
      <c r="K195" s="92">
        <f>I195/'סכום נכסי הקרן'!$C$42</f>
        <v>-1.1616303720445367E-6</v>
      </c>
    </row>
    <row r="196" spans="2:11">
      <c r="B196" s="87" t="s">
        <v>2050</v>
      </c>
      <c r="C196" s="88" t="s">
        <v>2051</v>
      </c>
      <c r="D196" s="89" t="s">
        <v>527</v>
      </c>
      <c r="E196" s="89" t="s">
        <v>121</v>
      </c>
      <c r="F196" s="102">
        <v>44998</v>
      </c>
      <c r="G196" s="91">
        <v>42.221040000000002</v>
      </c>
      <c r="H196" s="103">
        <v>2.3463999999999999E-2</v>
      </c>
      <c r="I196" s="91">
        <v>9.9069999999999985E-6</v>
      </c>
      <c r="J196" s="92">
        <f t="shared" si="2"/>
        <v>-1.3983030619163106E-5</v>
      </c>
      <c r="K196" s="92">
        <f>I196/'סכום נכסי הקרן'!$C$42</f>
        <v>1.1558783981845887E-7</v>
      </c>
    </row>
    <row r="197" spans="2:11">
      <c r="B197" s="87" t="s">
        <v>2052</v>
      </c>
      <c r="C197" s="88" t="s">
        <v>2053</v>
      </c>
      <c r="D197" s="89" t="s">
        <v>527</v>
      </c>
      <c r="E197" s="89" t="s">
        <v>121</v>
      </c>
      <c r="F197" s="102">
        <v>44991</v>
      </c>
      <c r="G197" s="91">
        <v>76.524259999999998</v>
      </c>
      <c r="H197" s="103">
        <v>-1.6331999999999999E-2</v>
      </c>
      <c r="I197" s="91">
        <v>-1.2498E-5</v>
      </c>
      <c r="J197" s="92">
        <f t="shared" si="2"/>
        <v>1.7640044077753156E-5</v>
      </c>
      <c r="K197" s="92">
        <f>I197/'סכום נכסי הקרן'!$C$42</f>
        <v>-1.4581778763006957E-7</v>
      </c>
    </row>
    <row r="198" spans="2:11">
      <c r="B198" s="87" t="s">
        <v>2054</v>
      </c>
      <c r="C198" s="88" t="s">
        <v>2055</v>
      </c>
      <c r="D198" s="89" t="s">
        <v>527</v>
      </c>
      <c r="E198" s="89" t="s">
        <v>121</v>
      </c>
      <c r="F198" s="102">
        <v>44991</v>
      </c>
      <c r="G198" s="91">
        <v>67.035499999999999</v>
      </c>
      <c r="H198" s="103">
        <v>-7.5230000000000005E-2</v>
      </c>
      <c r="I198" s="91">
        <v>-5.0430999999999999E-5</v>
      </c>
      <c r="J198" s="92">
        <f t="shared" si="2"/>
        <v>7.1179793797821207E-5</v>
      </c>
      <c r="K198" s="92">
        <f>I198/'סכום נכסי הקרן'!$C$42</f>
        <v>-5.8839309073228029E-7</v>
      </c>
    </row>
    <row r="199" spans="2:11">
      <c r="B199" s="87" t="s">
        <v>2056</v>
      </c>
      <c r="C199" s="88" t="s">
        <v>2057</v>
      </c>
      <c r="D199" s="89" t="s">
        <v>527</v>
      </c>
      <c r="E199" s="89" t="s">
        <v>121</v>
      </c>
      <c r="F199" s="102">
        <v>44980</v>
      </c>
      <c r="G199" s="91">
        <v>42.341603999999997</v>
      </c>
      <c r="H199" s="103">
        <v>-0.180252</v>
      </c>
      <c r="I199" s="91">
        <v>-7.6322000000000006E-5</v>
      </c>
      <c r="J199" s="92">
        <f t="shared" si="2"/>
        <v>1.0772311122597828E-4</v>
      </c>
      <c r="K199" s="92">
        <f>I199/'סכום נכסי הקרן'!$C$42</f>
        <v>-8.9047089034262848E-7</v>
      </c>
    </row>
    <row r="200" spans="2:11">
      <c r="B200" s="87" t="s">
        <v>2058</v>
      </c>
      <c r="C200" s="88" t="s">
        <v>2059</v>
      </c>
      <c r="D200" s="89" t="s">
        <v>527</v>
      </c>
      <c r="E200" s="89" t="s">
        <v>121</v>
      </c>
      <c r="F200" s="102">
        <v>44980</v>
      </c>
      <c r="G200" s="91">
        <v>120.068348</v>
      </c>
      <c r="H200" s="103">
        <v>-9.6423999999999996E-2</v>
      </c>
      <c r="I200" s="91">
        <v>-1.1577500000000001E-4</v>
      </c>
      <c r="J200" s="92">
        <f t="shared" si="2"/>
        <v>1.6340823356552023E-4</v>
      </c>
      <c r="K200" s="92">
        <f>I200/'סכום נכסי הקרן'!$C$42</f>
        <v>-1.3507804739055293E-6</v>
      </c>
    </row>
    <row r="201" spans="2:11">
      <c r="B201" s="87" t="s">
        <v>2060</v>
      </c>
      <c r="C201" s="88" t="s">
        <v>2061</v>
      </c>
      <c r="D201" s="89" t="s">
        <v>527</v>
      </c>
      <c r="E201" s="89" t="s">
        <v>121</v>
      </c>
      <c r="F201" s="102">
        <v>44998</v>
      </c>
      <c r="G201" s="91">
        <v>70.687539999999998</v>
      </c>
      <c r="H201" s="103">
        <v>0.47483799999999998</v>
      </c>
      <c r="I201" s="91">
        <v>3.3565100000000002E-4</v>
      </c>
      <c r="J201" s="92">
        <f t="shared" si="2"/>
        <v>-4.7374767440725915E-4</v>
      </c>
      <c r="K201" s="92">
        <f>I201/'סכום נכסי הקרן'!$C$42</f>
        <v>3.9161374808625769E-6</v>
      </c>
    </row>
    <row r="202" spans="2:11">
      <c r="B202" s="87" t="s">
        <v>2060</v>
      </c>
      <c r="C202" s="88" t="s">
        <v>2062</v>
      </c>
      <c r="D202" s="89" t="s">
        <v>527</v>
      </c>
      <c r="E202" s="89" t="s">
        <v>121</v>
      </c>
      <c r="F202" s="102">
        <v>44998</v>
      </c>
      <c r="G202" s="91">
        <v>68.35521</v>
      </c>
      <c r="H202" s="103">
        <v>0.47483799999999998</v>
      </c>
      <c r="I202" s="91">
        <v>3.2457599999999998E-4</v>
      </c>
      <c r="J202" s="92">
        <f t="shared" si="2"/>
        <v>-4.581160943015529E-4</v>
      </c>
      <c r="K202" s="92">
        <f>I202/'סכום נכסי הקרן'!$C$42</f>
        <v>3.7869222465848501E-6</v>
      </c>
    </row>
    <row r="203" spans="2:11">
      <c r="B203" s="87" t="s">
        <v>2063</v>
      </c>
      <c r="C203" s="88" t="s">
        <v>2064</v>
      </c>
      <c r="D203" s="89" t="s">
        <v>527</v>
      </c>
      <c r="E203" s="89" t="s">
        <v>121</v>
      </c>
      <c r="F203" s="102">
        <v>44987</v>
      </c>
      <c r="G203" s="91">
        <v>9.6166250000000009</v>
      </c>
      <c r="H203" s="103">
        <v>0.42128700000000002</v>
      </c>
      <c r="I203" s="91">
        <v>4.0513999999999999E-5</v>
      </c>
      <c r="J203" s="92">
        <f t="shared" si="2"/>
        <v>-5.718264888510893E-5</v>
      </c>
      <c r="K203" s="92">
        <f>I203/'סכום נכסי הקרן'!$C$42</f>
        <v>4.7268857801605367E-7</v>
      </c>
    </row>
    <row r="204" spans="2:11">
      <c r="B204" s="87" t="s">
        <v>2063</v>
      </c>
      <c r="C204" s="88" t="s">
        <v>2065</v>
      </c>
      <c r="D204" s="89" t="s">
        <v>527</v>
      </c>
      <c r="E204" s="89" t="s">
        <v>121</v>
      </c>
      <c r="F204" s="102">
        <v>44987</v>
      </c>
      <c r="G204" s="91">
        <v>47.939324999999997</v>
      </c>
      <c r="H204" s="103">
        <v>0.42128700000000002</v>
      </c>
      <c r="I204" s="91">
        <v>2.01962E-4</v>
      </c>
      <c r="J204" s="92">
        <f t="shared" ref="J204:J267" si="3">IFERROR(I204/$I$11,0)</f>
        <v>-2.8505509537775511E-4</v>
      </c>
      <c r="K204" s="92">
        <f>I204/'סכום נכסי הקרן'!$C$42</f>
        <v>2.3563491778959921E-6</v>
      </c>
    </row>
    <row r="205" spans="2:11">
      <c r="B205" s="87" t="s">
        <v>2066</v>
      </c>
      <c r="C205" s="88" t="s">
        <v>2067</v>
      </c>
      <c r="D205" s="89" t="s">
        <v>527</v>
      </c>
      <c r="E205" s="89" t="s">
        <v>121</v>
      </c>
      <c r="F205" s="102">
        <v>44987</v>
      </c>
      <c r="G205" s="91">
        <v>57.715800000000002</v>
      </c>
      <c r="H205" s="103">
        <v>0.44897799999999999</v>
      </c>
      <c r="I205" s="91">
        <v>2.5913100000000001E-4</v>
      </c>
      <c r="J205" s="92">
        <f t="shared" si="3"/>
        <v>-3.6574510016900731E-4</v>
      </c>
      <c r="K205" s="92">
        <f>I205/'סכום נכסי הקרן'!$C$42</f>
        <v>3.0233564671441479E-6</v>
      </c>
    </row>
    <row r="206" spans="2:11">
      <c r="B206" s="87" t="s">
        <v>2068</v>
      </c>
      <c r="C206" s="88" t="s">
        <v>2069</v>
      </c>
      <c r="D206" s="89" t="s">
        <v>527</v>
      </c>
      <c r="E206" s="89" t="s">
        <v>121</v>
      </c>
      <c r="F206" s="102">
        <v>45001</v>
      </c>
      <c r="G206" s="91">
        <v>54.863999999999997</v>
      </c>
      <c r="H206" s="103">
        <v>0.31970100000000001</v>
      </c>
      <c r="I206" s="91">
        <v>1.75401E-4</v>
      </c>
      <c r="J206" s="92">
        <f t="shared" si="3"/>
        <v>-2.4756612028180362E-4</v>
      </c>
      <c r="K206" s="92">
        <f>I206/'סכום נכסי הקרן'!$C$42</f>
        <v>2.0464542941352083E-6</v>
      </c>
    </row>
    <row r="207" spans="2:11">
      <c r="B207" s="87" t="s">
        <v>2070</v>
      </c>
      <c r="C207" s="88" t="s">
        <v>2071</v>
      </c>
      <c r="D207" s="89" t="s">
        <v>527</v>
      </c>
      <c r="E207" s="89" t="s">
        <v>121</v>
      </c>
      <c r="F207" s="102">
        <v>45001</v>
      </c>
      <c r="G207" s="91">
        <v>1.3723619999999999</v>
      </c>
      <c r="H207" s="103">
        <v>0.37504900000000002</v>
      </c>
      <c r="I207" s="91">
        <v>5.147E-6</v>
      </c>
      <c r="J207" s="92">
        <f t="shared" si="3"/>
        <v>-7.2646268897580016E-6</v>
      </c>
      <c r="K207" s="92">
        <f>I207/'סכום נכסי הקרן'!$C$42</f>
        <v>6.0051540481034418E-8</v>
      </c>
    </row>
    <row r="208" spans="2:11">
      <c r="B208" s="87" t="s">
        <v>2072</v>
      </c>
      <c r="C208" s="88" t="s">
        <v>2073</v>
      </c>
      <c r="D208" s="89" t="s">
        <v>527</v>
      </c>
      <c r="E208" s="89" t="s">
        <v>121</v>
      </c>
      <c r="F208" s="102">
        <v>45001</v>
      </c>
      <c r="G208" s="91">
        <v>77.082800000000006</v>
      </c>
      <c r="H208" s="103">
        <v>0.37504900000000002</v>
      </c>
      <c r="I208" s="91">
        <v>2.89098E-4</v>
      </c>
      <c r="J208" s="92">
        <f t="shared" si="3"/>
        <v>-4.0804140364780625E-4</v>
      </c>
      <c r="K208" s="92">
        <f>I208/'סכום נכסי הקרן'!$C$42</f>
        <v>3.3729901398846099E-6</v>
      </c>
    </row>
    <row r="209" spans="2:11">
      <c r="B209" s="87" t="s">
        <v>2074</v>
      </c>
      <c r="C209" s="88" t="s">
        <v>2075</v>
      </c>
      <c r="D209" s="89" t="s">
        <v>527</v>
      </c>
      <c r="E209" s="89" t="s">
        <v>121</v>
      </c>
      <c r="F209" s="102">
        <v>44987</v>
      </c>
      <c r="G209" s="91">
        <v>62.444271999999998</v>
      </c>
      <c r="H209" s="103">
        <v>0.68375699999999995</v>
      </c>
      <c r="I209" s="91">
        <v>4.2696699999999999E-4</v>
      </c>
      <c r="J209" s="92">
        <f t="shared" si="3"/>
        <v>-6.0263375738086353E-4</v>
      </c>
      <c r="K209" s="92">
        <f>I209/'סכום נכסי הקרן'!$C$42</f>
        <v>4.9815477141180922E-6</v>
      </c>
    </row>
    <row r="210" spans="2:11">
      <c r="B210" s="87" t="s">
        <v>2076</v>
      </c>
      <c r="C210" s="88" t="s">
        <v>2077</v>
      </c>
      <c r="D210" s="89" t="s">
        <v>527</v>
      </c>
      <c r="E210" s="89" t="s">
        <v>121</v>
      </c>
      <c r="F210" s="102">
        <v>44987</v>
      </c>
      <c r="G210" s="91">
        <v>85.15128</v>
      </c>
      <c r="H210" s="103">
        <v>0.68375699999999995</v>
      </c>
      <c r="I210" s="91">
        <v>5.8222799999999996E-4</v>
      </c>
      <c r="J210" s="92">
        <f t="shared" si="3"/>
        <v>-8.2177369045463783E-4</v>
      </c>
      <c r="K210" s="92">
        <f>I210/'סכום נכסי הקרן'!$C$42</f>
        <v>6.7930227921491554E-6</v>
      </c>
    </row>
    <row r="211" spans="2:11">
      <c r="B211" s="87" t="s">
        <v>2078</v>
      </c>
      <c r="C211" s="88" t="s">
        <v>2079</v>
      </c>
      <c r="D211" s="89" t="s">
        <v>527</v>
      </c>
      <c r="E211" s="89" t="s">
        <v>121</v>
      </c>
      <c r="F211" s="102">
        <v>44993</v>
      </c>
      <c r="G211" s="91">
        <v>857.28</v>
      </c>
      <c r="H211" s="103">
        <v>-0.29978500000000002</v>
      </c>
      <c r="I211" s="91">
        <v>-2.5699999999999998E-3</v>
      </c>
      <c r="J211" s="92">
        <f t="shared" si="3"/>
        <v>3.6273734421367909E-3</v>
      </c>
      <c r="K211" s="92">
        <f>I211/'סכום נכסי הקרן'!$C$42</f>
        <v>-2.9984934726298509E-5</v>
      </c>
    </row>
    <row r="212" spans="2:11">
      <c r="B212" s="87" t="s">
        <v>2080</v>
      </c>
      <c r="C212" s="88" t="s">
        <v>2081</v>
      </c>
      <c r="D212" s="89" t="s">
        <v>527</v>
      </c>
      <c r="E212" s="89" t="s">
        <v>121</v>
      </c>
      <c r="F212" s="102">
        <v>44987</v>
      </c>
      <c r="G212" s="91">
        <v>70.979100000000003</v>
      </c>
      <c r="H212" s="103">
        <v>0.71132200000000001</v>
      </c>
      <c r="I212" s="91">
        <v>5.0488999999999992E-4</v>
      </c>
      <c r="J212" s="92">
        <f t="shared" si="3"/>
        <v>-7.1261656700406383E-4</v>
      </c>
      <c r="K212" s="92">
        <f>I212/'סכום נכסי הקרן'!$C$42</f>
        <v>5.8906979353933282E-6</v>
      </c>
    </row>
    <row r="213" spans="2:11">
      <c r="B213" s="87" t="s">
        <v>2082</v>
      </c>
      <c r="C213" s="88" t="s">
        <v>2083</v>
      </c>
      <c r="D213" s="89" t="s">
        <v>527</v>
      </c>
      <c r="E213" s="89" t="s">
        <v>121</v>
      </c>
      <c r="F213" s="102">
        <v>44987</v>
      </c>
      <c r="G213" s="91">
        <v>96.558368000000016</v>
      </c>
      <c r="H213" s="103">
        <v>0.73887199999999997</v>
      </c>
      <c r="I213" s="91">
        <v>7.1344300000000002E-4</v>
      </c>
      <c r="J213" s="92">
        <f t="shared" si="3"/>
        <v>-1.0069743932600774E-3</v>
      </c>
      <c r="K213" s="92">
        <f>I213/'סכום נכסי הקרן'!$C$42</f>
        <v>8.3239462202080114E-6</v>
      </c>
    </row>
    <row r="214" spans="2:11">
      <c r="B214" s="87" t="s">
        <v>2084</v>
      </c>
      <c r="C214" s="88" t="s">
        <v>2085</v>
      </c>
      <c r="D214" s="89" t="s">
        <v>527</v>
      </c>
      <c r="E214" s="89" t="s">
        <v>121</v>
      </c>
      <c r="F214" s="102">
        <v>45007</v>
      </c>
      <c r="G214" s="91">
        <v>82.518572000000006</v>
      </c>
      <c r="H214" s="103">
        <v>1.0983309999999999</v>
      </c>
      <c r="I214" s="91">
        <v>9.0632699999999996E-4</v>
      </c>
      <c r="J214" s="92">
        <f t="shared" si="3"/>
        <v>-1.2792165329538953E-3</v>
      </c>
      <c r="K214" s="92">
        <f>I214/'סכום נכסי הקרן'!$C$42</f>
        <v>1.0574379741510486E-5</v>
      </c>
    </row>
    <row r="215" spans="2:11">
      <c r="B215" s="87" t="s">
        <v>2086</v>
      </c>
      <c r="C215" s="88" t="s">
        <v>2087</v>
      </c>
      <c r="D215" s="89" t="s">
        <v>527</v>
      </c>
      <c r="E215" s="89" t="s">
        <v>121</v>
      </c>
      <c r="F215" s="102">
        <v>45007</v>
      </c>
      <c r="G215" s="91">
        <v>106.73459999999999</v>
      </c>
      <c r="H215" s="103">
        <v>1.125712</v>
      </c>
      <c r="I215" s="91">
        <v>1.2015249999999999E-3</v>
      </c>
      <c r="J215" s="92">
        <f t="shared" si="3"/>
        <v>-1.6958676556666956E-3</v>
      </c>
      <c r="K215" s="92">
        <f>I215/'סכום נכסי הקרן'!$C$42</f>
        <v>1.4018540349033393E-5</v>
      </c>
    </row>
    <row r="216" spans="2:11">
      <c r="B216" s="87" t="s">
        <v>2088</v>
      </c>
      <c r="C216" s="88" t="s">
        <v>2089</v>
      </c>
      <c r="D216" s="89" t="s">
        <v>527</v>
      </c>
      <c r="E216" s="89" t="s">
        <v>121</v>
      </c>
      <c r="F216" s="102">
        <v>44985</v>
      </c>
      <c r="G216" s="91">
        <v>42.699750000000002</v>
      </c>
      <c r="H216" s="103">
        <v>0.96260599999999996</v>
      </c>
      <c r="I216" s="91">
        <v>4.1103E-4</v>
      </c>
      <c r="J216" s="92">
        <f t="shared" si="3"/>
        <v>-5.8013980775155067E-4</v>
      </c>
      <c r="K216" s="92">
        <f>I216/'סכום נכסי הקרן'!$C$42</f>
        <v>4.7956061169457106E-6</v>
      </c>
    </row>
    <row r="217" spans="2:11">
      <c r="B217" s="87" t="s">
        <v>2088</v>
      </c>
      <c r="C217" s="88" t="s">
        <v>2090</v>
      </c>
      <c r="D217" s="89" t="s">
        <v>527</v>
      </c>
      <c r="E217" s="89" t="s">
        <v>121</v>
      </c>
      <c r="F217" s="102">
        <v>44985</v>
      </c>
      <c r="G217" s="91">
        <v>96.634375000000006</v>
      </c>
      <c r="H217" s="103">
        <v>0.96260599999999996</v>
      </c>
      <c r="I217" s="91">
        <v>9.3020800000000008E-4</v>
      </c>
      <c r="J217" s="92">
        <f t="shared" si="3"/>
        <v>-1.3129228773786693E-3</v>
      </c>
      <c r="K217" s="92">
        <f>I217/'סכום נכסי הקרן'!$C$42</f>
        <v>1.0853006288669529E-5</v>
      </c>
    </row>
    <row r="218" spans="2:11">
      <c r="B218" s="87" t="s">
        <v>2091</v>
      </c>
      <c r="C218" s="88" t="s">
        <v>2092</v>
      </c>
      <c r="D218" s="89" t="s">
        <v>527</v>
      </c>
      <c r="E218" s="89" t="s">
        <v>121</v>
      </c>
      <c r="F218" s="102">
        <v>44991</v>
      </c>
      <c r="G218" s="91">
        <v>57.980625000000003</v>
      </c>
      <c r="H218" s="103">
        <v>0.99207100000000004</v>
      </c>
      <c r="I218" s="91">
        <v>5.7520899999999992E-4</v>
      </c>
      <c r="J218" s="92">
        <f t="shared" si="3"/>
        <v>-8.1186686781247516E-4</v>
      </c>
      <c r="K218" s="92">
        <f>I218/'סכום נכסי הקרן'!$C$42</f>
        <v>6.7111300852060075E-6</v>
      </c>
    </row>
    <row r="219" spans="2:11">
      <c r="B219" s="87" t="s">
        <v>2093</v>
      </c>
      <c r="C219" s="88" t="s">
        <v>2094</v>
      </c>
      <c r="D219" s="89" t="s">
        <v>527</v>
      </c>
      <c r="E219" s="89" t="s">
        <v>121</v>
      </c>
      <c r="F219" s="102">
        <v>44985</v>
      </c>
      <c r="G219" s="91">
        <v>20.647735999999998</v>
      </c>
      <c r="H219" s="103">
        <v>0.97363100000000002</v>
      </c>
      <c r="I219" s="91">
        <v>2.0103299999999996E-4</v>
      </c>
      <c r="J219" s="92">
        <f t="shared" si="3"/>
        <v>-2.8374387750703712E-4</v>
      </c>
      <c r="K219" s="92">
        <f>I219/'סכום נכסי הקרן'!$C$42</f>
        <v>2.3455102656933724E-6</v>
      </c>
    </row>
    <row r="220" spans="2:11">
      <c r="B220" s="87" t="s">
        <v>2095</v>
      </c>
      <c r="C220" s="88" t="s">
        <v>2096</v>
      </c>
      <c r="D220" s="89" t="s">
        <v>527</v>
      </c>
      <c r="E220" s="89" t="s">
        <v>121</v>
      </c>
      <c r="F220" s="102">
        <v>44985</v>
      </c>
      <c r="G220" s="91">
        <v>42.705659999999995</v>
      </c>
      <c r="H220" s="103">
        <v>0.97631100000000004</v>
      </c>
      <c r="I220" s="91">
        <v>4.1693999999999998E-4</v>
      </c>
      <c r="J220" s="92">
        <f t="shared" si="3"/>
        <v>-5.8848135523911034E-4</v>
      </c>
      <c r="K220" s="92">
        <f>I220/'סכום נכסי הקרן'!$C$42</f>
        <v>4.8645597995264203E-6</v>
      </c>
    </row>
    <row r="221" spans="2:11">
      <c r="B221" s="87" t="s">
        <v>2097</v>
      </c>
      <c r="C221" s="88" t="s">
        <v>2098</v>
      </c>
      <c r="D221" s="89" t="s">
        <v>527</v>
      </c>
      <c r="E221" s="89" t="s">
        <v>121</v>
      </c>
      <c r="F221" s="102">
        <v>44980</v>
      </c>
      <c r="G221" s="91">
        <v>28.475956</v>
      </c>
      <c r="H221" s="103">
        <v>0.121252</v>
      </c>
      <c r="I221" s="91">
        <v>3.4528000000000006E-5</v>
      </c>
      <c r="J221" s="92">
        <f t="shared" si="3"/>
        <v>-4.8733832766575542E-5</v>
      </c>
      <c r="K221" s="92">
        <f>I221/'סכום נכסי הקרן'!$C$42</f>
        <v>4.0284818141230938E-7</v>
      </c>
    </row>
    <row r="222" spans="2:11">
      <c r="B222" s="87" t="s">
        <v>2099</v>
      </c>
      <c r="C222" s="88" t="s">
        <v>2100</v>
      </c>
      <c r="D222" s="89" t="s">
        <v>527</v>
      </c>
      <c r="E222" s="89" t="s">
        <v>121</v>
      </c>
      <c r="F222" s="102">
        <v>44985</v>
      </c>
      <c r="G222" s="91">
        <v>162.353374</v>
      </c>
      <c r="H222" s="103">
        <v>1.0201439999999999</v>
      </c>
      <c r="I222" s="91">
        <v>1.6562380000000002E-3</v>
      </c>
      <c r="J222" s="92">
        <f t="shared" si="3"/>
        <v>-2.3376629319290876E-3</v>
      </c>
      <c r="K222" s="92">
        <f>I222/'סכום נכסי הקרן'!$C$42</f>
        <v>1.9323808685297744E-5</v>
      </c>
    </row>
    <row r="223" spans="2:11">
      <c r="B223" s="87" t="s">
        <v>2099</v>
      </c>
      <c r="C223" s="88" t="s">
        <v>2101</v>
      </c>
      <c r="D223" s="89" t="s">
        <v>527</v>
      </c>
      <c r="E223" s="89" t="s">
        <v>121</v>
      </c>
      <c r="F223" s="102">
        <v>44985</v>
      </c>
      <c r="G223" s="91">
        <v>1.3771629999999999</v>
      </c>
      <c r="H223" s="103">
        <v>1.0201439999999999</v>
      </c>
      <c r="I223" s="91">
        <v>1.4049000000000001E-5</v>
      </c>
      <c r="J223" s="92">
        <f t="shared" si="3"/>
        <v>-1.9829171007229484E-5</v>
      </c>
      <c r="K223" s="92">
        <f>I223/'סכום נכסי הקרן'!$C$42</f>
        <v>1.6391375407383962E-7</v>
      </c>
    </row>
    <row r="224" spans="2:11">
      <c r="B224" s="87" t="s">
        <v>2102</v>
      </c>
      <c r="C224" s="88" t="s">
        <v>2103</v>
      </c>
      <c r="D224" s="89" t="s">
        <v>527</v>
      </c>
      <c r="E224" s="89" t="s">
        <v>121</v>
      </c>
      <c r="F224" s="102">
        <v>44991</v>
      </c>
      <c r="G224" s="91">
        <v>55.091076000000001</v>
      </c>
      <c r="H224" s="103">
        <v>1.057804</v>
      </c>
      <c r="I224" s="91">
        <v>5.8275600000000003E-4</v>
      </c>
      <c r="J224" s="92">
        <f t="shared" si="3"/>
        <v>-8.2251892515403417E-4</v>
      </c>
      <c r="K224" s="92">
        <f>I224/'סכום נכסי הקרן'!$C$42</f>
        <v>6.7991831211512904E-6</v>
      </c>
    </row>
    <row r="225" spans="2:11">
      <c r="B225" s="87" t="s">
        <v>2104</v>
      </c>
      <c r="C225" s="88" t="s">
        <v>2105</v>
      </c>
      <c r="D225" s="89" t="s">
        <v>527</v>
      </c>
      <c r="E225" s="89" t="s">
        <v>121</v>
      </c>
      <c r="F225" s="102">
        <v>44991</v>
      </c>
      <c r="G225" s="91">
        <v>83.209085000000002</v>
      </c>
      <c r="H225" s="103">
        <v>1.1152489999999999</v>
      </c>
      <c r="I225" s="91">
        <v>9.2798899999999983E-4</v>
      </c>
      <c r="J225" s="92">
        <f t="shared" si="3"/>
        <v>-1.3097909156401081E-3</v>
      </c>
      <c r="K225" s="92">
        <f>I225/'סכום נכסי הקרן'!$C$42</f>
        <v>1.0827116572654873E-5</v>
      </c>
    </row>
    <row r="226" spans="2:11">
      <c r="B226" s="87" t="s">
        <v>2106</v>
      </c>
      <c r="C226" s="88" t="s">
        <v>2107</v>
      </c>
      <c r="D226" s="89" t="s">
        <v>527</v>
      </c>
      <c r="E226" s="89" t="s">
        <v>121</v>
      </c>
      <c r="F226" s="102">
        <v>45007</v>
      </c>
      <c r="G226" s="91">
        <v>29.026425</v>
      </c>
      <c r="H226" s="103">
        <v>1.1299630000000001</v>
      </c>
      <c r="I226" s="91">
        <v>3.2798799999999998E-4</v>
      </c>
      <c r="J226" s="92">
        <f t="shared" si="3"/>
        <v>-4.6293189126052987E-4</v>
      </c>
      <c r="K226" s="92">
        <f>I226/'סכום נכסי הקרן'!$C$42</f>
        <v>3.8267310393031893E-6</v>
      </c>
    </row>
    <row r="227" spans="2:11">
      <c r="B227" s="87" t="s">
        <v>2106</v>
      </c>
      <c r="C227" s="88" t="s">
        <v>2108</v>
      </c>
      <c r="D227" s="89" t="s">
        <v>527</v>
      </c>
      <c r="E227" s="89" t="s">
        <v>121</v>
      </c>
      <c r="F227" s="102">
        <v>45007</v>
      </c>
      <c r="G227" s="91">
        <v>57.003920000000001</v>
      </c>
      <c r="H227" s="103">
        <v>1.1299630000000001</v>
      </c>
      <c r="I227" s="91">
        <v>6.4412300000000003E-4</v>
      </c>
      <c r="J227" s="92">
        <f t="shared" si="3"/>
        <v>-9.0913411037722811E-4</v>
      </c>
      <c r="K227" s="92">
        <f>I227/'סכום נכסי הקרן'!$C$42</f>
        <v>7.5151696928823257E-6</v>
      </c>
    </row>
    <row r="228" spans="2:11">
      <c r="B228" s="87" t="s">
        <v>2109</v>
      </c>
      <c r="C228" s="88" t="s">
        <v>2110</v>
      </c>
      <c r="D228" s="89" t="s">
        <v>527</v>
      </c>
      <c r="E228" s="89" t="s">
        <v>121</v>
      </c>
      <c r="F228" s="102">
        <v>44984</v>
      </c>
      <c r="G228" s="91">
        <v>42.847499999999997</v>
      </c>
      <c r="H228" s="103">
        <v>1.304114</v>
      </c>
      <c r="I228" s="91">
        <v>5.5878000000000004E-4</v>
      </c>
      <c r="J228" s="92">
        <f t="shared" si="3"/>
        <v>-7.8867849494054332E-4</v>
      </c>
      <c r="K228" s="92">
        <f>I228/'סכום נכסי הקרן'!$C$42</f>
        <v>6.5194481814634566E-6</v>
      </c>
    </row>
    <row r="229" spans="2:11">
      <c r="B229" s="87" t="s">
        <v>2111</v>
      </c>
      <c r="C229" s="88" t="s">
        <v>2112</v>
      </c>
      <c r="D229" s="89" t="s">
        <v>527</v>
      </c>
      <c r="E229" s="89" t="s">
        <v>121</v>
      </c>
      <c r="F229" s="102">
        <v>44999</v>
      </c>
      <c r="G229" s="91">
        <v>55.596589000000002</v>
      </c>
      <c r="H229" s="103">
        <v>0.52618200000000004</v>
      </c>
      <c r="I229" s="91">
        <v>2.9253899999999997E-4</v>
      </c>
      <c r="J229" s="92">
        <f t="shared" si="3"/>
        <v>-4.1289813205807571E-4</v>
      </c>
      <c r="K229" s="92">
        <f>I229/'סכום נכסי הקרן'!$C$42</f>
        <v>3.4131372840064744E-6</v>
      </c>
    </row>
    <row r="230" spans="2:11">
      <c r="B230" s="87" t="s">
        <v>2113</v>
      </c>
      <c r="C230" s="88" t="s">
        <v>2114</v>
      </c>
      <c r="D230" s="89" t="s">
        <v>527</v>
      </c>
      <c r="E230" s="89" t="s">
        <v>121</v>
      </c>
      <c r="F230" s="102">
        <v>44984</v>
      </c>
      <c r="G230" s="91">
        <v>55.405020000000007</v>
      </c>
      <c r="H230" s="103">
        <v>1.288489</v>
      </c>
      <c r="I230" s="91">
        <v>7.1388700000000007E-4</v>
      </c>
      <c r="J230" s="92">
        <f t="shared" si="3"/>
        <v>-1.0076010678936604E-3</v>
      </c>
      <c r="K230" s="92">
        <f>I230/'סכום נכסי הקרן'!$C$42</f>
        <v>8.3291264968688974E-6</v>
      </c>
    </row>
    <row r="231" spans="2:11">
      <c r="B231" s="87" t="s">
        <v>2115</v>
      </c>
      <c r="C231" s="88" t="s">
        <v>2116</v>
      </c>
      <c r="D231" s="89" t="s">
        <v>527</v>
      </c>
      <c r="E231" s="89" t="s">
        <v>121</v>
      </c>
      <c r="F231" s="102">
        <v>45005</v>
      </c>
      <c r="G231" s="91">
        <v>64.484009999999998</v>
      </c>
      <c r="H231" s="103">
        <v>1.668776</v>
      </c>
      <c r="I231" s="91">
        <v>1.076093E-3</v>
      </c>
      <c r="J231" s="92">
        <f t="shared" si="3"/>
        <v>-1.5188292488207415E-3</v>
      </c>
      <c r="K231" s="92">
        <f>I231/'סכום נכסי הקרן'!$C$42</f>
        <v>1.2555088857753596E-5</v>
      </c>
    </row>
    <row r="232" spans="2:11">
      <c r="B232" s="87" t="s">
        <v>2117</v>
      </c>
      <c r="C232" s="88" t="s">
        <v>2118</v>
      </c>
      <c r="D232" s="89" t="s">
        <v>527</v>
      </c>
      <c r="E232" s="89" t="s">
        <v>121</v>
      </c>
      <c r="F232" s="102">
        <v>44984</v>
      </c>
      <c r="G232" s="91">
        <v>136.189055</v>
      </c>
      <c r="H232" s="103">
        <v>1.3698779999999999</v>
      </c>
      <c r="I232" s="91">
        <v>1.8656230000000001E-3</v>
      </c>
      <c r="J232" s="92">
        <f t="shared" si="3"/>
        <v>-2.6331950674083919E-3</v>
      </c>
      <c r="K232" s="92">
        <f>I232/'סכום נכסי הקרן'!$C$42</f>
        <v>2.1766764155206697E-5</v>
      </c>
    </row>
    <row r="233" spans="2:11">
      <c r="B233" s="87" t="s">
        <v>2119</v>
      </c>
      <c r="C233" s="88" t="s">
        <v>2120</v>
      </c>
      <c r="D233" s="89" t="s">
        <v>527</v>
      </c>
      <c r="E233" s="89" t="s">
        <v>121</v>
      </c>
      <c r="F233" s="102">
        <v>44984</v>
      </c>
      <c r="G233" s="91">
        <v>71.767099999999999</v>
      </c>
      <c r="H233" s="103">
        <v>1.4917100000000001</v>
      </c>
      <c r="I233" s="91">
        <v>1.070557E-3</v>
      </c>
      <c r="J233" s="92">
        <f t="shared" si="3"/>
        <v>-1.5110155759119209E-3</v>
      </c>
      <c r="K233" s="92">
        <f>I233/'סכום נכסי הקרן'!$C$42</f>
        <v>1.24904987415494E-5</v>
      </c>
    </row>
    <row r="234" spans="2:11">
      <c r="B234" s="87" t="s">
        <v>2121</v>
      </c>
      <c r="C234" s="88" t="s">
        <v>2122</v>
      </c>
      <c r="D234" s="89" t="s">
        <v>527</v>
      </c>
      <c r="E234" s="89" t="s">
        <v>121</v>
      </c>
      <c r="F234" s="102">
        <v>44979</v>
      </c>
      <c r="G234" s="91">
        <v>104.584335</v>
      </c>
      <c r="H234" s="103">
        <v>1.0284199999999999</v>
      </c>
      <c r="I234" s="91">
        <v>1.0755669999999999E-3</v>
      </c>
      <c r="J234" s="92">
        <f t="shared" si="3"/>
        <v>-1.518086836980055E-3</v>
      </c>
      <c r="K234" s="92">
        <f>I234/'סכום נכסי הקרן'!$C$42</f>
        <v>1.2548951863331015E-5</v>
      </c>
    </row>
    <row r="235" spans="2:11">
      <c r="B235" s="87" t="s">
        <v>2123</v>
      </c>
      <c r="C235" s="88" t="s">
        <v>2124</v>
      </c>
      <c r="D235" s="89" t="s">
        <v>527</v>
      </c>
      <c r="E235" s="89" t="s">
        <v>121</v>
      </c>
      <c r="F235" s="102">
        <v>44957</v>
      </c>
      <c r="G235" s="91">
        <v>54.123779999999996</v>
      </c>
      <c r="H235" s="103">
        <v>3.9673579999999999</v>
      </c>
      <c r="I235" s="91">
        <v>2.1472840000000002E-3</v>
      </c>
      <c r="J235" s="92">
        <f t="shared" si="3"/>
        <v>-3.0307396709436801E-3</v>
      </c>
      <c r="K235" s="92">
        <f>I235/'סכום נכסי הקרן'!$C$42</f>
        <v>2.5052984661021471E-5</v>
      </c>
    </row>
    <row r="236" spans="2:11">
      <c r="B236" s="87" t="s">
        <v>2125</v>
      </c>
      <c r="C236" s="88" t="s">
        <v>2126</v>
      </c>
      <c r="D236" s="89" t="s">
        <v>527</v>
      </c>
      <c r="E236" s="89" t="s">
        <v>121</v>
      </c>
      <c r="F236" s="102">
        <v>44965</v>
      </c>
      <c r="G236" s="91">
        <v>1030.28</v>
      </c>
      <c r="H236" s="103">
        <v>3.7067589999999999</v>
      </c>
      <c r="I236" s="91">
        <v>3.8189999999999995E-2</v>
      </c>
      <c r="J236" s="92">
        <f t="shared" si="3"/>
        <v>-5.3902487064281725E-2</v>
      </c>
      <c r="K236" s="92">
        <f>I236/'סכום נכסי הקרן'!$C$42</f>
        <v>4.4557379657484048E-4</v>
      </c>
    </row>
    <row r="237" spans="2:11">
      <c r="B237" s="87" t="s">
        <v>2127</v>
      </c>
      <c r="C237" s="88" t="s">
        <v>2128</v>
      </c>
      <c r="D237" s="89" t="s">
        <v>527</v>
      </c>
      <c r="E237" s="89" t="s">
        <v>121</v>
      </c>
      <c r="F237" s="102">
        <v>45014</v>
      </c>
      <c r="G237" s="91">
        <v>71.215500000000006</v>
      </c>
      <c r="H237" s="103">
        <v>1.326049</v>
      </c>
      <c r="I237" s="91">
        <v>9.4435199999999997E-4</v>
      </c>
      <c r="J237" s="92">
        <f t="shared" si="3"/>
        <v>-1.3328861341746158E-3</v>
      </c>
      <c r="K237" s="92">
        <f>I237/'סכום נכסי הקרן'!$C$42</f>
        <v>1.1018028435272159E-5</v>
      </c>
    </row>
    <row r="238" spans="2:11">
      <c r="B238" s="87" t="s">
        <v>2129</v>
      </c>
      <c r="C238" s="88" t="s">
        <v>2130</v>
      </c>
      <c r="D238" s="89" t="s">
        <v>527</v>
      </c>
      <c r="E238" s="89" t="s">
        <v>121</v>
      </c>
      <c r="F238" s="102">
        <v>45014</v>
      </c>
      <c r="G238" s="91">
        <v>71.215500000000006</v>
      </c>
      <c r="H238" s="103">
        <v>0.95435700000000001</v>
      </c>
      <c r="I238" s="91">
        <v>6.7965000000000007E-4</v>
      </c>
      <c r="J238" s="92">
        <f t="shared" si="3"/>
        <v>-9.5927796106936582E-4</v>
      </c>
      <c r="K238" s="92">
        <f>I238/'סכום נכסי הקרן'!$C$42</f>
        <v>7.9296734967816294E-6</v>
      </c>
    </row>
    <row r="239" spans="2:11">
      <c r="B239" s="87" t="s">
        <v>2131</v>
      </c>
      <c r="C239" s="88" t="s">
        <v>2132</v>
      </c>
      <c r="D239" s="89" t="s">
        <v>527</v>
      </c>
      <c r="E239" s="89" t="s">
        <v>121</v>
      </c>
      <c r="F239" s="102">
        <v>44991</v>
      </c>
      <c r="G239" s="91">
        <v>60.51509999999999</v>
      </c>
      <c r="H239" s="103">
        <v>0.81101900000000005</v>
      </c>
      <c r="I239" s="91">
        <v>4.9078899999999994E-4</v>
      </c>
      <c r="J239" s="92">
        <f t="shared" si="3"/>
        <v>-6.9271400167037866E-4</v>
      </c>
      <c r="K239" s="92">
        <f>I239/'סכום נכסי הקרן'!$C$42</f>
        <v>5.7261774822510967E-6</v>
      </c>
    </row>
    <row r="240" spans="2:11">
      <c r="B240" s="87" t="s">
        <v>2133</v>
      </c>
      <c r="C240" s="88" t="s">
        <v>2134</v>
      </c>
      <c r="D240" s="89" t="s">
        <v>527</v>
      </c>
      <c r="E240" s="89" t="s">
        <v>121</v>
      </c>
      <c r="F240" s="102">
        <v>45014</v>
      </c>
      <c r="G240" s="91">
        <v>71.215500000000006</v>
      </c>
      <c r="H240" s="103">
        <v>0.83665299999999998</v>
      </c>
      <c r="I240" s="91">
        <v>5.9582699999999995E-4</v>
      </c>
      <c r="J240" s="92">
        <f t="shared" si="3"/>
        <v>-8.4096771825215467E-4</v>
      </c>
      <c r="K240" s="92">
        <f>I240/'סכום נכסי הקרן'!$C$42</f>
        <v>6.9516862658234485E-6</v>
      </c>
    </row>
    <row r="241" spans="2:11">
      <c r="B241" s="87" t="s">
        <v>2135</v>
      </c>
      <c r="C241" s="88" t="s">
        <v>2136</v>
      </c>
      <c r="D241" s="89" t="s">
        <v>527</v>
      </c>
      <c r="E241" s="89" t="s">
        <v>121</v>
      </c>
      <c r="F241" s="102">
        <v>45015</v>
      </c>
      <c r="G241" s="91">
        <v>71.215500000000006</v>
      </c>
      <c r="H241" s="103">
        <v>0.54006500000000002</v>
      </c>
      <c r="I241" s="91">
        <v>3.8461000000000002E-4</v>
      </c>
      <c r="J241" s="92">
        <f t="shared" si="3"/>
        <v>-5.4284984419464256E-4</v>
      </c>
      <c r="K241" s="92">
        <f>I241/'סכום נכסי הקרן'!$C$42</f>
        <v>4.4873563210434518E-6</v>
      </c>
    </row>
    <row r="242" spans="2:11">
      <c r="B242" s="87" t="s">
        <v>2137</v>
      </c>
      <c r="C242" s="88" t="s">
        <v>2138</v>
      </c>
      <c r="D242" s="89" t="s">
        <v>527</v>
      </c>
      <c r="E242" s="89" t="s">
        <v>121</v>
      </c>
      <c r="F242" s="102">
        <v>44999</v>
      </c>
      <c r="G242" s="91">
        <v>361.5</v>
      </c>
      <c r="H242" s="103">
        <v>0.11618299999999999</v>
      </c>
      <c r="I242" s="91">
        <v>4.1999999999999996E-4</v>
      </c>
      <c r="J242" s="92">
        <f t="shared" si="3"/>
        <v>-5.9280032906515641E-4</v>
      </c>
      <c r="K242" s="92">
        <f>I242/'סכום נכסי הקרן'!$C$42</f>
        <v>4.9002617062433357E-6</v>
      </c>
    </row>
    <row r="243" spans="2:11">
      <c r="B243" s="87" t="s">
        <v>2139</v>
      </c>
      <c r="C243" s="88" t="s">
        <v>2140</v>
      </c>
      <c r="D243" s="89" t="s">
        <v>527</v>
      </c>
      <c r="E243" s="89" t="s">
        <v>121</v>
      </c>
      <c r="F243" s="102">
        <v>44998</v>
      </c>
      <c r="G243" s="91">
        <v>34.432875000000003</v>
      </c>
      <c r="H243" s="103">
        <v>1.4385E-2</v>
      </c>
      <c r="I243" s="91">
        <v>4.9529999999999998E-6</v>
      </c>
      <c r="J243" s="92">
        <f t="shared" si="3"/>
        <v>-6.9908095949040958E-6</v>
      </c>
      <c r="K243" s="92">
        <f>I243/'סכום נכסי הקרן'!$C$42</f>
        <v>5.7788086264341058E-8</v>
      </c>
    </row>
    <row r="244" spans="2:11">
      <c r="B244" s="87" t="s">
        <v>2141</v>
      </c>
      <c r="C244" s="88" t="s">
        <v>2142</v>
      </c>
      <c r="D244" s="89" t="s">
        <v>527</v>
      </c>
      <c r="E244" s="89" t="s">
        <v>121</v>
      </c>
      <c r="F244" s="102">
        <v>44980</v>
      </c>
      <c r="G244" s="91">
        <v>80.686800000000005</v>
      </c>
      <c r="H244" s="103">
        <v>-0.13503899999999999</v>
      </c>
      <c r="I244" s="91">
        <v>-1.0895899999999998E-4</v>
      </c>
      <c r="J244" s="92">
        <f t="shared" si="3"/>
        <v>1.5378793108240566E-4</v>
      </c>
      <c r="K244" s="92">
        <f>I244/'סכום נכסי הקרן'!$C$42</f>
        <v>-1.2712562267870658E-6</v>
      </c>
    </row>
    <row r="245" spans="2:11">
      <c r="B245" s="87" t="s">
        <v>2143</v>
      </c>
      <c r="C245" s="88" t="s">
        <v>2144</v>
      </c>
      <c r="D245" s="89" t="s">
        <v>527</v>
      </c>
      <c r="E245" s="89" t="s">
        <v>121</v>
      </c>
      <c r="F245" s="102">
        <v>45000</v>
      </c>
      <c r="G245" s="91">
        <v>96.701250000000002</v>
      </c>
      <c r="H245" s="103">
        <v>-0.42268299999999998</v>
      </c>
      <c r="I245" s="91">
        <v>-4.0874000000000005E-4</v>
      </c>
      <c r="J245" s="92">
        <f t="shared" si="3"/>
        <v>5.7690763452879071E-4</v>
      </c>
      <c r="K245" s="92">
        <f>I245/'סכום נכסי הקרן'!$C$42</f>
        <v>-4.7688880233569088E-6</v>
      </c>
    </row>
    <row r="246" spans="2:11">
      <c r="B246" s="87" t="s">
        <v>2145</v>
      </c>
      <c r="C246" s="88" t="s">
        <v>2146</v>
      </c>
      <c r="D246" s="89" t="s">
        <v>527</v>
      </c>
      <c r="E246" s="89" t="s">
        <v>121</v>
      </c>
      <c r="F246" s="102">
        <v>44986</v>
      </c>
      <c r="G246" s="91">
        <v>49.850850000000001</v>
      </c>
      <c r="H246" s="103">
        <v>-0.58312600000000003</v>
      </c>
      <c r="I246" s="91">
        <v>-2.9069299999999996E-4</v>
      </c>
      <c r="J246" s="92">
        <f t="shared" si="3"/>
        <v>4.1029263346889885E-4</v>
      </c>
      <c r="K246" s="92">
        <f>I246/'סכום נכסי הקרן'!$C$42</f>
        <v>-3.3915994670785574E-6</v>
      </c>
    </row>
    <row r="247" spans="2:11">
      <c r="B247" s="87" t="s">
        <v>2147</v>
      </c>
      <c r="C247" s="88" t="s">
        <v>2148</v>
      </c>
      <c r="D247" s="89" t="s">
        <v>527</v>
      </c>
      <c r="E247" s="89" t="s">
        <v>121</v>
      </c>
      <c r="F247" s="102">
        <v>44984</v>
      </c>
      <c r="G247" s="91">
        <v>56.9724</v>
      </c>
      <c r="H247" s="103">
        <v>-1.1100969999999999</v>
      </c>
      <c r="I247" s="91">
        <v>-6.3244899999999999E-4</v>
      </c>
      <c r="J247" s="92">
        <f t="shared" si="3"/>
        <v>8.9265708408792655E-4</v>
      </c>
      <c r="K247" s="92">
        <f>I247/'סכום נכסי הקרן'!$C$42</f>
        <v>-7.378965752028314E-6</v>
      </c>
    </row>
    <row r="248" spans="2:11">
      <c r="B248" s="87" t="s">
        <v>2149</v>
      </c>
      <c r="C248" s="88" t="s">
        <v>2150</v>
      </c>
      <c r="D248" s="89" t="s">
        <v>527</v>
      </c>
      <c r="E248" s="89" t="s">
        <v>121</v>
      </c>
      <c r="F248" s="102">
        <v>44984</v>
      </c>
      <c r="G248" s="91">
        <v>361.5</v>
      </c>
      <c r="H248" s="103">
        <v>-1.0207470000000001</v>
      </c>
      <c r="I248" s="91">
        <v>-3.6900000000000001E-3</v>
      </c>
      <c r="J248" s="92">
        <f t="shared" si="3"/>
        <v>5.208174319643875E-3</v>
      </c>
      <c r="K248" s="92">
        <f>I248/'סכום נכסי הקרן'!$C$42</f>
        <v>-4.3052299276280746E-5</v>
      </c>
    </row>
    <row r="249" spans="2:11">
      <c r="B249" s="87" t="s">
        <v>2151</v>
      </c>
      <c r="C249" s="88" t="s">
        <v>2152</v>
      </c>
      <c r="D249" s="89" t="s">
        <v>527</v>
      </c>
      <c r="E249" s="89" t="s">
        <v>121</v>
      </c>
      <c r="F249" s="102">
        <v>45001</v>
      </c>
      <c r="G249" s="91">
        <v>87.031125000000017</v>
      </c>
      <c r="H249" s="103">
        <v>-1.309129</v>
      </c>
      <c r="I249" s="91">
        <v>-1.139349E-3</v>
      </c>
      <c r="J249" s="92">
        <f t="shared" si="3"/>
        <v>1.6081106240953737E-3</v>
      </c>
      <c r="K249" s="92">
        <f>I249/'סכום נכסי הקרן'!$C$42</f>
        <v>-1.329311493987295E-5</v>
      </c>
    </row>
    <row r="250" spans="2:11">
      <c r="B250" s="87" t="s">
        <v>2153</v>
      </c>
      <c r="C250" s="88" t="s">
        <v>2154</v>
      </c>
      <c r="D250" s="89" t="s">
        <v>527</v>
      </c>
      <c r="E250" s="89" t="s">
        <v>121</v>
      </c>
      <c r="F250" s="102">
        <v>45005</v>
      </c>
      <c r="G250" s="91">
        <v>168.260175</v>
      </c>
      <c r="H250" s="103">
        <v>-1.4729829999999999</v>
      </c>
      <c r="I250" s="91">
        <v>-2.4784440000000002E-3</v>
      </c>
      <c r="J250" s="92">
        <f t="shared" si="3"/>
        <v>3.4981486161180068E-3</v>
      </c>
      <c r="K250" s="92">
        <f>I250/'סכום נכסי הקרן'!$C$42</f>
        <v>-2.8916724343496573E-5</v>
      </c>
    </row>
    <row r="251" spans="2:11">
      <c r="B251" s="87" t="s">
        <v>2155</v>
      </c>
      <c r="C251" s="88" t="s">
        <v>2156</v>
      </c>
      <c r="D251" s="89" t="s">
        <v>527</v>
      </c>
      <c r="E251" s="89" t="s">
        <v>121</v>
      </c>
      <c r="F251" s="102">
        <v>44984</v>
      </c>
      <c r="G251" s="91">
        <v>56.9724</v>
      </c>
      <c r="H251" s="103">
        <v>-1.350622</v>
      </c>
      <c r="I251" s="91">
        <v>-7.6948200000000004E-4</v>
      </c>
      <c r="J251" s="92">
        <f t="shared" si="3"/>
        <v>1.0860694828802734E-3</v>
      </c>
      <c r="K251" s="92">
        <f>I251/'סכום נכסי הקרן'!$C$42</f>
        <v>-8.9777694720084179E-6</v>
      </c>
    </row>
    <row r="252" spans="2:11">
      <c r="B252" s="87" t="s">
        <v>2157</v>
      </c>
      <c r="C252" s="88" t="s">
        <v>2158</v>
      </c>
      <c r="D252" s="89" t="s">
        <v>527</v>
      </c>
      <c r="E252" s="89" t="s">
        <v>121</v>
      </c>
      <c r="F252" s="102">
        <v>45001</v>
      </c>
      <c r="G252" s="91">
        <v>13.773149999999998</v>
      </c>
      <c r="H252" s="103">
        <v>-1.4662980000000001</v>
      </c>
      <c r="I252" s="91">
        <v>-2.01955E-4</v>
      </c>
      <c r="J252" s="92">
        <f t="shared" si="3"/>
        <v>2.8504521537227068E-4</v>
      </c>
      <c r="K252" s="92">
        <f>I252/'סכום נכסי הקרן'!$C$42</f>
        <v>-2.3562675068675547E-6</v>
      </c>
    </row>
    <row r="253" spans="2:11">
      <c r="B253" s="87" t="s">
        <v>2159</v>
      </c>
      <c r="C253" s="88" t="s">
        <v>2160</v>
      </c>
      <c r="D253" s="89" t="s">
        <v>527</v>
      </c>
      <c r="E253" s="89" t="s">
        <v>121</v>
      </c>
      <c r="F253" s="102">
        <v>45005</v>
      </c>
      <c r="G253" s="91">
        <v>58.02075</v>
      </c>
      <c r="H253" s="103">
        <v>-1.5426500000000001</v>
      </c>
      <c r="I253" s="91">
        <v>-8.9505699999999999E-4</v>
      </c>
      <c r="J253" s="92">
        <f t="shared" si="3"/>
        <v>1.2633097241239804E-3</v>
      </c>
      <c r="K253" s="92">
        <f>I253/'סכום נכסי הקרן'!$C$42</f>
        <v>-1.0442889385726291E-5</v>
      </c>
    </row>
    <row r="254" spans="2:11">
      <c r="B254" s="87" t="s">
        <v>2161</v>
      </c>
      <c r="C254" s="88" t="s">
        <v>2162</v>
      </c>
      <c r="D254" s="89" t="s">
        <v>527</v>
      </c>
      <c r="E254" s="89" t="s">
        <v>121</v>
      </c>
      <c r="F254" s="102">
        <v>44984</v>
      </c>
      <c r="G254" s="91">
        <v>71.215500000000006</v>
      </c>
      <c r="H254" s="103">
        <v>-1.587091</v>
      </c>
      <c r="I254" s="91">
        <v>-1.1302549999999999E-3</v>
      </c>
      <c r="J254" s="92">
        <f t="shared" si="3"/>
        <v>1.5952750855417581E-3</v>
      </c>
      <c r="K254" s="92">
        <f>I254/'סכום נכסי הקרן'!$C$42</f>
        <v>-1.3187012606643005E-5</v>
      </c>
    </row>
    <row r="255" spans="2:11">
      <c r="B255" s="87" t="s">
        <v>2163</v>
      </c>
      <c r="C255" s="88" t="s">
        <v>2164</v>
      </c>
      <c r="D255" s="89" t="s">
        <v>527</v>
      </c>
      <c r="E255" s="89" t="s">
        <v>121</v>
      </c>
      <c r="F255" s="102">
        <v>45005</v>
      </c>
      <c r="G255" s="91">
        <v>542.25</v>
      </c>
      <c r="H255" s="103">
        <v>-1.7206090000000001</v>
      </c>
      <c r="I255" s="91">
        <v>-9.3299999999999998E-3</v>
      </c>
      <c r="J255" s="92">
        <f t="shared" si="3"/>
        <v>1.3168635881375975E-2</v>
      </c>
      <c r="K255" s="92">
        <f>I255/'סכום נכסי הקרן'!$C$42</f>
        <v>-1.0885581361726269E-4</v>
      </c>
    </row>
    <row r="256" spans="2:11">
      <c r="B256" s="87" t="s">
        <v>2165</v>
      </c>
      <c r="C256" s="88" t="s">
        <v>2166</v>
      </c>
      <c r="D256" s="89" t="s">
        <v>527</v>
      </c>
      <c r="E256" s="89" t="s">
        <v>121</v>
      </c>
      <c r="F256" s="102">
        <v>45014</v>
      </c>
      <c r="G256" s="91">
        <v>24.213270000000001</v>
      </c>
      <c r="H256" s="103">
        <v>1.3773169999999999</v>
      </c>
      <c r="I256" s="91">
        <v>3.3349299999999997E-4</v>
      </c>
      <c r="J256" s="92">
        <f t="shared" si="3"/>
        <v>-4.7070180985934817E-4</v>
      </c>
      <c r="K256" s="92">
        <f>I256/'סכום נכסי הקרן'!$C$42</f>
        <v>3.8909594695243065E-6</v>
      </c>
    </row>
    <row r="257" spans="2:11">
      <c r="B257" s="87" t="s">
        <v>2165</v>
      </c>
      <c r="C257" s="88" t="s">
        <v>2167</v>
      </c>
      <c r="D257" s="89" t="s">
        <v>527</v>
      </c>
      <c r="E257" s="89" t="s">
        <v>121</v>
      </c>
      <c r="F257" s="102">
        <v>45014</v>
      </c>
      <c r="G257" s="91">
        <v>121.06635</v>
      </c>
      <c r="H257" s="103">
        <v>1.3219920000000001</v>
      </c>
      <c r="I257" s="91">
        <v>1.600487E-3</v>
      </c>
      <c r="J257" s="92">
        <f t="shared" si="3"/>
        <v>-2.2589743339631076E-3</v>
      </c>
      <c r="K257" s="92">
        <f>I257/'סכום נכסי הקרן'!$C$42</f>
        <v>1.8673345612953047E-5</v>
      </c>
    </row>
    <row r="258" spans="2:11">
      <c r="B258" s="87" t="s">
        <v>2165</v>
      </c>
      <c r="C258" s="88" t="s">
        <v>2168</v>
      </c>
      <c r="D258" s="89" t="s">
        <v>527</v>
      </c>
      <c r="E258" s="89" t="s">
        <v>121</v>
      </c>
      <c r="F258" s="102">
        <v>45014</v>
      </c>
      <c r="G258" s="91">
        <v>34.432875000000003</v>
      </c>
      <c r="H258" s="103">
        <v>1.3773169999999999</v>
      </c>
      <c r="I258" s="91">
        <v>4.7424999999999995E-4</v>
      </c>
      <c r="J258" s="92">
        <f t="shared" si="3"/>
        <v>-6.6937037156940586E-4</v>
      </c>
      <c r="K258" s="92">
        <f>I258/'סכום נכסי הקרן'!$C$42</f>
        <v>5.5332121766331003E-6</v>
      </c>
    </row>
    <row r="259" spans="2:11">
      <c r="B259" s="93"/>
      <c r="C259" s="88"/>
      <c r="D259" s="88"/>
      <c r="E259" s="88"/>
      <c r="F259" s="88"/>
      <c r="G259" s="91"/>
      <c r="H259" s="103"/>
      <c r="I259" s="88"/>
      <c r="J259" s="92"/>
      <c r="K259" s="88"/>
    </row>
    <row r="260" spans="2:11">
      <c r="B260" s="86" t="s">
        <v>182</v>
      </c>
      <c r="C260" s="81"/>
      <c r="D260" s="82"/>
      <c r="E260" s="82"/>
      <c r="F260" s="100"/>
      <c r="G260" s="84"/>
      <c r="H260" s="101"/>
      <c r="I260" s="84">
        <v>-0.12184013400000003</v>
      </c>
      <c r="J260" s="85">
        <f t="shared" si="3"/>
        <v>0.17196874173462567</v>
      </c>
      <c r="K260" s="85">
        <f>I260/'סכום נכסי הקרן'!$C$42</f>
        <v>-1.4215441498184689E-3</v>
      </c>
    </row>
    <row r="261" spans="2:11">
      <c r="B261" s="87" t="s">
        <v>2169</v>
      </c>
      <c r="C261" s="88" t="s">
        <v>2170</v>
      </c>
      <c r="D261" s="89" t="s">
        <v>527</v>
      </c>
      <c r="E261" s="89" t="s">
        <v>123</v>
      </c>
      <c r="F261" s="102">
        <v>44811</v>
      </c>
      <c r="G261" s="91">
        <v>42.936537000000001</v>
      </c>
      <c r="H261" s="103">
        <v>-8.4125829999999997</v>
      </c>
      <c r="I261" s="91">
        <v>-3.612072E-3</v>
      </c>
      <c r="J261" s="92">
        <f t="shared" si="3"/>
        <v>5.0981844528739002E-3</v>
      </c>
      <c r="K261" s="92">
        <f>I261/'סכום נכסי הקרן'!$C$42</f>
        <v>-4.2143090718556622E-5</v>
      </c>
    </row>
    <row r="262" spans="2:11">
      <c r="B262" s="87" t="s">
        <v>2171</v>
      </c>
      <c r="C262" s="88" t="s">
        <v>2172</v>
      </c>
      <c r="D262" s="89" t="s">
        <v>527</v>
      </c>
      <c r="E262" s="89" t="s">
        <v>123</v>
      </c>
      <c r="F262" s="102">
        <v>44811</v>
      </c>
      <c r="G262" s="91">
        <v>113.116849</v>
      </c>
      <c r="H262" s="103">
        <v>-8.3640539999999994</v>
      </c>
      <c r="I262" s="91">
        <v>-9.4611550000000006E-3</v>
      </c>
      <c r="J262" s="92">
        <f t="shared" si="3"/>
        <v>1.3353751898420122E-2</v>
      </c>
      <c r="K262" s="92">
        <f>I262/'סכום נכסי הקרן'!$C$42</f>
        <v>-1.1038603700793495E-4</v>
      </c>
    </row>
    <row r="263" spans="2:11">
      <c r="B263" s="87" t="s">
        <v>2173</v>
      </c>
      <c r="C263" s="88" t="s">
        <v>2168</v>
      </c>
      <c r="D263" s="89" t="s">
        <v>527</v>
      </c>
      <c r="E263" s="89" t="s">
        <v>123</v>
      </c>
      <c r="F263" s="102">
        <v>44811</v>
      </c>
      <c r="G263" s="91">
        <v>77.778749000000005</v>
      </c>
      <c r="H263" s="103">
        <v>-8.3532759999999993</v>
      </c>
      <c r="I263" s="91">
        <v>-6.4970740000000003E-3</v>
      </c>
      <c r="J263" s="92">
        <f t="shared" si="3"/>
        <v>9.170160964668269E-3</v>
      </c>
      <c r="K263" s="92">
        <f>I263/'סכום נכסי הקרן'!$C$42</f>
        <v>-7.5803245059117197E-5</v>
      </c>
    </row>
    <row r="264" spans="2:11">
      <c r="B264" s="87" t="s">
        <v>2174</v>
      </c>
      <c r="C264" s="88" t="s">
        <v>2175</v>
      </c>
      <c r="D264" s="89" t="s">
        <v>527</v>
      </c>
      <c r="E264" s="89" t="s">
        <v>123</v>
      </c>
      <c r="F264" s="102">
        <v>44811</v>
      </c>
      <c r="G264" s="91">
        <v>58.351467999999997</v>
      </c>
      <c r="H264" s="103">
        <v>-8.3209540000000004</v>
      </c>
      <c r="I264" s="91">
        <v>-4.8553989999999998E-3</v>
      </c>
      <c r="J264" s="92">
        <f t="shared" si="3"/>
        <v>6.8530526784348371E-3</v>
      </c>
      <c r="K264" s="92">
        <f>I264/'סכום נכסי הקרן'!$C$42</f>
        <v>-5.6649347114838547E-5</v>
      </c>
    </row>
    <row r="265" spans="2:11">
      <c r="B265" s="87" t="s">
        <v>2176</v>
      </c>
      <c r="C265" s="88" t="s">
        <v>2177</v>
      </c>
      <c r="D265" s="89" t="s">
        <v>527</v>
      </c>
      <c r="E265" s="89" t="s">
        <v>123</v>
      </c>
      <c r="F265" s="102">
        <v>44810</v>
      </c>
      <c r="G265" s="91">
        <v>43.242032999999999</v>
      </c>
      <c r="H265" s="103">
        <v>-7.6175959999999998</v>
      </c>
      <c r="I265" s="91">
        <v>-3.2940030000000002E-3</v>
      </c>
      <c r="J265" s="92">
        <f t="shared" si="3"/>
        <v>4.6492525293847925E-3</v>
      </c>
      <c r="K265" s="92">
        <f>I265/'סכום נכסי הקרן'!$C$42</f>
        <v>-3.8432087526549214E-5</v>
      </c>
    </row>
    <row r="266" spans="2:11">
      <c r="B266" s="87" t="s">
        <v>2178</v>
      </c>
      <c r="C266" s="88" t="s">
        <v>2179</v>
      </c>
      <c r="D266" s="89" t="s">
        <v>527</v>
      </c>
      <c r="E266" s="89" t="s">
        <v>123</v>
      </c>
      <c r="F266" s="102">
        <v>44755</v>
      </c>
      <c r="G266" s="91">
        <v>43.117288000000002</v>
      </c>
      <c r="H266" s="103">
        <v>-5.8416990000000002</v>
      </c>
      <c r="I266" s="91">
        <v>-2.5187819999999998E-3</v>
      </c>
      <c r="J266" s="92">
        <f t="shared" si="3"/>
        <v>3.5550828534366497E-3</v>
      </c>
      <c r="K266" s="92">
        <f>I266/'סכום נכסי הקרן'!$C$42</f>
        <v>-2.9387359478511911E-5</v>
      </c>
    </row>
    <row r="267" spans="2:11">
      <c r="B267" s="87" t="s">
        <v>2180</v>
      </c>
      <c r="C267" s="88" t="s">
        <v>2181</v>
      </c>
      <c r="D267" s="89" t="s">
        <v>527</v>
      </c>
      <c r="E267" s="89" t="s">
        <v>123</v>
      </c>
      <c r="F267" s="102">
        <v>44753</v>
      </c>
      <c r="G267" s="91">
        <v>58.637703000000002</v>
      </c>
      <c r="H267" s="103">
        <v>-5.7254940000000003</v>
      </c>
      <c r="I267" s="91">
        <v>-3.3572980000000003E-3</v>
      </c>
      <c r="J267" s="92">
        <f t="shared" si="3"/>
        <v>4.7385889504042667E-3</v>
      </c>
      <c r="K267" s="92">
        <f>I267/'סכום נכסי הקרן'!$C$42</f>
        <v>-3.9170568632969866E-5</v>
      </c>
    </row>
    <row r="268" spans="2:11">
      <c r="B268" s="87" t="s">
        <v>2182</v>
      </c>
      <c r="C268" s="88" t="s">
        <v>2183</v>
      </c>
      <c r="D268" s="89" t="s">
        <v>527</v>
      </c>
      <c r="E268" s="89" t="s">
        <v>123</v>
      </c>
      <c r="F268" s="102">
        <v>44753</v>
      </c>
      <c r="G268" s="91">
        <v>49.835956000000003</v>
      </c>
      <c r="H268" s="103">
        <v>-5.5726579999999997</v>
      </c>
      <c r="I268" s="91">
        <v>-2.7771880000000007E-3</v>
      </c>
      <c r="J268" s="92">
        <f t="shared" ref="J268:J331" si="4">IFERROR(I268/$I$11,0)</f>
        <v>3.919804667323344E-3</v>
      </c>
      <c r="K268" s="92">
        <f>I268/'סכום נכסי הקרן'!$C$42</f>
        <v>-3.2402257160567911E-5</v>
      </c>
    </row>
    <row r="269" spans="2:11">
      <c r="B269" s="87" t="s">
        <v>2184</v>
      </c>
      <c r="C269" s="88" t="s">
        <v>2011</v>
      </c>
      <c r="D269" s="89" t="s">
        <v>527</v>
      </c>
      <c r="E269" s="89" t="s">
        <v>123</v>
      </c>
      <c r="F269" s="102">
        <v>44769</v>
      </c>
      <c r="G269" s="91">
        <v>31.354765</v>
      </c>
      <c r="H269" s="103">
        <v>-5.2355710000000002</v>
      </c>
      <c r="I269" s="91">
        <v>-1.6416010000000001E-3</v>
      </c>
      <c r="J269" s="92">
        <f t="shared" si="4"/>
        <v>2.3170038404611666E-3</v>
      </c>
      <c r="K269" s="92">
        <f>I269/'סכום נכסי הקרן'!$C$42</f>
        <v>-1.9153034564835163E-5</v>
      </c>
    </row>
    <row r="270" spans="2:11">
      <c r="B270" s="87" t="s">
        <v>2185</v>
      </c>
      <c r="C270" s="88" t="s">
        <v>2186</v>
      </c>
      <c r="D270" s="89" t="s">
        <v>527</v>
      </c>
      <c r="E270" s="89" t="s">
        <v>123</v>
      </c>
      <c r="F270" s="102">
        <v>44769</v>
      </c>
      <c r="G270" s="91">
        <v>164.50045600000001</v>
      </c>
      <c r="H270" s="103">
        <v>-5.2050650000000003</v>
      </c>
      <c r="I270" s="91">
        <v>-8.5623560000000001E-3</v>
      </c>
      <c r="J270" s="92">
        <f t="shared" si="4"/>
        <v>1.2085160605650042E-2</v>
      </c>
      <c r="K270" s="92">
        <f>I270/'סכום נכסי הקרן'!$C$42</f>
        <v>-9.9899488623863972E-5</v>
      </c>
    </row>
    <row r="271" spans="2:11">
      <c r="B271" s="87" t="s">
        <v>2187</v>
      </c>
      <c r="C271" s="88" t="s">
        <v>2188</v>
      </c>
      <c r="D271" s="89" t="s">
        <v>527</v>
      </c>
      <c r="E271" s="89" t="s">
        <v>123</v>
      </c>
      <c r="F271" s="102">
        <v>44769</v>
      </c>
      <c r="G271" s="91">
        <v>181.69490300000001</v>
      </c>
      <c r="H271" s="103">
        <v>-5.154261</v>
      </c>
      <c r="I271" s="91">
        <v>-9.3650300000000016E-3</v>
      </c>
      <c r="J271" s="92">
        <f t="shared" si="4"/>
        <v>1.3218078251678722E-2</v>
      </c>
      <c r="K271" s="92">
        <f>I271/'סכום נכסי הקרן'!$C$42</f>
        <v>-1.0926451877814295E-4</v>
      </c>
    </row>
    <row r="272" spans="2:11">
      <c r="B272" s="87" t="s">
        <v>2189</v>
      </c>
      <c r="C272" s="88" t="s">
        <v>2190</v>
      </c>
      <c r="D272" s="89" t="s">
        <v>527</v>
      </c>
      <c r="E272" s="89" t="s">
        <v>123</v>
      </c>
      <c r="F272" s="102">
        <v>44784</v>
      </c>
      <c r="G272" s="91">
        <v>74.861733999999998</v>
      </c>
      <c r="H272" s="103">
        <v>-3.5158399999999999</v>
      </c>
      <c r="I272" s="91">
        <v>-2.6320179999999999E-3</v>
      </c>
      <c r="J272" s="92">
        <f t="shared" si="4"/>
        <v>3.7149074678700356E-3</v>
      </c>
      <c r="K272" s="92">
        <f>I272/'סכום נכסי הקרן'!$C$42</f>
        <v>-3.0708516703674223E-5</v>
      </c>
    </row>
    <row r="273" spans="2:11">
      <c r="B273" s="87" t="s">
        <v>2191</v>
      </c>
      <c r="C273" s="88" t="s">
        <v>2192</v>
      </c>
      <c r="D273" s="89" t="s">
        <v>527</v>
      </c>
      <c r="E273" s="89" t="s">
        <v>124</v>
      </c>
      <c r="F273" s="102">
        <v>44781</v>
      </c>
      <c r="G273" s="91">
        <v>69.402068999999997</v>
      </c>
      <c r="H273" s="103">
        <v>-1.4801569999999999</v>
      </c>
      <c r="I273" s="91">
        <v>-1.0272600000000001E-3</v>
      </c>
      <c r="J273" s="92">
        <f t="shared" si="4"/>
        <v>1.4499049191320779E-3</v>
      </c>
      <c r="K273" s="92">
        <f>I273/'סכום נכסי הקרן'!$C$42</f>
        <v>-1.1985340096084597E-5</v>
      </c>
    </row>
    <row r="274" spans="2:11">
      <c r="B274" s="87" t="s">
        <v>2193</v>
      </c>
      <c r="C274" s="88" t="s">
        <v>2194</v>
      </c>
      <c r="D274" s="89" t="s">
        <v>527</v>
      </c>
      <c r="E274" s="89" t="s">
        <v>124</v>
      </c>
      <c r="F274" s="102">
        <v>44781</v>
      </c>
      <c r="G274" s="91">
        <v>17.392289000000002</v>
      </c>
      <c r="H274" s="103">
        <v>-1.3761319999999999</v>
      </c>
      <c r="I274" s="91">
        <v>-2.3934100000000001E-4</v>
      </c>
      <c r="J274" s="92">
        <f t="shared" si="4"/>
        <v>3.378129132351991E-4</v>
      </c>
      <c r="K274" s="92">
        <f>I274/'סכום נכסי הקרן'!$C$42</f>
        <v>-2.7924608024618725E-6</v>
      </c>
    </row>
    <row r="275" spans="2:11">
      <c r="B275" s="87" t="s">
        <v>2195</v>
      </c>
      <c r="C275" s="88" t="s">
        <v>2196</v>
      </c>
      <c r="D275" s="89" t="s">
        <v>527</v>
      </c>
      <c r="E275" s="89" t="s">
        <v>123</v>
      </c>
      <c r="F275" s="102">
        <v>44896</v>
      </c>
      <c r="G275" s="91">
        <v>23.239301999999999</v>
      </c>
      <c r="H275" s="103">
        <v>3.154093</v>
      </c>
      <c r="I275" s="91">
        <v>7.3298899999999997E-4</v>
      </c>
      <c r="J275" s="92">
        <f t="shared" si="4"/>
        <v>-1.0345621914312857E-3</v>
      </c>
      <c r="K275" s="92">
        <f>I275/'סכום נכסי הקרן'!$C$42</f>
        <v>8.5519950661847541E-6</v>
      </c>
    </row>
    <row r="276" spans="2:11">
      <c r="B276" s="87" t="s">
        <v>2197</v>
      </c>
      <c r="C276" s="88" t="s">
        <v>2198</v>
      </c>
      <c r="D276" s="89" t="s">
        <v>527</v>
      </c>
      <c r="E276" s="89" t="s">
        <v>123</v>
      </c>
      <c r="F276" s="102">
        <v>44845</v>
      </c>
      <c r="G276" s="91">
        <v>23.850071</v>
      </c>
      <c r="H276" s="103">
        <v>-10.597344</v>
      </c>
      <c r="I276" s="91">
        <v>-2.527474E-3</v>
      </c>
      <c r="J276" s="92">
        <f t="shared" si="4"/>
        <v>3.5673509973895888E-3</v>
      </c>
      <c r="K276" s="92">
        <f>I276/'סכום נכסי הקרן'!$C$42</f>
        <v>-2.9488771561251599E-5</v>
      </c>
    </row>
    <row r="277" spans="2:11">
      <c r="B277" s="87" t="s">
        <v>2199</v>
      </c>
      <c r="C277" s="88" t="s">
        <v>2200</v>
      </c>
      <c r="D277" s="89" t="s">
        <v>527</v>
      </c>
      <c r="E277" s="89" t="s">
        <v>123</v>
      </c>
      <c r="F277" s="102">
        <v>44854</v>
      </c>
      <c r="G277" s="91">
        <v>33.609791000000001</v>
      </c>
      <c r="H277" s="103">
        <v>-9.6897590000000005</v>
      </c>
      <c r="I277" s="91">
        <v>-3.2567080000000005E-3</v>
      </c>
      <c r="J277" s="92">
        <f t="shared" si="4"/>
        <v>4.5966132715931623E-3</v>
      </c>
      <c r="K277" s="92">
        <f>I277/'סכום נכסי הקרן'!$C$42</f>
        <v>-3.799695595432459E-5</v>
      </c>
    </row>
    <row r="278" spans="2:11">
      <c r="B278" s="87" t="s">
        <v>2201</v>
      </c>
      <c r="C278" s="88" t="s">
        <v>2202</v>
      </c>
      <c r="D278" s="89" t="s">
        <v>527</v>
      </c>
      <c r="E278" s="89" t="s">
        <v>123</v>
      </c>
      <c r="F278" s="102">
        <v>44860</v>
      </c>
      <c r="G278" s="91">
        <v>25.832633999999999</v>
      </c>
      <c r="H278" s="103">
        <v>-7.1247619999999996</v>
      </c>
      <c r="I278" s="91">
        <v>-1.8405139999999999E-3</v>
      </c>
      <c r="J278" s="92">
        <f t="shared" si="4"/>
        <v>2.5977554877357795E-3</v>
      </c>
      <c r="K278" s="92">
        <f>I278/'סכום נכסי הקרן'!$C$42</f>
        <v>-2.1473810176201781E-5</v>
      </c>
    </row>
    <row r="279" spans="2:11">
      <c r="B279" s="87" t="s">
        <v>2203</v>
      </c>
      <c r="C279" s="88" t="s">
        <v>2204</v>
      </c>
      <c r="D279" s="89" t="s">
        <v>527</v>
      </c>
      <c r="E279" s="89" t="s">
        <v>123</v>
      </c>
      <c r="F279" s="102">
        <v>44861</v>
      </c>
      <c r="G279" s="91">
        <v>26.128540000000001</v>
      </c>
      <c r="H279" s="103">
        <v>-6.7711819999999996</v>
      </c>
      <c r="I279" s="91">
        <v>-1.7692109999999999E-3</v>
      </c>
      <c r="J279" s="92">
        <f t="shared" si="4"/>
        <v>2.49711634044213E-3</v>
      </c>
      <c r="K279" s="92">
        <f>I279/'סכום נכסי הקרן'!$C$42</f>
        <v>-2.0641897413248759E-5</v>
      </c>
    </row>
    <row r="280" spans="2:11">
      <c r="B280" s="87" t="s">
        <v>2205</v>
      </c>
      <c r="C280" s="88" t="s">
        <v>2206</v>
      </c>
      <c r="D280" s="89" t="s">
        <v>527</v>
      </c>
      <c r="E280" s="89" t="s">
        <v>123</v>
      </c>
      <c r="F280" s="102">
        <v>44888</v>
      </c>
      <c r="G280" s="91">
        <v>80.873188999999996</v>
      </c>
      <c r="H280" s="103">
        <v>-4.2947740000000003</v>
      </c>
      <c r="I280" s="91">
        <v>-3.4733209999999997E-3</v>
      </c>
      <c r="J280" s="92">
        <f t="shared" si="4"/>
        <v>4.9023472184498056E-3</v>
      </c>
      <c r="K280" s="92">
        <f>I280/'סכום נכסי הקרן'!$C$42</f>
        <v>-4.0524242594740026E-5</v>
      </c>
    </row>
    <row r="281" spans="2:11">
      <c r="B281" s="87" t="s">
        <v>2207</v>
      </c>
      <c r="C281" s="88" t="s">
        <v>2208</v>
      </c>
      <c r="D281" s="89" t="s">
        <v>527</v>
      </c>
      <c r="E281" s="89" t="s">
        <v>123</v>
      </c>
      <c r="F281" s="102">
        <v>44895</v>
      </c>
      <c r="G281" s="91">
        <v>30.414477000000002</v>
      </c>
      <c r="H281" s="103">
        <v>-3.9963350000000002</v>
      </c>
      <c r="I281" s="91">
        <v>-1.2154640000000001E-3</v>
      </c>
      <c r="J281" s="92">
        <f t="shared" si="4"/>
        <v>1.7155415694448844E-3</v>
      </c>
      <c r="K281" s="92">
        <f>I281/'סכום נכסי הקרן'!$C$42</f>
        <v>-1.4181170701231789E-5</v>
      </c>
    </row>
    <row r="282" spans="2:11">
      <c r="B282" s="87" t="s">
        <v>2209</v>
      </c>
      <c r="C282" s="88" t="s">
        <v>2210</v>
      </c>
      <c r="D282" s="89" t="s">
        <v>527</v>
      </c>
      <c r="E282" s="89" t="s">
        <v>123</v>
      </c>
      <c r="F282" s="102">
        <v>44880</v>
      </c>
      <c r="G282" s="91">
        <v>82.539833000000002</v>
      </c>
      <c r="H282" s="103">
        <v>-3.478154</v>
      </c>
      <c r="I282" s="91">
        <v>-2.870863E-3</v>
      </c>
      <c r="J282" s="92">
        <f t="shared" si="4"/>
        <v>4.0520203121451959E-3</v>
      </c>
      <c r="K282" s="92">
        <f>I282/'סכום נכסי הקרן'!$C$42</f>
        <v>-3.3495190530406817E-5</v>
      </c>
    </row>
    <row r="283" spans="2:11">
      <c r="B283" s="87" t="s">
        <v>2211</v>
      </c>
      <c r="C283" s="88" t="s">
        <v>2212</v>
      </c>
      <c r="D283" s="89" t="s">
        <v>527</v>
      </c>
      <c r="E283" s="89" t="s">
        <v>123</v>
      </c>
      <c r="F283" s="102">
        <v>44880</v>
      </c>
      <c r="G283" s="91">
        <v>30.030152000000001</v>
      </c>
      <c r="H283" s="103">
        <v>-3.4241670000000002</v>
      </c>
      <c r="I283" s="91">
        <v>-1.0282830000000001E-3</v>
      </c>
      <c r="J283" s="92">
        <f t="shared" si="4"/>
        <v>1.4513488113621581E-3</v>
      </c>
      <c r="K283" s="92">
        <f>I283/'סכום נכסי הקרן'!$C$42</f>
        <v>-1.199727573352623E-5</v>
      </c>
    </row>
    <row r="284" spans="2:11">
      <c r="B284" s="87" t="s">
        <v>2213</v>
      </c>
      <c r="C284" s="88" t="s">
        <v>2214</v>
      </c>
      <c r="D284" s="89" t="s">
        <v>527</v>
      </c>
      <c r="E284" s="89" t="s">
        <v>123</v>
      </c>
      <c r="F284" s="102">
        <v>44880</v>
      </c>
      <c r="G284" s="91">
        <v>163.71866600000001</v>
      </c>
      <c r="H284" s="103">
        <v>-3.3898410000000001</v>
      </c>
      <c r="I284" s="91">
        <v>-5.5498029999999999E-3</v>
      </c>
      <c r="J284" s="92">
        <f t="shared" si="4"/>
        <v>7.8331548682066491E-3</v>
      </c>
      <c r="K284" s="92">
        <f>I284/'סכום נכסי הקרן'!$C$42</f>
        <v>-6.475115980498663E-5</v>
      </c>
    </row>
    <row r="285" spans="2:11">
      <c r="B285" s="87" t="s">
        <v>2215</v>
      </c>
      <c r="C285" s="88" t="s">
        <v>2216</v>
      </c>
      <c r="D285" s="89" t="s">
        <v>527</v>
      </c>
      <c r="E285" s="89" t="s">
        <v>123</v>
      </c>
      <c r="F285" s="102">
        <v>44903</v>
      </c>
      <c r="G285" s="91">
        <v>54.417301999999999</v>
      </c>
      <c r="H285" s="103">
        <v>-2.5326499999999998</v>
      </c>
      <c r="I285" s="91">
        <v>-1.3782000000000002E-3</v>
      </c>
      <c r="J285" s="92">
        <f t="shared" si="4"/>
        <v>1.9452319369466639E-3</v>
      </c>
      <c r="K285" s="92">
        <f>I285/'סכום נכסי הקרן'!$C$42</f>
        <v>-1.6079858770344207E-5</v>
      </c>
    </row>
    <row r="286" spans="2:11">
      <c r="B286" s="87" t="s">
        <v>2217</v>
      </c>
      <c r="C286" s="88" t="s">
        <v>2218</v>
      </c>
      <c r="D286" s="89" t="s">
        <v>527</v>
      </c>
      <c r="E286" s="89" t="s">
        <v>123</v>
      </c>
      <c r="F286" s="102">
        <v>44907</v>
      </c>
      <c r="G286" s="91">
        <v>47.107486999999999</v>
      </c>
      <c r="H286" s="103">
        <v>-2.0496029999999998</v>
      </c>
      <c r="I286" s="91">
        <v>-9.6551699999999994E-4</v>
      </c>
      <c r="J286" s="92">
        <f t="shared" si="4"/>
        <v>1.3627590364714349E-3</v>
      </c>
      <c r="K286" s="92">
        <f>I286/'סכום נכסי הקרן'!$C$42</f>
        <v>-1.1264966623397494E-5</v>
      </c>
    </row>
    <row r="287" spans="2:11">
      <c r="B287" s="87" t="s">
        <v>2217</v>
      </c>
      <c r="C287" s="88" t="s">
        <v>2219</v>
      </c>
      <c r="D287" s="89" t="s">
        <v>527</v>
      </c>
      <c r="E287" s="89" t="s">
        <v>123</v>
      </c>
      <c r="F287" s="102">
        <v>44907</v>
      </c>
      <c r="G287" s="91">
        <v>10.317056000000001</v>
      </c>
      <c r="H287" s="103">
        <v>-2.0496029999999998</v>
      </c>
      <c r="I287" s="91">
        <v>-2.11459E-4</v>
      </c>
      <c r="J287" s="92">
        <f t="shared" si="4"/>
        <v>2.9845943996140221E-4</v>
      </c>
      <c r="K287" s="92">
        <f>I287/'סכום נכסי הקרן'!$C$42</f>
        <v>-2.4671534289059753E-6</v>
      </c>
    </row>
    <row r="288" spans="2:11">
      <c r="B288" s="87" t="s">
        <v>2220</v>
      </c>
      <c r="C288" s="88" t="s">
        <v>2221</v>
      </c>
      <c r="D288" s="89" t="s">
        <v>527</v>
      </c>
      <c r="E288" s="89" t="s">
        <v>123</v>
      </c>
      <c r="F288" s="102">
        <v>44900</v>
      </c>
      <c r="G288" s="91">
        <v>30.430382999999996</v>
      </c>
      <c r="H288" s="103">
        <v>-1.978361</v>
      </c>
      <c r="I288" s="91">
        <v>-6.0202299999999992E-4</v>
      </c>
      <c r="J288" s="92">
        <f t="shared" si="4"/>
        <v>8.4971293453522067E-4</v>
      </c>
      <c r="K288" s="92">
        <f>I288/'סכום נכסי הקרן'!$C$42</f>
        <v>-7.0239767932803137E-6</v>
      </c>
    </row>
    <row r="289" spans="2:11">
      <c r="B289" s="87" t="s">
        <v>2222</v>
      </c>
      <c r="C289" s="88" t="s">
        <v>2223</v>
      </c>
      <c r="D289" s="89" t="s">
        <v>527</v>
      </c>
      <c r="E289" s="89" t="s">
        <v>123</v>
      </c>
      <c r="F289" s="102">
        <v>44907</v>
      </c>
      <c r="G289" s="91">
        <v>59.992604999999998</v>
      </c>
      <c r="H289" s="103">
        <v>-2.08243</v>
      </c>
      <c r="I289" s="91">
        <v>-1.2493039999999999E-3</v>
      </c>
      <c r="J289" s="92">
        <f t="shared" si="4"/>
        <v>1.7633043388152767E-3</v>
      </c>
      <c r="K289" s="92">
        <f>I289/'סכום נכסי הקרן'!$C$42</f>
        <v>-1.4575991787277678E-5</v>
      </c>
    </row>
    <row r="290" spans="2:11">
      <c r="B290" s="87" t="s">
        <v>2222</v>
      </c>
      <c r="C290" s="88" t="s">
        <v>2224</v>
      </c>
      <c r="D290" s="89" t="s">
        <v>527</v>
      </c>
      <c r="E290" s="89" t="s">
        <v>123</v>
      </c>
      <c r="F290" s="102">
        <v>44907</v>
      </c>
      <c r="G290" s="91">
        <v>147.77939799999999</v>
      </c>
      <c r="H290" s="103">
        <v>-2.08243</v>
      </c>
      <c r="I290" s="91">
        <v>-3.0774029999999998E-3</v>
      </c>
      <c r="J290" s="92">
        <f t="shared" si="4"/>
        <v>4.3435369311097616E-3</v>
      </c>
      <c r="K290" s="92">
        <f>I290/'סכום נכסי הקרן'!$C$42</f>
        <v>-3.5904952560900858E-5</v>
      </c>
    </row>
    <row r="291" spans="2:11">
      <c r="B291" s="87" t="s">
        <v>2225</v>
      </c>
      <c r="C291" s="88" t="s">
        <v>2226</v>
      </c>
      <c r="D291" s="89" t="s">
        <v>527</v>
      </c>
      <c r="E291" s="89" t="s">
        <v>123</v>
      </c>
      <c r="F291" s="102">
        <v>44907</v>
      </c>
      <c r="G291" s="91">
        <v>38.104922000000002</v>
      </c>
      <c r="H291" s="103">
        <v>-2.0356879999999999</v>
      </c>
      <c r="I291" s="91">
        <v>-7.75697E-4</v>
      </c>
      <c r="J291" s="92">
        <f t="shared" si="4"/>
        <v>1.0948415163210827E-3</v>
      </c>
      <c r="K291" s="92">
        <f>I291/'סכום נכסי הקרן'!$C$42</f>
        <v>-9.050281677971041E-6</v>
      </c>
    </row>
    <row r="292" spans="2:11">
      <c r="B292" s="87" t="s">
        <v>2227</v>
      </c>
      <c r="C292" s="88" t="s">
        <v>2228</v>
      </c>
      <c r="D292" s="89" t="s">
        <v>527</v>
      </c>
      <c r="E292" s="89" t="s">
        <v>123</v>
      </c>
      <c r="F292" s="102">
        <v>44910</v>
      </c>
      <c r="G292" s="91">
        <v>67.394931</v>
      </c>
      <c r="H292" s="103">
        <v>-1.5356620000000001</v>
      </c>
      <c r="I292" s="91">
        <v>-1.0349580000000001E-3</v>
      </c>
      <c r="J292" s="92">
        <f t="shared" si="4"/>
        <v>1.4607701023062294E-3</v>
      </c>
      <c r="K292" s="92">
        <f>I292/'סכום נכסי הקרן'!$C$42</f>
        <v>-1.2075154892786171E-5</v>
      </c>
    </row>
    <row r="293" spans="2:11">
      <c r="B293" s="87" t="s">
        <v>2229</v>
      </c>
      <c r="C293" s="88" t="s">
        <v>2230</v>
      </c>
      <c r="D293" s="89" t="s">
        <v>527</v>
      </c>
      <c r="E293" s="89" t="s">
        <v>124</v>
      </c>
      <c r="F293" s="102">
        <v>44888</v>
      </c>
      <c r="G293" s="91">
        <v>73.371904999999998</v>
      </c>
      <c r="H293" s="103">
        <v>-3.2620960000000001</v>
      </c>
      <c r="I293" s="91">
        <v>-2.3934619999999998E-3</v>
      </c>
      <c r="J293" s="92">
        <f t="shared" si="4"/>
        <v>3.3782025266784464E-3</v>
      </c>
      <c r="K293" s="92">
        <f>I293/'סכום נכסי הקרן'!$C$42</f>
        <v>-2.7925214723687115E-5</v>
      </c>
    </row>
    <row r="294" spans="2:11">
      <c r="B294" s="87" t="s">
        <v>2231</v>
      </c>
      <c r="C294" s="88" t="s">
        <v>2232</v>
      </c>
      <c r="D294" s="89" t="s">
        <v>527</v>
      </c>
      <c r="E294" s="89" t="s">
        <v>124</v>
      </c>
      <c r="F294" s="102">
        <v>44888</v>
      </c>
      <c r="G294" s="91">
        <v>34.126468000000003</v>
      </c>
      <c r="H294" s="103">
        <v>-3.2620960000000001</v>
      </c>
      <c r="I294" s="91">
        <v>-1.1132379999999999E-3</v>
      </c>
      <c r="J294" s="92">
        <f t="shared" si="4"/>
        <v>1.5712567922091349E-3</v>
      </c>
      <c r="K294" s="92">
        <f>I294/'סכום נכסי הקרן'!$C$42</f>
        <v>-1.2988470336511711E-5</v>
      </c>
    </row>
    <row r="295" spans="2:11">
      <c r="B295" s="87" t="s">
        <v>2233</v>
      </c>
      <c r="C295" s="88" t="s">
        <v>2234</v>
      </c>
      <c r="D295" s="89" t="s">
        <v>527</v>
      </c>
      <c r="E295" s="89" t="s">
        <v>124</v>
      </c>
      <c r="F295" s="102">
        <v>44888</v>
      </c>
      <c r="G295" s="91">
        <v>59.746243999999997</v>
      </c>
      <c r="H295" s="103">
        <v>-3.2190159999999999</v>
      </c>
      <c r="I295" s="91">
        <v>-1.923241E-3</v>
      </c>
      <c r="J295" s="92">
        <f t="shared" si="4"/>
        <v>2.7145188039800015E-3</v>
      </c>
      <c r="K295" s="92">
        <f>I295/'סכום נכסי הקרן'!$C$42</f>
        <v>-2.243901005756462E-5</v>
      </c>
    </row>
    <row r="296" spans="2:11">
      <c r="B296" s="87" t="s">
        <v>2235</v>
      </c>
      <c r="C296" s="88" t="s">
        <v>2236</v>
      </c>
      <c r="D296" s="89" t="s">
        <v>527</v>
      </c>
      <c r="E296" s="89" t="s">
        <v>124</v>
      </c>
      <c r="F296" s="102">
        <v>44901</v>
      </c>
      <c r="G296" s="91">
        <v>117.244331</v>
      </c>
      <c r="H296" s="103">
        <v>-1.1645810000000001</v>
      </c>
      <c r="I296" s="91">
        <v>-1.3654049999999999E-3</v>
      </c>
      <c r="J296" s="92">
        <f t="shared" si="4"/>
        <v>1.9271726983504998E-3</v>
      </c>
      <c r="K296" s="92">
        <f>I296/'סכום נכסי הקרן'!$C$42</f>
        <v>-1.5930575797650433E-5</v>
      </c>
    </row>
    <row r="297" spans="2:11">
      <c r="B297" s="87" t="s">
        <v>2237</v>
      </c>
      <c r="C297" s="88" t="s">
        <v>2238</v>
      </c>
      <c r="D297" s="89" t="s">
        <v>527</v>
      </c>
      <c r="E297" s="89" t="s">
        <v>124</v>
      </c>
      <c r="F297" s="102">
        <v>44909</v>
      </c>
      <c r="G297" s="91">
        <v>44.22660599999999</v>
      </c>
      <c r="H297" s="103">
        <v>0.40015200000000001</v>
      </c>
      <c r="I297" s="91">
        <v>1.7697399999999999E-4</v>
      </c>
      <c r="J297" s="92">
        <f t="shared" si="4"/>
        <v>-2.497862986570881E-4</v>
      </c>
      <c r="K297" s="92">
        <f>I297/'סכום נכסי הקרן'!$C$42</f>
        <v>2.0648069409540673E-6</v>
      </c>
    </row>
    <row r="298" spans="2:11">
      <c r="B298" s="87" t="s">
        <v>2239</v>
      </c>
      <c r="C298" s="88" t="s">
        <v>2240</v>
      </c>
      <c r="D298" s="89" t="s">
        <v>527</v>
      </c>
      <c r="E298" s="89" t="s">
        <v>124</v>
      </c>
      <c r="F298" s="102">
        <v>44908</v>
      </c>
      <c r="G298" s="91">
        <v>62.051346999999993</v>
      </c>
      <c r="H298" s="103">
        <v>0.68601999999999996</v>
      </c>
      <c r="I298" s="91">
        <v>4.2568499999999997E-4</v>
      </c>
      <c r="J298" s="92">
        <f t="shared" si="4"/>
        <v>-6.0082430494785984E-4</v>
      </c>
      <c r="K298" s="92">
        <f>I298/'סכום נכסי הקרן'!$C$42</f>
        <v>4.9665902486242728E-6</v>
      </c>
    </row>
    <row r="299" spans="2:11">
      <c r="B299" s="87" t="s">
        <v>2241</v>
      </c>
      <c r="C299" s="88" t="s">
        <v>2242</v>
      </c>
      <c r="D299" s="89" t="s">
        <v>527</v>
      </c>
      <c r="E299" s="89" t="s">
        <v>125</v>
      </c>
      <c r="F299" s="102">
        <v>44971</v>
      </c>
      <c r="G299" s="91">
        <v>43.375518</v>
      </c>
      <c r="H299" s="103">
        <v>-4.337917</v>
      </c>
      <c r="I299" s="91">
        <v>-1.8815939999999999E-3</v>
      </c>
      <c r="J299" s="92">
        <f t="shared" si="4"/>
        <v>2.6557370056357714E-3</v>
      </c>
      <c r="K299" s="92">
        <f>I299/'סכום נכסי הקרן'!$C$42</f>
        <v>-2.1953102440231487E-5</v>
      </c>
    </row>
    <row r="300" spans="2:11">
      <c r="B300" s="87" t="s">
        <v>2243</v>
      </c>
      <c r="C300" s="88" t="s">
        <v>2244</v>
      </c>
      <c r="D300" s="89" t="s">
        <v>527</v>
      </c>
      <c r="E300" s="89" t="s">
        <v>125</v>
      </c>
      <c r="F300" s="102">
        <v>44971</v>
      </c>
      <c r="G300" s="91">
        <v>24.406029</v>
      </c>
      <c r="H300" s="103">
        <v>-4.4007630000000004</v>
      </c>
      <c r="I300" s="91">
        <v>-1.074052E-3</v>
      </c>
      <c r="J300" s="92">
        <f t="shared" si="4"/>
        <v>1.515948521507356E-3</v>
      </c>
      <c r="K300" s="92">
        <f>I300/'סכום נכסי הקרן'!$C$42</f>
        <v>-1.253127591931921E-5</v>
      </c>
    </row>
    <row r="301" spans="2:11">
      <c r="B301" s="87" t="s">
        <v>2245</v>
      </c>
      <c r="C301" s="88" t="s">
        <v>2246</v>
      </c>
      <c r="D301" s="89" t="s">
        <v>527</v>
      </c>
      <c r="E301" s="89" t="s">
        <v>123</v>
      </c>
      <c r="F301" s="102">
        <v>45001</v>
      </c>
      <c r="G301" s="91">
        <v>37.867086</v>
      </c>
      <c r="H301" s="103">
        <v>2.4791850000000002</v>
      </c>
      <c r="I301" s="91">
        <v>9.3879500000000008E-4</v>
      </c>
      <c r="J301" s="92">
        <f t="shared" si="4"/>
        <v>-1.325042821249342E-3</v>
      </c>
      <c r="K301" s="92">
        <f>I301/'סכום נכסי הקרן'!$C$42</f>
        <v>1.0953193305982651E-5</v>
      </c>
    </row>
    <row r="302" spans="2:11">
      <c r="B302" s="87" t="s">
        <v>2247</v>
      </c>
      <c r="C302" s="88" t="s">
        <v>2248</v>
      </c>
      <c r="D302" s="89" t="s">
        <v>527</v>
      </c>
      <c r="E302" s="89" t="s">
        <v>124</v>
      </c>
      <c r="F302" s="102">
        <v>44973</v>
      </c>
      <c r="G302" s="91">
        <v>64.887197</v>
      </c>
      <c r="H302" s="103">
        <v>2.5248699999999999</v>
      </c>
      <c r="I302" s="91">
        <v>1.638317E-3</v>
      </c>
      <c r="J302" s="92">
        <f t="shared" si="4"/>
        <v>-2.3123687064596191E-3</v>
      </c>
      <c r="K302" s="92">
        <f>I302/'סכום נכסי הקרן'!$C$42</f>
        <v>1.911471918520825E-5</v>
      </c>
    </row>
    <row r="303" spans="2:11">
      <c r="B303" s="87" t="s">
        <v>2249</v>
      </c>
      <c r="C303" s="88" t="s">
        <v>2250</v>
      </c>
      <c r="D303" s="89" t="s">
        <v>527</v>
      </c>
      <c r="E303" s="89" t="s">
        <v>121</v>
      </c>
      <c r="F303" s="102">
        <v>44971</v>
      </c>
      <c r="G303" s="91">
        <v>74.657993000000005</v>
      </c>
      <c r="H303" s="103">
        <v>-1.5438719999999999</v>
      </c>
      <c r="I303" s="91">
        <v>-1.1526240000000001E-3</v>
      </c>
      <c r="J303" s="92">
        <f t="shared" si="4"/>
        <v>1.6268473487818977E-3</v>
      </c>
      <c r="K303" s="92">
        <f>I303/'סכום נכסי הקרן'!$C$42</f>
        <v>-1.3447998211659571E-5</v>
      </c>
    </row>
    <row r="304" spans="2:11">
      <c r="B304" s="87" t="s">
        <v>2251</v>
      </c>
      <c r="C304" s="88" t="s">
        <v>2252</v>
      </c>
      <c r="D304" s="89" t="s">
        <v>527</v>
      </c>
      <c r="E304" s="89" t="s">
        <v>121</v>
      </c>
      <c r="F304" s="102">
        <v>44971</v>
      </c>
      <c r="G304" s="91">
        <v>165.31648999999999</v>
      </c>
      <c r="H304" s="103">
        <v>-1.389672</v>
      </c>
      <c r="I304" s="91">
        <v>-2.297356E-3</v>
      </c>
      <c r="J304" s="92">
        <f t="shared" si="4"/>
        <v>3.2425556970947897E-3</v>
      </c>
      <c r="K304" s="92">
        <f>I304/'סכום נכסי הקרן'!$C$42</f>
        <v>-2.6803918172400873E-5</v>
      </c>
    </row>
    <row r="305" spans="2:11">
      <c r="B305" s="87" t="s">
        <v>2253</v>
      </c>
      <c r="C305" s="88" t="s">
        <v>2254</v>
      </c>
      <c r="D305" s="89" t="s">
        <v>527</v>
      </c>
      <c r="E305" s="89" t="s">
        <v>121</v>
      </c>
      <c r="F305" s="102">
        <v>44971</v>
      </c>
      <c r="G305" s="91">
        <v>95.990219999999994</v>
      </c>
      <c r="H305" s="103">
        <v>-1.3416809999999999</v>
      </c>
      <c r="I305" s="91">
        <v>-1.2878829999999999E-3</v>
      </c>
      <c r="J305" s="92">
        <f t="shared" si="4"/>
        <v>1.8177558718986211E-3</v>
      </c>
      <c r="K305" s="92">
        <f>I305/'סכום נכסי הקרן'!$C$42</f>
        <v>-1.5026104159575682E-5</v>
      </c>
    </row>
    <row r="306" spans="2:11">
      <c r="B306" s="87" t="s">
        <v>2255</v>
      </c>
      <c r="C306" s="88" t="s">
        <v>2256</v>
      </c>
      <c r="D306" s="89" t="s">
        <v>527</v>
      </c>
      <c r="E306" s="89" t="s">
        <v>121</v>
      </c>
      <c r="F306" s="102">
        <v>44971</v>
      </c>
      <c r="G306" s="91">
        <v>189.60201599999999</v>
      </c>
      <c r="H306" s="103">
        <v>-1.2307410000000001</v>
      </c>
      <c r="I306" s="91">
        <v>-2.33351E-3</v>
      </c>
      <c r="J306" s="92">
        <f t="shared" si="4"/>
        <v>3.2935845139924606E-3</v>
      </c>
      <c r="K306" s="92">
        <f>I306/'סכום נכסי הקרן'!$C$42</f>
        <v>-2.7225737366990211E-5</v>
      </c>
    </row>
    <row r="307" spans="2:11">
      <c r="B307" s="87" t="s">
        <v>2257</v>
      </c>
      <c r="C307" s="88" t="s">
        <v>2258</v>
      </c>
      <c r="D307" s="89" t="s">
        <v>527</v>
      </c>
      <c r="E307" s="89" t="s">
        <v>121</v>
      </c>
      <c r="F307" s="102">
        <v>44987</v>
      </c>
      <c r="G307" s="91">
        <v>16.638304999999999</v>
      </c>
      <c r="H307" s="103">
        <v>1.8158749999999999</v>
      </c>
      <c r="I307" s="91">
        <v>3.0213099999999997E-4</v>
      </c>
      <c r="J307" s="92">
        <f t="shared" si="4"/>
        <v>-4.2643656243043993E-4</v>
      </c>
      <c r="K307" s="92">
        <f>I307/'סכום נכסי הקרן'!$C$42</f>
        <v>3.5250499275452509E-6</v>
      </c>
    </row>
    <row r="308" spans="2:11">
      <c r="B308" s="87" t="s">
        <v>2259</v>
      </c>
      <c r="C308" s="88" t="s">
        <v>2260</v>
      </c>
      <c r="D308" s="89" t="s">
        <v>527</v>
      </c>
      <c r="E308" s="89" t="s">
        <v>121</v>
      </c>
      <c r="F308" s="102">
        <v>44987</v>
      </c>
      <c r="G308" s="91">
        <v>74.552403999999996</v>
      </c>
      <c r="H308" s="103">
        <v>1.8305560000000001</v>
      </c>
      <c r="I308" s="91">
        <v>1.364723E-3</v>
      </c>
      <c r="J308" s="92">
        <f t="shared" si="4"/>
        <v>-1.9262101035304466E-3</v>
      </c>
      <c r="K308" s="92">
        <f>I308/'סכום נכסי הקרן'!$C$42</f>
        <v>1.5922618706022678E-5</v>
      </c>
    </row>
    <row r="309" spans="2:11">
      <c r="B309" s="87" t="s">
        <v>2261</v>
      </c>
      <c r="C309" s="88" t="s">
        <v>2262</v>
      </c>
      <c r="D309" s="89" t="s">
        <v>527</v>
      </c>
      <c r="E309" s="89" t="s">
        <v>121</v>
      </c>
      <c r="F309" s="102">
        <v>44987</v>
      </c>
      <c r="G309" s="91">
        <v>23.250964</v>
      </c>
      <c r="H309" s="103">
        <v>1.8305560000000001</v>
      </c>
      <c r="I309" s="91">
        <v>4.2562199999999996E-4</v>
      </c>
      <c r="J309" s="92">
        <f t="shared" si="4"/>
        <v>-6.0073538489850004E-4</v>
      </c>
      <c r="K309" s="92">
        <f>I309/'סכום נכסי הקרן'!$C$42</f>
        <v>4.9658552093683363E-6</v>
      </c>
    </row>
    <row r="310" spans="2:11">
      <c r="B310" s="87" t="s">
        <v>2263</v>
      </c>
      <c r="C310" s="88" t="s">
        <v>2264</v>
      </c>
      <c r="D310" s="89" t="s">
        <v>527</v>
      </c>
      <c r="E310" s="89" t="s">
        <v>121</v>
      </c>
      <c r="F310" s="102">
        <v>44970</v>
      </c>
      <c r="G310" s="91">
        <v>151.89809500000001</v>
      </c>
      <c r="H310" s="103">
        <v>1.651397</v>
      </c>
      <c r="I310" s="91">
        <v>2.5084409999999997E-3</v>
      </c>
      <c r="J310" s="92">
        <f t="shared" si="4"/>
        <v>-3.5404872624774527E-3</v>
      </c>
      <c r="K310" s="92">
        <f>I310/'סכום נכסי הקרן'!$C$42</f>
        <v>2.9266708034930332E-5</v>
      </c>
    </row>
    <row r="311" spans="2:11">
      <c r="B311" s="87" t="s">
        <v>2265</v>
      </c>
      <c r="C311" s="88" t="s">
        <v>2266</v>
      </c>
      <c r="D311" s="89" t="s">
        <v>527</v>
      </c>
      <c r="E311" s="89" t="s">
        <v>121</v>
      </c>
      <c r="F311" s="102">
        <v>44970</v>
      </c>
      <c r="G311" s="91">
        <v>32.109909999999999</v>
      </c>
      <c r="H311" s="103">
        <v>1.6499220000000001</v>
      </c>
      <c r="I311" s="91">
        <v>5.29788E-4</v>
      </c>
      <c r="J311" s="92">
        <f t="shared" si="4"/>
        <v>-7.477583350827884E-4</v>
      </c>
      <c r="K311" s="92">
        <f>I311/'סכום נכסי הקרן'!$C$42</f>
        <v>6.1811901162553444E-6</v>
      </c>
    </row>
    <row r="312" spans="2:11">
      <c r="B312" s="87" t="s">
        <v>2267</v>
      </c>
      <c r="C312" s="88" t="s">
        <v>2268</v>
      </c>
      <c r="D312" s="89" t="s">
        <v>527</v>
      </c>
      <c r="E312" s="89" t="s">
        <v>121</v>
      </c>
      <c r="F312" s="102">
        <v>44970</v>
      </c>
      <c r="G312" s="91">
        <v>42.797133000000002</v>
      </c>
      <c r="H312" s="103">
        <v>1.613038</v>
      </c>
      <c r="I312" s="91">
        <v>6.9033400000000002E-4</v>
      </c>
      <c r="J312" s="92">
        <f t="shared" si="4"/>
        <v>-9.7435767229729945E-4</v>
      </c>
      <c r="K312" s="92">
        <f>I312/'סכום נכסי הקרן'!$C$42</f>
        <v>8.0543268207566363E-6</v>
      </c>
    </row>
    <row r="313" spans="2:11">
      <c r="B313" s="87" t="s">
        <v>2269</v>
      </c>
      <c r="C313" s="88" t="s">
        <v>2270</v>
      </c>
      <c r="D313" s="89" t="s">
        <v>527</v>
      </c>
      <c r="E313" s="89" t="s">
        <v>123</v>
      </c>
      <c r="F313" s="102">
        <v>44984</v>
      </c>
      <c r="G313" s="91">
        <v>4.5455430000000003</v>
      </c>
      <c r="H313" s="103">
        <v>-2.7607870000000001</v>
      </c>
      <c r="I313" s="91">
        <v>-1.2549299999999999E-4</v>
      </c>
      <c r="J313" s="92">
        <f t="shared" si="4"/>
        <v>1.7712450403660398E-4</v>
      </c>
      <c r="K313" s="92">
        <f>I313/'סכום נכסי הקרן'!$C$42</f>
        <v>-1.4641631959561785E-6</v>
      </c>
    </row>
    <row r="314" spans="2:11">
      <c r="B314" s="87" t="s">
        <v>2271</v>
      </c>
      <c r="C314" s="88" t="s">
        <v>2272</v>
      </c>
      <c r="D314" s="89" t="s">
        <v>527</v>
      </c>
      <c r="E314" s="89" t="s">
        <v>123</v>
      </c>
      <c r="F314" s="102">
        <v>44979</v>
      </c>
      <c r="G314" s="91">
        <v>104.46613299999999</v>
      </c>
      <c r="H314" s="103">
        <v>-2.0747239999999998</v>
      </c>
      <c r="I314" s="91">
        <v>-2.1673840000000001E-3</v>
      </c>
      <c r="J314" s="92">
        <f t="shared" si="4"/>
        <v>3.0591094009775124E-3</v>
      </c>
      <c r="K314" s="92">
        <f>I314/'סכום נכסי הקרן'!$C$42</f>
        <v>-2.5287497185534544E-5</v>
      </c>
    </row>
    <row r="315" spans="2:11">
      <c r="B315" s="87" t="s">
        <v>2273</v>
      </c>
      <c r="C315" s="88" t="s">
        <v>2274</v>
      </c>
      <c r="D315" s="89" t="s">
        <v>527</v>
      </c>
      <c r="E315" s="89" t="s">
        <v>123</v>
      </c>
      <c r="F315" s="102">
        <v>44987</v>
      </c>
      <c r="G315" s="91">
        <v>118.54153700000001</v>
      </c>
      <c r="H315" s="103">
        <v>-2.160088</v>
      </c>
      <c r="I315" s="91">
        <v>-2.560601E-3</v>
      </c>
      <c r="J315" s="92">
        <f t="shared" si="4"/>
        <v>3.614107417629926E-3</v>
      </c>
      <c r="K315" s="92">
        <f>I315/'סכום נכסי הקרן'!$C$42</f>
        <v>-2.9875273869686652E-5</v>
      </c>
    </row>
    <row r="316" spans="2:11">
      <c r="B316" s="87" t="s">
        <v>2273</v>
      </c>
      <c r="C316" s="88" t="s">
        <v>2275</v>
      </c>
      <c r="D316" s="89" t="s">
        <v>527</v>
      </c>
      <c r="E316" s="89" t="s">
        <v>123</v>
      </c>
      <c r="F316" s="102">
        <v>44987</v>
      </c>
      <c r="G316" s="91">
        <v>127.04250099999999</v>
      </c>
      <c r="H316" s="103">
        <v>-2.160088</v>
      </c>
      <c r="I316" s="91">
        <v>-2.7442299999999998E-3</v>
      </c>
      <c r="J316" s="92">
        <f t="shared" si="4"/>
        <v>3.8732867786439866E-3</v>
      </c>
      <c r="K316" s="92">
        <f>I316/'סכום נכסי הקרן'!$C$42</f>
        <v>-3.2017726624105119E-5</v>
      </c>
    </row>
    <row r="317" spans="2:11">
      <c r="B317" s="87" t="s">
        <v>2276</v>
      </c>
      <c r="C317" s="88" t="s">
        <v>2277</v>
      </c>
      <c r="D317" s="89" t="s">
        <v>527</v>
      </c>
      <c r="E317" s="89" t="s">
        <v>123</v>
      </c>
      <c r="F317" s="102">
        <v>44987</v>
      </c>
      <c r="G317" s="91">
        <v>38.155484999999999</v>
      </c>
      <c r="H317" s="103">
        <v>-2.160088</v>
      </c>
      <c r="I317" s="91">
        <v>-8.2419200000000007E-4</v>
      </c>
      <c r="J317" s="92">
        <f t="shared" si="4"/>
        <v>1.1632887828877845E-3</v>
      </c>
      <c r="K317" s="92">
        <f>I317/'סכום נכסי הקרן'!$C$42</f>
        <v>-9.6160868956954959E-6</v>
      </c>
    </row>
    <row r="318" spans="2:11">
      <c r="B318" s="87" t="s">
        <v>2278</v>
      </c>
      <c r="C318" s="88" t="s">
        <v>2279</v>
      </c>
      <c r="D318" s="89" t="s">
        <v>527</v>
      </c>
      <c r="E318" s="89" t="s">
        <v>123</v>
      </c>
      <c r="F318" s="102">
        <v>44987</v>
      </c>
      <c r="G318" s="91">
        <v>106.84233599999999</v>
      </c>
      <c r="H318" s="103">
        <v>-2.1534149999999999</v>
      </c>
      <c r="I318" s="91">
        <v>-2.3007590000000003E-3</v>
      </c>
      <c r="J318" s="92">
        <f t="shared" si="4"/>
        <v>3.2473587911895727E-3</v>
      </c>
      <c r="K318" s="92">
        <f>I318/'סכום נכסי הקרן'!$C$42</f>
        <v>-2.6843621959511224E-5</v>
      </c>
    </row>
    <row r="319" spans="2:11">
      <c r="B319" s="87" t="s">
        <v>2280</v>
      </c>
      <c r="C319" s="88" t="s">
        <v>2281</v>
      </c>
      <c r="D319" s="89" t="s">
        <v>527</v>
      </c>
      <c r="E319" s="89" t="s">
        <v>123</v>
      </c>
      <c r="F319" s="102">
        <v>44991</v>
      </c>
      <c r="G319" s="91">
        <v>48.932454999999997</v>
      </c>
      <c r="H319" s="103">
        <v>-1.965017</v>
      </c>
      <c r="I319" s="91">
        <v>-9.6153100000000017E-4</v>
      </c>
      <c r="J319" s="92">
        <f t="shared" si="4"/>
        <v>1.3571330790627359E-3</v>
      </c>
      <c r="K319" s="92">
        <f>I319/'סכום נכסי הקרן'!$C$42</f>
        <v>-1.1218460806347292E-5</v>
      </c>
    </row>
    <row r="320" spans="2:11">
      <c r="B320" s="87" t="s">
        <v>2282</v>
      </c>
      <c r="C320" s="88" t="s">
        <v>2283</v>
      </c>
      <c r="D320" s="89" t="s">
        <v>527</v>
      </c>
      <c r="E320" s="89" t="s">
        <v>123</v>
      </c>
      <c r="F320" s="102">
        <v>44970</v>
      </c>
      <c r="G320" s="91">
        <v>112.34116899999999</v>
      </c>
      <c r="H320" s="103">
        <v>-1.6258790000000001</v>
      </c>
      <c r="I320" s="91">
        <v>-1.8265309999999999E-3</v>
      </c>
      <c r="J320" s="92">
        <f t="shared" si="4"/>
        <v>2.5780194710659748E-3</v>
      </c>
      <c r="K320" s="92">
        <f>I320/'סכום נכסי הקרן'!$C$42</f>
        <v>-2.1310666463253208E-5</v>
      </c>
    </row>
    <row r="321" spans="2:11">
      <c r="B321" s="87" t="s">
        <v>2282</v>
      </c>
      <c r="C321" s="88" t="s">
        <v>2284</v>
      </c>
      <c r="D321" s="89" t="s">
        <v>527</v>
      </c>
      <c r="E321" s="89" t="s">
        <v>123</v>
      </c>
      <c r="F321" s="102">
        <v>44970</v>
      </c>
      <c r="G321" s="91">
        <v>11.659295</v>
      </c>
      <c r="H321" s="103">
        <v>-1.6258790000000001</v>
      </c>
      <c r="I321" s="91">
        <v>-1.8956600000000001E-4</v>
      </c>
      <c r="J321" s="92">
        <f t="shared" si="4"/>
        <v>2.675590170942035E-4</v>
      </c>
      <c r="K321" s="92">
        <f>I321/'סכום נכסי הקרן'!$C$42</f>
        <v>-2.2117214538231531E-6</v>
      </c>
    </row>
    <row r="322" spans="2:11">
      <c r="B322" s="87" t="s">
        <v>2285</v>
      </c>
      <c r="C322" s="88" t="s">
        <v>2286</v>
      </c>
      <c r="D322" s="89" t="s">
        <v>527</v>
      </c>
      <c r="E322" s="89" t="s">
        <v>123</v>
      </c>
      <c r="F322" s="102">
        <v>45005</v>
      </c>
      <c r="G322" s="91">
        <v>46.142302999999998</v>
      </c>
      <c r="H322" s="103">
        <v>-1.4743010000000001</v>
      </c>
      <c r="I322" s="91">
        <v>-6.8027599999999984E-4</v>
      </c>
      <c r="J322" s="92">
        <f t="shared" si="4"/>
        <v>9.6016151584554365E-4</v>
      </c>
      <c r="K322" s="92">
        <f>I322/'סכום נכסי הקרן'!$C$42</f>
        <v>-7.9369772201818837E-6</v>
      </c>
    </row>
    <row r="323" spans="2:11">
      <c r="B323" s="87" t="s">
        <v>2287</v>
      </c>
      <c r="C323" s="88" t="s">
        <v>2288</v>
      </c>
      <c r="D323" s="89" t="s">
        <v>527</v>
      </c>
      <c r="E323" s="89" t="s">
        <v>123</v>
      </c>
      <c r="F323" s="102">
        <v>45005</v>
      </c>
      <c r="G323" s="91">
        <v>30.779339</v>
      </c>
      <c r="H323" s="103">
        <v>-1.4156040000000001</v>
      </c>
      <c r="I323" s="91">
        <v>-4.3571399999999997E-4</v>
      </c>
      <c r="J323" s="92">
        <f t="shared" si="4"/>
        <v>6.1497952994832284E-4</v>
      </c>
      <c r="K323" s="92">
        <f>I323/'סכום נכסי הקרן'!$C$42</f>
        <v>-5.0836014977954975E-6</v>
      </c>
    </row>
    <row r="324" spans="2:11">
      <c r="B324" s="87" t="s">
        <v>2287</v>
      </c>
      <c r="C324" s="88" t="s">
        <v>2289</v>
      </c>
      <c r="D324" s="89" t="s">
        <v>527</v>
      </c>
      <c r="E324" s="89" t="s">
        <v>123</v>
      </c>
      <c r="F324" s="102">
        <v>45005</v>
      </c>
      <c r="G324" s="91">
        <v>20.89714</v>
      </c>
      <c r="H324" s="103">
        <v>-1.4156040000000001</v>
      </c>
      <c r="I324" s="91">
        <v>-2.9582099999999999E-4</v>
      </c>
      <c r="J324" s="92">
        <f t="shared" si="4"/>
        <v>4.1753044320091346E-4</v>
      </c>
      <c r="K324" s="92">
        <f>I324/'סכום נכסי הקרן'!$C$42</f>
        <v>-3.4514293290538333E-6</v>
      </c>
    </row>
    <row r="325" spans="2:11">
      <c r="B325" s="87" t="s">
        <v>2290</v>
      </c>
      <c r="C325" s="88" t="s">
        <v>2291</v>
      </c>
      <c r="D325" s="89" t="s">
        <v>527</v>
      </c>
      <c r="E325" s="89" t="s">
        <v>123</v>
      </c>
      <c r="F325" s="102">
        <v>45005</v>
      </c>
      <c r="G325" s="91">
        <v>26.139129000000004</v>
      </c>
      <c r="H325" s="103">
        <v>-1.387454</v>
      </c>
      <c r="I325" s="91">
        <v>-3.6266799999999996E-4</v>
      </c>
      <c r="J325" s="92">
        <f t="shared" si="4"/>
        <v>5.1188026128905272E-4</v>
      </c>
      <c r="K325" s="92">
        <f>I325/'סכום נכסי הקרן'!$C$42</f>
        <v>-4.2313526487615673E-6</v>
      </c>
    </row>
    <row r="326" spans="2:11">
      <c r="B326" s="87" t="s">
        <v>2290</v>
      </c>
      <c r="C326" s="88" t="s">
        <v>2292</v>
      </c>
      <c r="D326" s="89" t="s">
        <v>527</v>
      </c>
      <c r="E326" s="89" t="s">
        <v>123</v>
      </c>
      <c r="F326" s="102">
        <v>45005</v>
      </c>
      <c r="G326" s="91">
        <v>47.875160999999999</v>
      </c>
      <c r="H326" s="103">
        <v>-1.387454</v>
      </c>
      <c r="I326" s="91">
        <v>-6.6424599999999996E-4</v>
      </c>
      <c r="J326" s="92">
        <f t="shared" si="4"/>
        <v>9.375363032862236E-4</v>
      </c>
      <c r="K326" s="92">
        <f>I326/'סכום נכסי הקרן'!$C$42</f>
        <v>-7.7499505650602652E-6</v>
      </c>
    </row>
    <row r="327" spans="2:11">
      <c r="B327" s="87" t="s">
        <v>2293</v>
      </c>
      <c r="C327" s="88" t="s">
        <v>2294</v>
      </c>
      <c r="D327" s="89" t="s">
        <v>527</v>
      </c>
      <c r="E327" s="89" t="s">
        <v>123</v>
      </c>
      <c r="F327" s="102">
        <v>44938</v>
      </c>
      <c r="G327" s="91">
        <v>31.413013999999997</v>
      </c>
      <c r="H327" s="103">
        <v>-0.549234</v>
      </c>
      <c r="I327" s="91">
        <v>-1.7253099999999999E-4</v>
      </c>
      <c r="J327" s="92">
        <f t="shared" si="4"/>
        <v>2.4351531803319169E-4</v>
      </c>
      <c r="K327" s="92">
        <f>I327/'סכום נכסי הקרן'!$C$42</f>
        <v>-2.0129691724758788E-6</v>
      </c>
    </row>
    <row r="328" spans="2:11">
      <c r="B328" s="87" t="s">
        <v>2295</v>
      </c>
      <c r="C328" s="88" t="s">
        <v>2296</v>
      </c>
      <c r="D328" s="89" t="s">
        <v>527</v>
      </c>
      <c r="E328" s="89" t="s">
        <v>123</v>
      </c>
      <c r="F328" s="102">
        <v>44944</v>
      </c>
      <c r="G328" s="91">
        <v>84.617461999999989</v>
      </c>
      <c r="H328" s="103">
        <v>0.32020700000000002</v>
      </c>
      <c r="I328" s="91">
        <v>2.7095100000000002E-4</v>
      </c>
      <c r="J328" s="92">
        <f t="shared" si="4"/>
        <v>-3.8242819514412675E-4</v>
      </c>
      <c r="K328" s="92">
        <f>I328/'סכום נכסי הקרן'!$C$42</f>
        <v>3.1612638323055674E-6</v>
      </c>
    </row>
    <row r="329" spans="2:11">
      <c r="B329" s="87" t="s">
        <v>2297</v>
      </c>
      <c r="C329" s="88" t="s">
        <v>2298</v>
      </c>
      <c r="D329" s="89" t="s">
        <v>527</v>
      </c>
      <c r="E329" s="89" t="s">
        <v>124</v>
      </c>
      <c r="F329" s="102">
        <v>44966</v>
      </c>
      <c r="G329" s="91">
        <v>129.99855400000001</v>
      </c>
      <c r="H329" s="103">
        <v>-1.7383710000000001</v>
      </c>
      <c r="I329" s="91">
        <v>-2.2598569999999997E-3</v>
      </c>
      <c r="J329" s="92">
        <f t="shared" si="4"/>
        <v>3.1896285077147551E-3</v>
      </c>
      <c r="K329" s="92">
        <f>I329/'סכום נכסי הקרן'!$C$42</f>
        <v>-2.6366406473061777E-5</v>
      </c>
    </row>
    <row r="330" spans="2:11">
      <c r="B330" s="87" t="s">
        <v>2299</v>
      </c>
      <c r="C330" s="88" t="s">
        <v>2300</v>
      </c>
      <c r="D330" s="89" t="s">
        <v>527</v>
      </c>
      <c r="E330" s="89" t="s">
        <v>124</v>
      </c>
      <c r="F330" s="102">
        <v>44966</v>
      </c>
      <c r="G330" s="91">
        <v>8.5508120000000005</v>
      </c>
      <c r="H330" s="103">
        <v>-1.736699</v>
      </c>
      <c r="I330" s="91">
        <v>-1.4850199999999998E-4</v>
      </c>
      <c r="J330" s="92">
        <f t="shared" si="4"/>
        <v>2.0960008206389013E-4</v>
      </c>
      <c r="K330" s="92">
        <f>I330/'סכום נכסי הקרן'!$C$42</f>
        <v>-1.7326158664298759E-6</v>
      </c>
    </row>
    <row r="331" spans="2:11">
      <c r="B331" s="87" t="s">
        <v>2299</v>
      </c>
      <c r="C331" s="88" t="s">
        <v>2301</v>
      </c>
      <c r="D331" s="89" t="s">
        <v>527</v>
      </c>
      <c r="E331" s="89" t="s">
        <v>124</v>
      </c>
      <c r="F331" s="102">
        <v>44966</v>
      </c>
      <c r="G331" s="91">
        <v>82.800906999999995</v>
      </c>
      <c r="H331" s="103">
        <v>-1.736699</v>
      </c>
      <c r="I331" s="91">
        <v>-1.438003E-3</v>
      </c>
      <c r="J331" s="92">
        <f t="shared" si="4"/>
        <v>2.0296396466587671E-3</v>
      </c>
      <c r="K331" s="92">
        <f>I331/'סכום נכסי הקרן'!$C$42</f>
        <v>-1.6777597700864373E-5</v>
      </c>
    </row>
    <row r="332" spans="2:11">
      <c r="B332" s="87" t="s">
        <v>2302</v>
      </c>
      <c r="C332" s="88" t="s">
        <v>2303</v>
      </c>
      <c r="D332" s="89" t="s">
        <v>527</v>
      </c>
      <c r="E332" s="89" t="s">
        <v>124</v>
      </c>
      <c r="F332" s="102">
        <v>44966</v>
      </c>
      <c r="G332" s="91">
        <v>121.38482600000002</v>
      </c>
      <c r="H332" s="103">
        <v>-1.6940820000000001</v>
      </c>
      <c r="I332" s="91">
        <v>-2.0563579999999999E-3</v>
      </c>
      <c r="J332" s="92">
        <f t="shared" ref="J332:J348" si="5">IFERROR(I332/$I$11,0)</f>
        <v>2.9024040454184931E-3</v>
      </c>
      <c r="K332" s="92">
        <f>I332/'סכום נכסי הקרן'!$C$42</f>
        <v>-2.3992124670778892E-5</v>
      </c>
    </row>
    <row r="333" spans="2:11">
      <c r="B333" s="87" t="s">
        <v>2304</v>
      </c>
      <c r="C333" s="88" t="s">
        <v>2305</v>
      </c>
      <c r="D333" s="89" t="s">
        <v>527</v>
      </c>
      <c r="E333" s="89" t="s">
        <v>124</v>
      </c>
      <c r="F333" s="102">
        <v>44943</v>
      </c>
      <c r="G333" s="91">
        <v>21.184846000000004</v>
      </c>
      <c r="H333" s="103">
        <v>-0.66781999999999997</v>
      </c>
      <c r="I333" s="91">
        <v>-1.4147699999999999E-4</v>
      </c>
      <c r="J333" s="92">
        <f t="shared" si="5"/>
        <v>1.9968479084559796E-4</v>
      </c>
      <c r="K333" s="92">
        <f>I333/'סכום נכסי הקרן'!$C$42</f>
        <v>-1.6506531557480677E-6</v>
      </c>
    </row>
    <row r="334" spans="2:11">
      <c r="B334" s="93"/>
      <c r="C334" s="88"/>
      <c r="D334" s="88"/>
      <c r="E334" s="88"/>
      <c r="F334" s="88"/>
      <c r="G334" s="91"/>
      <c r="H334" s="103"/>
      <c r="I334" s="88"/>
      <c r="J334" s="92"/>
      <c r="K334" s="88"/>
    </row>
    <row r="335" spans="2:11">
      <c r="B335" s="80" t="s">
        <v>186</v>
      </c>
      <c r="C335" s="81"/>
      <c r="D335" s="82"/>
      <c r="E335" s="82"/>
      <c r="F335" s="100"/>
      <c r="G335" s="84"/>
      <c r="H335" s="101"/>
      <c r="I335" s="84">
        <v>-1.6991948000000007E-2</v>
      </c>
      <c r="J335" s="85">
        <f t="shared" si="5"/>
        <v>2.3982934204423885E-2</v>
      </c>
      <c r="K335" s="85">
        <f>I335/'סכום נכסי הקרן'!$C$42</f>
        <v>-1.9824998118780495E-4</v>
      </c>
    </row>
    <row r="336" spans="2:11">
      <c r="B336" s="86" t="s">
        <v>180</v>
      </c>
      <c r="C336" s="81"/>
      <c r="D336" s="82"/>
      <c r="E336" s="82"/>
      <c r="F336" s="100"/>
      <c r="G336" s="84"/>
      <c r="H336" s="101"/>
      <c r="I336" s="84">
        <v>-2.5889016000000004E-2</v>
      </c>
      <c r="J336" s="85">
        <f t="shared" si="5"/>
        <v>3.6540517152316918E-2</v>
      </c>
      <c r="K336" s="85">
        <f>I336/'סכום נכסי הקרן'!$C$42</f>
        <v>-3.0205465170743108E-4</v>
      </c>
    </row>
    <row r="337" spans="2:11">
      <c r="B337" s="87" t="s">
        <v>2306</v>
      </c>
      <c r="C337" s="88" t="s">
        <v>2307</v>
      </c>
      <c r="D337" s="89" t="s">
        <v>527</v>
      </c>
      <c r="E337" s="89" t="s">
        <v>121</v>
      </c>
      <c r="F337" s="102">
        <v>44788</v>
      </c>
      <c r="G337" s="91">
        <v>719.29808100000014</v>
      </c>
      <c r="H337" s="103">
        <v>-3.8102130000000001</v>
      </c>
      <c r="I337" s="91">
        <v>-2.7406784999999999E-2</v>
      </c>
      <c r="J337" s="92">
        <f t="shared" si="5"/>
        <v>3.8682740872899989E-2</v>
      </c>
      <c r="K337" s="92">
        <f>I337/'סכום נכסי הקרן'!$C$42</f>
        <v>-3.1976290244462924E-4</v>
      </c>
    </row>
    <row r="338" spans="2:11">
      <c r="B338" s="87" t="s">
        <v>2306</v>
      </c>
      <c r="C338" s="88" t="s">
        <v>2308</v>
      </c>
      <c r="D338" s="89" t="s">
        <v>527</v>
      </c>
      <c r="E338" s="89" t="s">
        <v>121</v>
      </c>
      <c r="F338" s="102">
        <v>44712</v>
      </c>
      <c r="G338" s="91">
        <v>996.29238499999997</v>
      </c>
      <c r="H338" s="103">
        <v>-1.6457630000000001</v>
      </c>
      <c r="I338" s="91">
        <v>-1.6396615E-2</v>
      </c>
      <c r="J338" s="92">
        <f t="shared" si="5"/>
        <v>2.3142663732273049E-2</v>
      </c>
      <c r="K338" s="92">
        <f>I338/'סכום נכסי הקרן'!$C$42</f>
        <v>-1.9130405856313115E-4</v>
      </c>
    </row>
    <row r="339" spans="2:11">
      <c r="B339" s="87" t="s">
        <v>2309</v>
      </c>
      <c r="C339" s="88" t="s">
        <v>2310</v>
      </c>
      <c r="D339" s="89" t="s">
        <v>527</v>
      </c>
      <c r="E339" s="89" t="s">
        <v>130</v>
      </c>
      <c r="F339" s="102">
        <v>44715</v>
      </c>
      <c r="G339" s="91">
        <v>165.66897299999999</v>
      </c>
      <c r="H339" s="103">
        <v>6.4239090000000001</v>
      </c>
      <c r="I339" s="91">
        <v>1.0642423999999999E-2</v>
      </c>
      <c r="J339" s="92">
        <f t="shared" si="5"/>
        <v>-1.5021029641073616E-2</v>
      </c>
      <c r="K339" s="92">
        <f>I339/'סכום נכסי הקרן'!$C$42</f>
        <v>1.2416824473525007E-4</v>
      </c>
    </row>
    <row r="340" spans="2:11">
      <c r="B340" s="87" t="s">
        <v>2311</v>
      </c>
      <c r="C340" s="88" t="s">
        <v>2312</v>
      </c>
      <c r="D340" s="89" t="s">
        <v>527</v>
      </c>
      <c r="E340" s="89" t="s">
        <v>130</v>
      </c>
      <c r="F340" s="102">
        <v>44909</v>
      </c>
      <c r="G340" s="91">
        <v>276.880178</v>
      </c>
      <c r="H340" s="103">
        <v>1.126398</v>
      </c>
      <c r="I340" s="91">
        <v>3.1187710000000007E-3</v>
      </c>
      <c r="J340" s="92">
        <f t="shared" si="5"/>
        <v>-4.4019249406639701E-3</v>
      </c>
      <c r="K340" s="92">
        <f>I340/'סכום נכסי הקרן'!$C$42</f>
        <v>3.6387605004386286E-5</v>
      </c>
    </row>
    <row r="341" spans="2:11">
      <c r="B341" s="87" t="s">
        <v>2313</v>
      </c>
      <c r="C341" s="88" t="s">
        <v>2314</v>
      </c>
      <c r="D341" s="89" t="s">
        <v>527</v>
      </c>
      <c r="E341" s="89" t="s">
        <v>121</v>
      </c>
      <c r="F341" s="102">
        <v>44868</v>
      </c>
      <c r="G341" s="91">
        <v>160.33588</v>
      </c>
      <c r="H341" s="103">
        <v>5.6490989999999996</v>
      </c>
      <c r="I341" s="91">
        <v>9.0575329999999996E-3</v>
      </c>
      <c r="J341" s="92">
        <f t="shared" si="5"/>
        <v>-1.2784067959329796E-2</v>
      </c>
      <c r="K341" s="92">
        <f>I341/'סכום נכסי הקרן'!$C$42</f>
        <v>1.0567686217365553E-4</v>
      </c>
    </row>
    <row r="342" spans="2:11">
      <c r="B342" s="87" t="s">
        <v>2306</v>
      </c>
      <c r="C342" s="88" t="s">
        <v>2315</v>
      </c>
      <c r="D342" s="89" t="s">
        <v>527</v>
      </c>
      <c r="E342" s="89" t="s">
        <v>121</v>
      </c>
      <c r="F342" s="102">
        <v>44972</v>
      </c>
      <c r="G342" s="91">
        <v>709.91182900000001</v>
      </c>
      <c r="H342" s="103">
        <v>-1.1627050000000001</v>
      </c>
      <c r="I342" s="91">
        <v>-8.2541790000000004E-3</v>
      </c>
      <c r="J342" s="92">
        <f t="shared" si="5"/>
        <v>1.1650190541339773E-2</v>
      </c>
      <c r="K342" s="92">
        <f>I342/'סכום נכסי הקרן'!$C$42</f>
        <v>-9.6303898262328373E-5</v>
      </c>
    </row>
    <row r="343" spans="2:11">
      <c r="B343" s="87" t="s">
        <v>2316</v>
      </c>
      <c r="C343" s="88" t="s">
        <v>2317</v>
      </c>
      <c r="D343" s="89" t="s">
        <v>527</v>
      </c>
      <c r="E343" s="89" t="s">
        <v>121</v>
      </c>
      <c r="F343" s="102">
        <v>44946</v>
      </c>
      <c r="G343" s="91">
        <v>106.968906</v>
      </c>
      <c r="H343" s="103">
        <v>-1.4855400000000001</v>
      </c>
      <c r="I343" s="91">
        <v>-1.5890659999999999E-3</v>
      </c>
      <c r="J343" s="92">
        <f t="shared" si="5"/>
        <v>2.2428543993005998E-3</v>
      </c>
      <c r="K343" s="92">
        <f>I343/'סכום נכסי הקרן'!$C$42</f>
        <v>-1.8540093496412556E-5</v>
      </c>
    </row>
    <row r="344" spans="2:11">
      <c r="B344" s="87" t="s">
        <v>2309</v>
      </c>
      <c r="C344" s="88" t="s">
        <v>2318</v>
      </c>
      <c r="D344" s="89" t="s">
        <v>527</v>
      </c>
      <c r="E344" s="89" t="s">
        <v>130</v>
      </c>
      <c r="F344" s="102">
        <v>44972</v>
      </c>
      <c r="G344" s="91">
        <v>374.59708999999998</v>
      </c>
      <c r="H344" s="103">
        <v>1.318457</v>
      </c>
      <c r="I344" s="91">
        <v>4.9389010000000007E-3</v>
      </c>
      <c r="J344" s="92">
        <f t="shared" si="5"/>
        <v>-6.9709098524291212E-3</v>
      </c>
      <c r="K344" s="92">
        <f>I344/'סכום נכסי הקרן'!$C$42</f>
        <v>5.7623589145778394E-5</v>
      </c>
    </row>
    <row r="345" spans="2:11">
      <c r="B345" s="93"/>
      <c r="C345" s="88"/>
      <c r="D345" s="88"/>
      <c r="E345" s="88"/>
      <c r="F345" s="88"/>
      <c r="G345" s="91"/>
      <c r="H345" s="103"/>
      <c r="I345" s="88"/>
      <c r="J345" s="92"/>
      <c r="K345" s="88"/>
    </row>
    <row r="346" spans="2:11">
      <c r="B346" s="93" t="s">
        <v>181</v>
      </c>
      <c r="C346" s="88"/>
      <c r="D346" s="89"/>
      <c r="E346" s="89"/>
      <c r="F346" s="102"/>
      <c r="G346" s="91"/>
      <c r="H346" s="103"/>
      <c r="I346" s="91">
        <v>8.8970679999999993E-3</v>
      </c>
      <c r="J346" s="92">
        <f t="shared" si="5"/>
        <v>-1.2557582947893033E-2</v>
      </c>
      <c r="K346" s="92">
        <f>I346/'סכום נכסי הקרן'!$C$42</f>
        <v>1.0380467051962616E-4</v>
      </c>
    </row>
    <row r="347" spans="2:11">
      <c r="B347" s="87" t="s">
        <v>2319</v>
      </c>
      <c r="C347" s="88" t="s">
        <v>2320</v>
      </c>
      <c r="D347" s="89" t="s">
        <v>527</v>
      </c>
      <c r="E347" s="89" t="s">
        <v>121</v>
      </c>
      <c r="F347" s="102">
        <v>44817</v>
      </c>
      <c r="G347" s="91">
        <v>386.80500000000001</v>
      </c>
      <c r="H347" s="103">
        <v>4.7463499999999996</v>
      </c>
      <c r="I347" s="91">
        <v>1.8359119E-2</v>
      </c>
      <c r="J347" s="92">
        <f t="shared" si="5"/>
        <v>-2.5912599487015159E-2</v>
      </c>
      <c r="K347" s="92">
        <f>I347/'סכום נכסי הקרן'!$C$42</f>
        <v>2.142011614192011E-4</v>
      </c>
    </row>
    <row r="348" spans="2:11">
      <c r="B348" s="87" t="s">
        <v>2319</v>
      </c>
      <c r="C348" s="88" t="s">
        <v>2321</v>
      </c>
      <c r="D348" s="89" t="s">
        <v>527</v>
      </c>
      <c r="E348" s="89" t="s">
        <v>121</v>
      </c>
      <c r="F348" s="102">
        <v>44999</v>
      </c>
      <c r="G348" s="91">
        <v>395.64249100000001</v>
      </c>
      <c r="H348" s="103">
        <v>-2.3915660000000001</v>
      </c>
      <c r="I348" s="91">
        <v>-9.4620510000000008E-3</v>
      </c>
      <c r="J348" s="92">
        <f t="shared" si="5"/>
        <v>1.3355016539122128E-2</v>
      </c>
      <c r="K348" s="92">
        <f>I348/'סכום נכסי הקרן'!$C$42</f>
        <v>-1.1039649089957494E-4</v>
      </c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110" t="s">
        <v>204</v>
      </c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110" t="s">
        <v>101</v>
      </c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110" t="s">
        <v>187</v>
      </c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110" t="s">
        <v>195</v>
      </c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135</v>
      </c>
      <c r="C1" s="46" t="s" vm="1">
        <v>213</v>
      </c>
    </row>
    <row r="2" spans="2:17">
      <c r="B2" s="46" t="s">
        <v>134</v>
      </c>
      <c r="C2" s="46" t="s">
        <v>214</v>
      </c>
    </row>
    <row r="3" spans="2:17">
      <c r="B3" s="46" t="s">
        <v>136</v>
      </c>
      <c r="C3" s="68" t="s">
        <v>2376</v>
      </c>
    </row>
    <row r="4" spans="2:17">
      <c r="B4" s="46" t="s">
        <v>137</v>
      </c>
      <c r="C4" s="68">
        <v>14244</v>
      </c>
    </row>
    <row r="6" spans="2:17" ht="26.25" customHeight="1">
      <c r="B6" s="121" t="s">
        <v>163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17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17" s="3" customFormat="1" ht="63">
      <c r="B8" s="21" t="s">
        <v>105</v>
      </c>
      <c r="C8" s="29" t="s">
        <v>41</v>
      </c>
      <c r="D8" s="29" t="s">
        <v>47</v>
      </c>
      <c r="E8" s="29" t="s">
        <v>14</v>
      </c>
      <c r="F8" s="29" t="s">
        <v>60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100</v>
      </c>
      <c r="O8" s="29" t="s">
        <v>54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196</v>
      </c>
      <c r="M9" s="15"/>
      <c r="N9" s="15" t="s">
        <v>192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17" s="4" customFormat="1" ht="18" customHeight="1">
      <c r="B11" s="107" t="s">
        <v>2366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135</v>
      </c>
      <c r="C1" s="46" t="s" vm="1">
        <v>213</v>
      </c>
    </row>
    <row r="2" spans="2:18">
      <c r="B2" s="46" t="s">
        <v>134</v>
      </c>
      <c r="C2" s="46" t="s">
        <v>214</v>
      </c>
    </row>
    <row r="3" spans="2:18">
      <c r="B3" s="46" t="s">
        <v>136</v>
      </c>
      <c r="C3" s="68" t="s">
        <v>2376</v>
      </c>
    </row>
    <row r="4" spans="2:18">
      <c r="B4" s="46" t="s">
        <v>137</v>
      </c>
      <c r="C4" s="68">
        <v>14244</v>
      </c>
    </row>
    <row r="6" spans="2:18" ht="26.25" customHeight="1">
      <c r="B6" s="121" t="s">
        <v>164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s="3" customFormat="1" ht="78.75">
      <c r="B7" s="47" t="s">
        <v>105</v>
      </c>
      <c r="C7" s="48" t="s">
        <v>176</v>
      </c>
      <c r="D7" s="48" t="s">
        <v>41</v>
      </c>
      <c r="E7" s="48" t="s">
        <v>106</v>
      </c>
      <c r="F7" s="48" t="s">
        <v>14</v>
      </c>
      <c r="G7" s="48" t="s">
        <v>93</v>
      </c>
      <c r="H7" s="48" t="s">
        <v>60</v>
      </c>
      <c r="I7" s="48" t="s">
        <v>17</v>
      </c>
      <c r="J7" s="48" t="s">
        <v>212</v>
      </c>
      <c r="K7" s="48" t="s">
        <v>92</v>
      </c>
      <c r="L7" s="48" t="s">
        <v>36</v>
      </c>
      <c r="M7" s="48" t="s">
        <v>18</v>
      </c>
      <c r="N7" s="48" t="s">
        <v>189</v>
      </c>
      <c r="O7" s="48" t="s">
        <v>188</v>
      </c>
      <c r="P7" s="48" t="s">
        <v>100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196</v>
      </c>
      <c r="O8" s="15"/>
      <c r="P8" s="15" t="s">
        <v>192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102</v>
      </c>
      <c r="R9" s="19" t="s">
        <v>103</v>
      </c>
    </row>
    <row r="10" spans="2:18" s="4" customFormat="1" ht="18" customHeight="1">
      <c r="B10" s="107" t="s">
        <v>2367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08">
        <v>0</v>
      </c>
      <c r="Q10" s="109">
        <v>0</v>
      </c>
      <c r="R10" s="109">
        <v>0</v>
      </c>
    </row>
    <row r="11" spans="2:18" ht="21.75" customHeight="1">
      <c r="B11" s="110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0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94"/>
      <c r="C110" s="94"/>
      <c r="D110" s="94"/>
      <c r="E110" s="94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4"/>
      <c r="D111" s="94"/>
      <c r="E111" s="94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4"/>
      <c r="D112" s="94"/>
      <c r="E112" s="94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4"/>
      <c r="D113" s="94"/>
      <c r="E113" s="94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4"/>
      <c r="D114" s="94"/>
      <c r="E114" s="94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4"/>
      <c r="D115" s="94"/>
      <c r="E115" s="94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4"/>
      <c r="D116" s="94"/>
      <c r="E116" s="94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4"/>
      <c r="D117" s="94"/>
      <c r="E117" s="94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4"/>
      <c r="D118" s="94"/>
      <c r="E118" s="94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4"/>
      <c r="D119" s="94"/>
      <c r="E119" s="94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4"/>
      <c r="D120" s="94"/>
      <c r="E120" s="94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4"/>
      <c r="D121" s="94"/>
      <c r="E121" s="94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4"/>
      <c r="D122" s="94"/>
      <c r="E122" s="94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4"/>
      <c r="D123" s="94"/>
      <c r="E123" s="94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4"/>
      <c r="D124" s="94"/>
      <c r="E124" s="94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4"/>
      <c r="D125" s="94"/>
      <c r="E125" s="94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4"/>
      <c r="D126" s="94"/>
      <c r="E126" s="94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4"/>
      <c r="D127" s="94"/>
      <c r="E127" s="94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4"/>
      <c r="D128" s="94"/>
      <c r="E128" s="94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4"/>
      <c r="D129" s="94"/>
      <c r="E129" s="94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4"/>
      <c r="D130" s="94"/>
      <c r="E130" s="94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4"/>
      <c r="D131" s="94"/>
      <c r="E131" s="94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4"/>
      <c r="D132" s="94"/>
      <c r="E132" s="94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4"/>
      <c r="D133" s="94"/>
      <c r="E133" s="94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4"/>
      <c r="D134" s="94"/>
      <c r="E134" s="94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4"/>
      <c r="D135" s="94"/>
      <c r="E135" s="94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4"/>
      <c r="D136" s="94"/>
      <c r="E136" s="94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4"/>
      <c r="D137" s="94"/>
      <c r="E137" s="94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4"/>
      <c r="D138" s="94"/>
      <c r="E138" s="94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4"/>
      <c r="D139" s="94"/>
      <c r="E139" s="94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4"/>
      <c r="D140" s="94"/>
      <c r="E140" s="94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4"/>
      <c r="D141" s="94"/>
      <c r="E141" s="94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4"/>
      <c r="D142" s="94"/>
      <c r="E142" s="94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4"/>
      <c r="D143" s="94"/>
      <c r="E143" s="94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4"/>
      <c r="D144" s="94"/>
      <c r="E144" s="94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4"/>
      <c r="D145" s="94"/>
      <c r="E145" s="94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4"/>
      <c r="D146" s="94"/>
      <c r="E146" s="94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4"/>
      <c r="D147" s="94"/>
      <c r="E147" s="94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4"/>
      <c r="D148" s="94"/>
      <c r="E148" s="94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4"/>
      <c r="D149" s="94"/>
      <c r="E149" s="94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4"/>
      <c r="D150" s="94"/>
      <c r="E150" s="94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4"/>
      <c r="D151" s="94"/>
      <c r="E151" s="94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4"/>
      <c r="D152" s="94"/>
      <c r="E152" s="94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4"/>
      <c r="D153" s="94"/>
      <c r="E153" s="94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4"/>
      <c r="D154" s="94"/>
      <c r="E154" s="94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4"/>
      <c r="D155" s="94"/>
      <c r="E155" s="94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4"/>
      <c r="D156" s="94"/>
      <c r="E156" s="94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4"/>
      <c r="D157" s="94"/>
      <c r="E157" s="94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4"/>
      <c r="D158" s="94"/>
      <c r="E158" s="94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4"/>
      <c r="D159" s="94"/>
      <c r="E159" s="94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4"/>
      <c r="D160" s="94"/>
      <c r="E160" s="94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4"/>
      <c r="D161" s="94"/>
      <c r="E161" s="94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4"/>
      <c r="D162" s="94"/>
      <c r="E162" s="94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4"/>
      <c r="D163" s="94"/>
      <c r="E163" s="94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4"/>
      <c r="D164" s="94"/>
      <c r="E164" s="94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4"/>
      <c r="D165" s="94"/>
      <c r="E165" s="94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4"/>
      <c r="D166" s="94"/>
      <c r="E166" s="94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4"/>
      <c r="D167" s="94"/>
      <c r="E167" s="94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4"/>
      <c r="D168" s="94"/>
      <c r="E168" s="94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4"/>
      <c r="D169" s="94"/>
      <c r="E169" s="94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4"/>
      <c r="D170" s="94"/>
      <c r="E170" s="94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4"/>
      <c r="D171" s="94"/>
      <c r="E171" s="94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4"/>
      <c r="D172" s="94"/>
      <c r="E172" s="94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4"/>
      <c r="D173" s="94"/>
      <c r="E173" s="94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4"/>
      <c r="D174" s="94"/>
      <c r="E174" s="94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4"/>
      <c r="D175" s="94"/>
      <c r="E175" s="94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4"/>
      <c r="D176" s="94"/>
      <c r="E176" s="94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4"/>
      <c r="D177" s="94"/>
      <c r="E177" s="94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4"/>
      <c r="D178" s="94"/>
      <c r="E178" s="94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4"/>
      <c r="D179" s="94"/>
      <c r="E179" s="94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4"/>
      <c r="D180" s="94"/>
      <c r="E180" s="94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4"/>
      <c r="D181" s="94"/>
      <c r="E181" s="94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4"/>
      <c r="D182" s="94"/>
      <c r="E182" s="94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4"/>
      <c r="D183" s="94"/>
      <c r="E183" s="94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4"/>
      <c r="D184" s="94"/>
      <c r="E184" s="94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4"/>
      <c r="D185" s="94"/>
      <c r="E185" s="94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4"/>
      <c r="D186" s="94"/>
      <c r="E186" s="94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4"/>
      <c r="D187" s="94"/>
      <c r="E187" s="94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4"/>
      <c r="D188" s="94"/>
      <c r="E188" s="94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4"/>
      <c r="D189" s="94"/>
      <c r="E189" s="94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4"/>
      <c r="D190" s="94"/>
      <c r="E190" s="94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4"/>
      <c r="D191" s="94"/>
      <c r="E191" s="94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4"/>
      <c r="D192" s="94"/>
      <c r="E192" s="94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4"/>
      <c r="D193" s="94"/>
      <c r="E193" s="94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4"/>
      <c r="D194" s="94"/>
      <c r="E194" s="94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4"/>
      <c r="D195" s="94"/>
      <c r="E195" s="94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4"/>
      <c r="D196" s="94"/>
      <c r="E196" s="94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4"/>
      <c r="D197" s="94"/>
      <c r="E197" s="94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4"/>
      <c r="D198" s="94"/>
      <c r="E198" s="94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4"/>
      <c r="D199" s="94"/>
      <c r="E199" s="94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4"/>
      <c r="D200" s="94"/>
      <c r="E200" s="94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4"/>
      <c r="D201" s="94"/>
      <c r="E201" s="94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4"/>
      <c r="D202" s="94"/>
      <c r="E202" s="94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4"/>
      <c r="D203" s="94"/>
      <c r="E203" s="94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4"/>
      <c r="D204" s="94"/>
      <c r="E204" s="94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4"/>
      <c r="D205" s="94"/>
      <c r="E205" s="94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4"/>
      <c r="D206" s="94"/>
      <c r="E206" s="94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4"/>
      <c r="D207" s="94"/>
      <c r="E207" s="94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4"/>
      <c r="D208" s="94"/>
      <c r="E208" s="94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4"/>
      <c r="D209" s="94"/>
      <c r="E209" s="94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4"/>
      <c r="D210" s="94"/>
      <c r="E210" s="94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4"/>
      <c r="D211" s="94"/>
      <c r="E211" s="94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4"/>
      <c r="D212" s="94"/>
      <c r="E212" s="94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4"/>
      <c r="D213" s="94"/>
      <c r="E213" s="94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4"/>
      <c r="D214" s="94"/>
      <c r="E214" s="94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4"/>
      <c r="D215" s="94"/>
      <c r="E215" s="94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4"/>
      <c r="D216" s="94"/>
      <c r="E216" s="94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4"/>
      <c r="D217" s="94"/>
      <c r="E217" s="94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4"/>
      <c r="D218" s="94"/>
      <c r="E218" s="94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4"/>
      <c r="D219" s="94"/>
      <c r="E219" s="94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4"/>
      <c r="D220" s="94"/>
      <c r="E220" s="94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4"/>
      <c r="D221" s="94"/>
      <c r="E221" s="94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4"/>
      <c r="D222" s="94"/>
      <c r="E222" s="94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4"/>
      <c r="D223" s="94"/>
      <c r="E223" s="94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4"/>
      <c r="D224" s="94"/>
      <c r="E224" s="94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4"/>
      <c r="D225" s="94"/>
      <c r="E225" s="94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4"/>
      <c r="D226" s="94"/>
      <c r="E226" s="94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4"/>
      <c r="D227" s="94"/>
      <c r="E227" s="94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4"/>
      <c r="D228" s="94"/>
      <c r="E228" s="94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4"/>
      <c r="D229" s="94"/>
      <c r="E229" s="94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4"/>
      <c r="D230" s="94"/>
      <c r="E230" s="94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4"/>
      <c r="D231" s="94"/>
      <c r="E231" s="94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4"/>
      <c r="D232" s="94"/>
      <c r="E232" s="94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4"/>
      <c r="D233" s="94"/>
      <c r="E233" s="94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4"/>
      <c r="D234" s="94"/>
      <c r="E234" s="94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4"/>
      <c r="D235" s="94"/>
      <c r="E235" s="94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4"/>
      <c r="D236" s="94"/>
      <c r="E236" s="94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4"/>
      <c r="D237" s="94"/>
      <c r="E237" s="94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4"/>
      <c r="D238" s="94"/>
      <c r="E238" s="94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4"/>
      <c r="D239" s="94"/>
      <c r="E239" s="94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4"/>
      <c r="D240" s="94"/>
      <c r="E240" s="94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4"/>
      <c r="D241" s="94"/>
      <c r="E241" s="94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4"/>
      <c r="D242" s="94"/>
      <c r="E242" s="94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4"/>
      <c r="D243" s="94"/>
      <c r="E243" s="94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4"/>
      <c r="D244" s="94"/>
      <c r="E244" s="94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4"/>
      <c r="D245" s="94"/>
      <c r="E245" s="94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4"/>
      <c r="D246" s="94"/>
      <c r="E246" s="94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4"/>
      <c r="D247" s="94"/>
      <c r="E247" s="94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4"/>
      <c r="D248" s="94"/>
      <c r="E248" s="94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4"/>
      <c r="D249" s="94"/>
      <c r="E249" s="94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4"/>
      <c r="D250" s="94"/>
      <c r="E250" s="94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4"/>
      <c r="D251" s="94"/>
      <c r="E251" s="94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4"/>
      <c r="D252" s="94"/>
      <c r="E252" s="94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4"/>
      <c r="D253" s="94"/>
      <c r="E253" s="94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4"/>
      <c r="D254" s="94"/>
      <c r="E254" s="94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4"/>
      <c r="D255" s="94"/>
      <c r="E255" s="94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4"/>
      <c r="D256" s="94"/>
      <c r="E256" s="94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4"/>
      <c r="D257" s="94"/>
      <c r="E257" s="94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4"/>
      <c r="D258" s="94"/>
      <c r="E258" s="94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4"/>
      <c r="D259" s="94"/>
      <c r="E259" s="94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4"/>
      <c r="D260" s="94"/>
      <c r="E260" s="94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4"/>
      <c r="D261" s="94"/>
      <c r="E261" s="94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4"/>
      <c r="D262" s="94"/>
      <c r="E262" s="94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4"/>
      <c r="D263" s="94"/>
      <c r="E263" s="94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4"/>
      <c r="D264" s="94"/>
      <c r="E264" s="94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4"/>
      <c r="D265" s="94"/>
      <c r="E265" s="94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4"/>
      <c r="D266" s="94"/>
      <c r="E266" s="94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4"/>
      <c r="D267" s="94"/>
      <c r="E267" s="94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4"/>
      <c r="D268" s="94"/>
      <c r="E268" s="94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4"/>
      <c r="D269" s="94"/>
      <c r="E269" s="94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4"/>
      <c r="D270" s="94"/>
      <c r="E270" s="94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4"/>
      <c r="D271" s="94"/>
      <c r="E271" s="94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4"/>
      <c r="D272" s="94"/>
      <c r="E272" s="94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4"/>
      <c r="D273" s="94"/>
      <c r="E273" s="94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4"/>
      <c r="D274" s="94"/>
      <c r="E274" s="94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4"/>
      <c r="D275" s="94"/>
      <c r="E275" s="94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4"/>
      <c r="D276" s="94"/>
      <c r="E276" s="94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4"/>
      <c r="D277" s="94"/>
      <c r="E277" s="94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4"/>
      <c r="D278" s="94"/>
      <c r="E278" s="94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4"/>
      <c r="D279" s="94"/>
      <c r="E279" s="94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4"/>
      <c r="D280" s="94"/>
      <c r="E280" s="94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4"/>
      <c r="D281" s="94"/>
      <c r="E281" s="94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4"/>
      <c r="D282" s="94"/>
      <c r="E282" s="94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4"/>
      <c r="D283" s="94"/>
      <c r="E283" s="94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4"/>
      <c r="D284" s="94"/>
      <c r="E284" s="94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4"/>
      <c r="D285" s="94"/>
      <c r="E285" s="94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4"/>
      <c r="D286" s="94"/>
      <c r="E286" s="94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4"/>
      <c r="D287" s="94"/>
      <c r="E287" s="94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4"/>
      <c r="D288" s="94"/>
      <c r="E288" s="94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4"/>
      <c r="D289" s="94"/>
      <c r="E289" s="94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4"/>
      <c r="D290" s="94"/>
      <c r="E290" s="94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4"/>
      <c r="D291" s="94"/>
      <c r="E291" s="94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4"/>
      <c r="D292" s="94"/>
      <c r="E292" s="94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4"/>
      <c r="D293" s="94"/>
      <c r="E293" s="94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4"/>
      <c r="D294" s="94"/>
      <c r="E294" s="94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4"/>
      <c r="D295" s="94"/>
      <c r="E295" s="94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4"/>
      <c r="D296" s="94"/>
      <c r="E296" s="94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4"/>
      <c r="D297" s="94"/>
      <c r="E297" s="94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4"/>
      <c r="D298" s="94"/>
      <c r="E298" s="94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4"/>
      <c r="D299" s="94"/>
      <c r="E299" s="94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4"/>
      <c r="D300" s="94"/>
      <c r="E300" s="94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4"/>
      <c r="D301" s="94"/>
      <c r="E301" s="94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4"/>
      <c r="D302" s="94"/>
      <c r="E302" s="94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4"/>
      <c r="D303" s="94"/>
      <c r="E303" s="94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4"/>
      <c r="D304" s="94"/>
      <c r="E304" s="94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4"/>
      <c r="D305" s="94"/>
      <c r="E305" s="94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4"/>
      <c r="D306" s="94"/>
      <c r="E306" s="94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4"/>
      <c r="D307" s="94"/>
      <c r="E307" s="94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4"/>
      <c r="D308" s="94"/>
      <c r="E308" s="94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4"/>
      <c r="D309" s="94"/>
      <c r="E309" s="94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4"/>
      <c r="D310" s="94"/>
      <c r="E310" s="94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4"/>
      <c r="D311" s="94"/>
      <c r="E311" s="94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4"/>
      <c r="D312" s="94"/>
      <c r="E312" s="94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4"/>
      <c r="D313" s="94"/>
      <c r="E313" s="94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4"/>
      <c r="D314" s="94"/>
      <c r="E314" s="94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4"/>
      <c r="D315" s="94"/>
      <c r="E315" s="94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4"/>
      <c r="D316" s="94"/>
      <c r="E316" s="94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4"/>
      <c r="D317" s="94"/>
      <c r="E317" s="94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4"/>
      <c r="D318" s="94"/>
      <c r="E318" s="94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4"/>
      <c r="D319" s="94"/>
      <c r="E319" s="94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4"/>
      <c r="D320" s="94"/>
      <c r="E320" s="94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4"/>
      <c r="D321" s="94"/>
      <c r="E321" s="94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4"/>
      <c r="D322" s="94"/>
      <c r="E322" s="94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4"/>
      <c r="D323" s="94"/>
      <c r="E323" s="94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4"/>
      <c r="D324" s="94"/>
      <c r="E324" s="94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4"/>
      <c r="D325" s="94"/>
      <c r="E325" s="94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4"/>
      <c r="D326" s="94"/>
      <c r="E326" s="94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4"/>
      <c r="D327" s="94"/>
      <c r="E327" s="94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109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135</v>
      </c>
      <c r="C1" s="46" t="s" vm="1">
        <v>213</v>
      </c>
    </row>
    <row r="2" spans="2:15">
      <c r="B2" s="46" t="s">
        <v>134</v>
      </c>
      <c r="C2" s="46" t="s">
        <v>214</v>
      </c>
    </row>
    <row r="3" spans="2:15">
      <c r="B3" s="46" t="s">
        <v>136</v>
      </c>
      <c r="C3" s="68" t="s">
        <v>2376</v>
      </c>
    </row>
    <row r="4" spans="2:15">
      <c r="B4" s="46" t="s">
        <v>137</v>
      </c>
      <c r="C4" s="68">
        <v>14244</v>
      </c>
    </row>
    <row r="6" spans="2:15" ht="26.25" customHeight="1">
      <c r="B6" s="121" t="s">
        <v>165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s="3" customFormat="1" ht="63">
      <c r="B7" s="47" t="s">
        <v>105</v>
      </c>
      <c r="C7" s="48" t="s">
        <v>41</v>
      </c>
      <c r="D7" s="48" t="s">
        <v>106</v>
      </c>
      <c r="E7" s="48" t="s">
        <v>14</v>
      </c>
      <c r="F7" s="48" t="s">
        <v>60</v>
      </c>
      <c r="G7" s="48" t="s">
        <v>17</v>
      </c>
      <c r="H7" s="48" t="s">
        <v>92</v>
      </c>
      <c r="I7" s="48" t="s">
        <v>49</v>
      </c>
      <c r="J7" s="48" t="s">
        <v>18</v>
      </c>
      <c r="K7" s="48" t="s">
        <v>189</v>
      </c>
      <c r="L7" s="48" t="s">
        <v>188</v>
      </c>
      <c r="M7" s="48" t="s">
        <v>100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196</v>
      </c>
      <c r="L8" s="31"/>
      <c r="M8" s="31" t="s">
        <v>192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2368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46" t="s" vm="1">
        <v>213</v>
      </c>
    </row>
    <row r="2" spans="2:10">
      <c r="B2" s="46" t="s">
        <v>134</v>
      </c>
      <c r="C2" s="46" t="s">
        <v>214</v>
      </c>
    </row>
    <row r="3" spans="2:10">
      <c r="B3" s="46" t="s">
        <v>136</v>
      </c>
      <c r="C3" s="68" t="s">
        <v>2376</v>
      </c>
    </row>
    <row r="4" spans="2:10">
      <c r="B4" s="46" t="s">
        <v>137</v>
      </c>
      <c r="C4" s="68">
        <v>14244</v>
      </c>
    </row>
    <row r="6" spans="2:10" ht="26.25" customHeight="1">
      <c r="B6" s="121" t="s">
        <v>166</v>
      </c>
      <c r="C6" s="122"/>
      <c r="D6" s="122"/>
      <c r="E6" s="122"/>
      <c r="F6" s="122"/>
      <c r="G6" s="122"/>
      <c r="H6" s="122"/>
      <c r="I6" s="122"/>
      <c r="J6" s="123"/>
    </row>
    <row r="7" spans="2:10" s="3" customFormat="1" ht="63">
      <c r="B7" s="47" t="s">
        <v>105</v>
      </c>
      <c r="C7" s="49" t="s">
        <v>51</v>
      </c>
      <c r="D7" s="49" t="s">
        <v>77</v>
      </c>
      <c r="E7" s="49" t="s">
        <v>52</v>
      </c>
      <c r="F7" s="49" t="s">
        <v>92</v>
      </c>
      <c r="G7" s="49" t="s">
        <v>177</v>
      </c>
      <c r="H7" s="49" t="s">
        <v>138</v>
      </c>
      <c r="I7" s="49" t="s">
        <v>139</v>
      </c>
      <c r="J7" s="64" t="s">
        <v>199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2369</v>
      </c>
      <c r="C10" s="88"/>
      <c r="D10" s="88"/>
      <c r="E10" s="88"/>
      <c r="F10" s="88"/>
      <c r="G10" s="108">
        <v>0</v>
      </c>
      <c r="H10" s="109">
        <v>0</v>
      </c>
      <c r="I10" s="109">
        <v>0</v>
      </c>
      <c r="J10" s="88"/>
    </row>
    <row r="11" spans="2:10" ht="22.5" customHeight="1">
      <c r="B11" s="115"/>
      <c r="C11" s="88"/>
      <c r="D11" s="88"/>
      <c r="E11" s="88"/>
      <c r="F11" s="88"/>
      <c r="G11" s="88"/>
      <c r="H11" s="88"/>
      <c r="I11" s="88"/>
      <c r="J11" s="88"/>
    </row>
    <row r="12" spans="2:10">
      <c r="B12" s="115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94"/>
      <c r="C110" s="94"/>
      <c r="D110" s="95"/>
      <c r="E110" s="95"/>
      <c r="F110" s="113"/>
      <c r="G110" s="113"/>
      <c r="H110" s="113"/>
      <c r="I110" s="113"/>
      <c r="J110" s="95"/>
    </row>
    <row r="111" spans="2:10">
      <c r="B111" s="94"/>
      <c r="C111" s="94"/>
      <c r="D111" s="95"/>
      <c r="E111" s="95"/>
      <c r="F111" s="113"/>
      <c r="G111" s="113"/>
      <c r="H111" s="113"/>
      <c r="I111" s="113"/>
      <c r="J111" s="95"/>
    </row>
    <row r="112" spans="2:10">
      <c r="B112" s="94"/>
      <c r="C112" s="94"/>
      <c r="D112" s="95"/>
      <c r="E112" s="95"/>
      <c r="F112" s="113"/>
      <c r="G112" s="113"/>
      <c r="H112" s="113"/>
      <c r="I112" s="113"/>
      <c r="J112" s="95"/>
    </row>
    <row r="113" spans="2:10">
      <c r="B113" s="94"/>
      <c r="C113" s="94"/>
      <c r="D113" s="95"/>
      <c r="E113" s="95"/>
      <c r="F113" s="113"/>
      <c r="G113" s="113"/>
      <c r="H113" s="113"/>
      <c r="I113" s="113"/>
      <c r="J113" s="95"/>
    </row>
    <row r="114" spans="2:10">
      <c r="B114" s="94"/>
      <c r="C114" s="94"/>
      <c r="D114" s="95"/>
      <c r="E114" s="95"/>
      <c r="F114" s="113"/>
      <c r="G114" s="113"/>
      <c r="H114" s="113"/>
      <c r="I114" s="113"/>
      <c r="J114" s="95"/>
    </row>
    <row r="115" spans="2:10">
      <c r="B115" s="94"/>
      <c r="C115" s="94"/>
      <c r="D115" s="95"/>
      <c r="E115" s="95"/>
      <c r="F115" s="113"/>
      <c r="G115" s="113"/>
      <c r="H115" s="113"/>
      <c r="I115" s="113"/>
      <c r="J115" s="95"/>
    </row>
    <row r="116" spans="2:10">
      <c r="B116" s="94"/>
      <c r="C116" s="94"/>
      <c r="D116" s="95"/>
      <c r="E116" s="95"/>
      <c r="F116" s="113"/>
      <c r="G116" s="113"/>
      <c r="H116" s="113"/>
      <c r="I116" s="113"/>
      <c r="J116" s="95"/>
    </row>
    <row r="117" spans="2:10">
      <c r="B117" s="94"/>
      <c r="C117" s="94"/>
      <c r="D117" s="95"/>
      <c r="E117" s="95"/>
      <c r="F117" s="113"/>
      <c r="G117" s="113"/>
      <c r="H117" s="113"/>
      <c r="I117" s="113"/>
      <c r="J117" s="95"/>
    </row>
    <row r="118" spans="2:10">
      <c r="B118" s="94"/>
      <c r="C118" s="94"/>
      <c r="D118" s="95"/>
      <c r="E118" s="95"/>
      <c r="F118" s="113"/>
      <c r="G118" s="113"/>
      <c r="H118" s="113"/>
      <c r="I118" s="113"/>
      <c r="J118" s="95"/>
    </row>
    <row r="119" spans="2:10">
      <c r="B119" s="94"/>
      <c r="C119" s="94"/>
      <c r="D119" s="95"/>
      <c r="E119" s="95"/>
      <c r="F119" s="113"/>
      <c r="G119" s="113"/>
      <c r="H119" s="113"/>
      <c r="I119" s="113"/>
      <c r="J119" s="95"/>
    </row>
    <row r="120" spans="2:10">
      <c r="B120" s="94"/>
      <c r="C120" s="94"/>
      <c r="D120" s="95"/>
      <c r="E120" s="95"/>
      <c r="F120" s="113"/>
      <c r="G120" s="113"/>
      <c r="H120" s="113"/>
      <c r="I120" s="113"/>
      <c r="J120" s="95"/>
    </row>
    <row r="121" spans="2:10">
      <c r="B121" s="94"/>
      <c r="C121" s="94"/>
      <c r="D121" s="95"/>
      <c r="E121" s="95"/>
      <c r="F121" s="113"/>
      <c r="G121" s="113"/>
      <c r="H121" s="113"/>
      <c r="I121" s="113"/>
      <c r="J121" s="95"/>
    </row>
    <row r="122" spans="2:10">
      <c r="B122" s="94"/>
      <c r="C122" s="94"/>
      <c r="D122" s="95"/>
      <c r="E122" s="95"/>
      <c r="F122" s="113"/>
      <c r="G122" s="113"/>
      <c r="H122" s="113"/>
      <c r="I122" s="113"/>
      <c r="J122" s="95"/>
    </row>
    <row r="123" spans="2:10">
      <c r="B123" s="94"/>
      <c r="C123" s="94"/>
      <c r="D123" s="95"/>
      <c r="E123" s="95"/>
      <c r="F123" s="113"/>
      <c r="G123" s="113"/>
      <c r="H123" s="113"/>
      <c r="I123" s="113"/>
      <c r="J123" s="95"/>
    </row>
    <row r="124" spans="2:10">
      <c r="B124" s="94"/>
      <c r="C124" s="94"/>
      <c r="D124" s="95"/>
      <c r="E124" s="95"/>
      <c r="F124" s="113"/>
      <c r="G124" s="113"/>
      <c r="H124" s="113"/>
      <c r="I124" s="113"/>
      <c r="J124" s="95"/>
    </row>
    <row r="125" spans="2:10">
      <c r="B125" s="94"/>
      <c r="C125" s="94"/>
      <c r="D125" s="95"/>
      <c r="E125" s="95"/>
      <c r="F125" s="113"/>
      <c r="G125" s="113"/>
      <c r="H125" s="113"/>
      <c r="I125" s="113"/>
      <c r="J125" s="95"/>
    </row>
    <row r="126" spans="2:10">
      <c r="B126" s="94"/>
      <c r="C126" s="94"/>
      <c r="D126" s="95"/>
      <c r="E126" s="95"/>
      <c r="F126" s="113"/>
      <c r="G126" s="113"/>
      <c r="H126" s="113"/>
      <c r="I126" s="113"/>
      <c r="J126" s="95"/>
    </row>
    <row r="127" spans="2:10">
      <c r="B127" s="94"/>
      <c r="C127" s="94"/>
      <c r="D127" s="95"/>
      <c r="E127" s="95"/>
      <c r="F127" s="113"/>
      <c r="G127" s="113"/>
      <c r="H127" s="113"/>
      <c r="I127" s="113"/>
      <c r="J127" s="95"/>
    </row>
    <row r="128" spans="2:10">
      <c r="B128" s="94"/>
      <c r="C128" s="94"/>
      <c r="D128" s="95"/>
      <c r="E128" s="95"/>
      <c r="F128" s="113"/>
      <c r="G128" s="113"/>
      <c r="H128" s="113"/>
      <c r="I128" s="113"/>
      <c r="J128" s="95"/>
    </row>
    <row r="129" spans="2:10">
      <c r="B129" s="94"/>
      <c r="C129" s="94"/>
      <c r="D129" s="95"/>
      <c r="E129" s="95"/>
      <c r="F129" s="113"/>
      <c r="G129" s="113"/>
      <c r="H129" s="113"/>
      <c r="I129" s="113"/>
      <c r="J129" s="95"/>
    </row>
    <row r="130" spans="2:10">
      <c r="B130" s="94"/>
      <c r="C130" s="94"/>
      <c r="D130" s="95"/>
      <c r="E130" s="95"/>
      <c r="F130" s="113"/>
      <c r="G130" s="113"/>
      <c r="H130" s="113"/>
      <c r="I130" s="113"/>
      <c r="J130" s="95"/>
    </row>
    <row r="131" spans="2:10">
      <c r="B131" s="94"/>
      <c r="C131" s="94"/>
      <c r="D131" s="95"/>
      <c r="E131" s="95"/>
      <c r="F131" s="113"/>
      <c r="G131" s="113"/>
      <c r="H131" s="113"/>
      <c r="I131" s="113"/>
      <c r="J131" s="95"/>
    </row>
    <row r="132" spans="2:10">
      <c r="B132" s="94"/>
      <c r="C132" s="94"/>
      <c r="D132" s="95"/>
      <c r="E132" s="95"/>
      <c r="F132" s="113"/>
      <c r="G132" s="113"/>
      <c r="H132" s="113"/>
      <c r="I132" s="113"/>
      <c r="J132" s="95"/>
    </row>
    <row r="133" spans="2:10">
      <c r="B133" s="94"/>
      <c r="C133" s="94"/>
      <c r="D133" s="95"/>
      <c r="E133" s="95"/>
      <c r="F133" s="113"/>
      <c r="G133" s="113"/>
      <c r="H133" s="113"/>
      <c r="I133" s="113"/>
      <c r="J133" s="95"/>
    </row>
    <row r="134" spans="2:10">
      <c r="B134" s="94"/>
      <c r="C134" s="94"/>
      <c r="D134" s="95"/>
      <c r="E134" s="95"/>
      <c r="F134" s="113"/>
      <c r="G134" s="113"/>
      <c r="H134" s="113"/>
      <c r="I134" s="113"/>
      <c r="J134" s="95"/>
    </row>
    <row r="135" spans="2:10">
      <c r="B135" s="94"/>
      <c r="C135" s="94"/>
      <c r="D135" s="95"/>
      <c r="E135" s="95"/>
      <c r="F135" s="113"/>
      <c r="G135" s="113"/>
      <c r="H135" s="113"/>
      <c r="I135" s="113"/>
      <c r="J135" s="95"/>
    </row>
    <row r="136" spans="2:10">
      <c r="B136" s="94"/>
      <c r="C136" s="94"/>
      <c r="D136" s="95"/>
      <c r="E136" s="95"/>
      <c r="F136" s="113"/>
      <c r="G136" s="113"/>
      <c r="H136" s="113"/>
      <c r="I136" s="113"/>
      <c r="J136" s="95"/>
    </row>
    <row r="137" spans="2:10">
      <c r="B137" s="94"/>
      <c r="C137" s="94"/>
      <c r="D137" s="95"/>
      <c r="E137" s="95"/>
      <c r="F137" s="113"/>
      <c r="G137" s="113"/>
      <c r="H137" s="113"/>
      <c r="I137" s="113"/>
      <c r="J137" s="95"/>
    </row>
    <row r="138" spans="2:10">
      <c r="B138" s="94"/>
      <c r="C138" s="94"/>
      <c r="D138" s="95"/>
      <c r="E138" s="95"/>
      <c r="F138" s="113"/>
      <c r="G138" s="113"/>
      <c r="H138" s="113"/>
      <c r="I138" s="113"/>
      <c r="J138" s="95"/>
    </row>
    <row r="139" spans="2:10">
      <c r="B139" s="94"/>
      <c r="C139" s="94"/>
      <c r="D139" s="95"/>
      <c r="E139" s="95"/>
      <c r="F139" s="113"/>
      <c r="G139" s="113"/>
      <c r="H139" s="113"/>
      <c r="I139" s="113"/>
      <c r="J139" s="95"/>
    </row>
    <row r="140" spans="2:10">
      <c r="B140" s="94"/>
      <c r="C140" s="94"/>
      <c r="D140" s="95"/>
      <c r="E140" s="95"/>
      <c r="F140" s="113"/>
      <c r="G140" s="113"/>
      <c r="H140" s="113"/>
      <c r="I140" s="113"/>
      <c r="J140" s="95"/>
    </row>
    <row r="141" spans="2:10">
      <c r="B141" s="94"/>
      <c r="C141" s="94"/>
      <c r="D141" s="95"/>
      <c r="E141" s="95"/>
      <c r="F141" s="113"/>
      <c r="G141" s="113"/>
      <c r="H141" s="113"/>
      <c r="I141" s="113"/>
      <c r="J141" s="95"/>
    </row>
    <row r="142" spans="2:10">
      <c r="B142" s="94"/>
      <c r="C142" s="94"/>
      <c r="D142" s="95"/>
      <c r="E142" s="95"/>
      <c r="F142" s="113"/>
      <c r="G142" s="113"/>
      <c r="H142" s="113"/>
      <c r="I142" s="113"/>
      <c r="J142" s="95"/>
    </row>
    <row r="143" spans="2:10">
      <c r="B143" s="94"/>
      <c r="C143" s="94"/>
      <c r="D143" s="95"/>
      <c r="E143" s="95"/>
      <c r="F143" s="113"/>
      <c r="G143" s="113"/>
      <c r="H143" s="113"/>
      <c r="I143" s="113"/>
      <c r="J143" s="95"/>
    </row>
    <row r="144" spans="2:10">
      <c r="B144" s="94"/>
      <c r="C144" s="94"/>
      <c r="D144" s="95"/>
      <c r="E144" s="95"/>
      <c r="F144" s="113"/>
      <c r="G144" s="113"/>
      <c r="H144" s="113"/>
      <c r="I144" s="113"/>
      <c r="J144" s="95"/>
    </row>
    <row r="145" spans="2:10">
      <c r="B145" s="94"/>
      <c r="C145" s="94"/>
      <c r="D145" s="95"/>
      <c r="E145" s="95"/>
      <c r="F145" s="113"/>
      <c r="G145" s="113"/>
      <c r="H145" s="113"/>
      <c r="I145" s="113"/>
      <c r="J145" s="95"/>
    </row>
    <row r="146" spans="2:10">
      <c r="B146" s="94"/>
      <c r="C146" s="94"/>
      <c r="D146" s="95"/>
      <c r="E146" s="95"/>
      <c r="F146" s="113"/>
      <c r="G146" s="113"/>
      <c r="H146" s="113"/>
      <c r="I146" s="113"/>
      <c r="J146" s="95"/>
    </row>
    <row r="147" spans="2:10">
      <c r="B147" s="94"/>
      <c r="C147" s="94"/>
      <c r="D147" s="95"/>
      <c r="E147" s="95"/>
      <c r="F147" s="113"/>
      <c r="G147" s="113"/>
      <c r="H147" s="113"/>
      <c r="I147" s="113"/>
      <c r="J147" s="95"/>
    </row>
    <row r="148" spans="2:10">
      <c r="B148" s="94"/>
      <c r="C148" s="94"/>
      <c r="D148" s="95"/>
      <c r="E148" s="95"/>
      <c r="F148" s="113"/>
      <c r="G148" s="113"/>
      <c r="H148" s="113"/>
      <c r="I148" s="113"/>
      <c r="J148" s="95"/>
    </row>
    <row r="149" spans="2:10">
      <c r="B149" s="94"/>
      <c r="C149" s="94"/>
      <c r="D149" s="95"/>
      <c r="E149" s="95"/>
      <c r="F149" s="113"/>
      <c r="G149" s="113"/>
      <c r="H149" s="113"/>
      <c r="I149" s="113"/>
      <c r="J149" s="95"/>
    </row>
    <row r="150" spans="2:10">
      <c r="B150" s="94"/>
      <c r="C150" s="94"/>
      <c r="D150" s="95"/>
      <c r="E150" s="95"/>
      <c r="F150" s="113"/>
      <c r="G150" s="113"/>
      <c r="H150" s="113"/>
      <c r="I150" s="113"/>
      <c r="J150" s="95"/>
    </row>
    <row r="151" spans="2:10">
      <c r="B151" s="94"/>
      <c r="C151" s="94"/>
      <c r="D151" s="95"/>
      <c r="E151" s="95"/>
      <c r="F151" s="113"/>
      <c r="G151" s="113"/>
      <c r="H151" s="113"/>
      <c r="I151" s="113"/>
      <c r="J151" s="95"/>
    </row>
    <row r="152" spans="2:10">
      <c r="B152" s="94"/>
      <c r="C152" s="94"/>
      <c r="D152" s="95"/>
      <c r="E152" s="95"/>
      <c r="F152" s="113"/>
      <c r="G152" s="113"/>
      <c r="H152" s="113"/>
      <c r="I152" s="113"/>
      <c r="J152" s="95"/>
    </row>
    <row r="153" spans="2:10">
      <c r="B153" s="94"/>
      <c r="C153" s="94"/>
      <c r="D153" s="95"/>
      <c r="E153" s="95"/>
      <c r="F153" s="113"/>
      <c r="G153" s="113"/>
      <c r="H153" s="113"/>
      <c r="I153" s="113"/>
      <c r="J153" s="95"/>
    </row>
    <row r="154" spans="2:10">
      <c r="B154" s="94"/>
      <c r="C154" s="94"/>
      <c r="D154" s="95"/>
      <c r="E154" s="95"/>
      <c r="F154" s="113"/>
      <c r="G154" s="113"/>
      <c r="H154" s="113"/>
      <c r="I154" s="113"/>
      <c r="J154" s="95"/>
    </row>
    <row r="155" spans="2:10">
      <c r="B155" s="94"/>
      <c r="C155" s="94"/>
      <c r="D155" s="95"/>
      <c r="E155" s="95"/>
      <c r="F155" s="113"/>
      <c r="G155" s="113"/>
      <c r="H155" s="113"/>
      <c r="I155" s="113"/>
      <c r="J155" s="95"/>
    </row>
    <row r="156" spans="2:10">
      <c r="B156" s="94"/>
      <c r="C156" s="94"/>
      <c r="D156" s="95"/>
      <c r="E156" s="95"/>
      <c r="F156" s="113"/>
      <c r="G156" s="113"/>
      <c r="H156" s="113"/>
      <c r="I156" s="113"/>
      <c r="J156" s="95"/>
    </row>
    <row r="157" spans="2:10">
      <c r="B157" s="94"/>
      <c r="C157" s="94"/>
      <c r="D157" s="95"/>
      <c r="E157" s="95"/>
      <c r="F157" s="113"/>
      <c r="G157" s="113"/>
      <c r="H157" s="113"/>
      <c r="I157" s="113"/>
      <c r="J157" s="95"/>
    </row>
    <row r="158" spans="2:10">
      <c r="B158" s="94"/>
      <c r="C158" s="94"/>
      <c r="D158" s="95"/>
      <c r="E158" s="95"/>
      <c r="F158" s="113"/>
      <c r="G158" s="113"/>
      <c r="H158" s="113"/>
      <c r="I158" s="113"/>
      <c r="J158" s="95"/>
    </row>
    <row r="159" spans="2:10">
      <c r="B159" s="94"/>
      <c r="C159" s="94"/>
      <c r="D159" s="95"/>
      <c r="E159" s="95"/>
      <c r="F159" s="113"/>
      <c r="G159" s="113"/>
      <c r="H159" s="113"/>
      <c r="I159" s="113"/>
      <c r="J159" s="95"/>
    </row>
    <row r="160" spans="2:10">
      <c r="B160" s="94"/>
      <c r="C160" s="94"/>
      <c r="D160" s="95"/>
      <c r="E160" s="95"/>
      <c r="F160" s="113"/>
      <c r="G160" s="113"/>
      <c r="H160" s="113"/>
      <c r="I160" s="113"/>
      <c r="J160" s="95"/>
    </row>
    <row r="161" spans="2:10">
      <c r="B161" s="94"/>
      <c r="C161" s="94"/>
      <c r="D161" s="95"/>
      <c r="E161" s="95"/>
      <c r="F161" s="113"/>
      <c r="G161" s="113"/>
      <c r="H161" s="113"/>
      <c r="I161" s="113"/>
      <c r="J161" s="95"/>
    </row>
    <row r="162" spans="2:10">
      <c r="B162" s="94"/>
      <c r="C162" s="94"/>
      <c r="D162" s="95"/>
      <c r="E162" s="95"/>
      <c r="F162" s="113"/>
      <c r="G162" s="113"/>
      <c r="H162" s="113"/>
      <c r="I162" s="113"/>
      <c r="J162" s="95"/>
    </row>
    <row r="163" spans="2:10">
      <c r="B163" s="94"/>
      <c r="C163" s="94"/>
      <c r="D163" s="95"/>
      <c r="E163" s="95"/>
      <c r="F163" s="113"/>
      <c r="G163" s="113"/>
      <c r="H163" s="113"/>
      <c r="I163" s="113"/>
      <c r="J163" s="95"/>
    </row>
    <row r="164" spans="2:10">
      <c r="B164" s="94"/>
      <c r="C164" s="94"/>
      <c r="D164" s="95"/>
      <c r="E164" s="95"/>
      <c r="F164" s="113"/>
      <c r="G164" s="113"/>
      <c r="H164" s="113"/>
      <c r="I164" s="113"/>
      <c r="J164" s="95"/>
    </row>
    <row r="165" spans="2:10">
      <c r="B165" s="94"/>
      <c r="C165" s="94"/>
      <c r="D165" s="95"/>
      <c r="E165" s="95"/>
      <c r="F165" s="113"/>
      <c r="G165" s="113"/>
      <c r="H165" s="113"/>
      <c r="I165" s="113"/>
      <c r="J165" s="95"/>
    </row>
    <row r="166" spans="2:10">
      <c r="B166" s="94"/>
      <c r="C166" s="94"/>
      <c r="D166" s="95"/>
      <c r="E166" s="95"/>
      <c r="F166" s="113"/>
      <c r="G166" s="113"/>
      <c r="H166" s="113"/>
      <c r="I166" s="113"/>
      <c r="J166" s="95"/>
    </row>
    <row r="167" spans="2:10">
      <c r="B167" s="94"/>
      <c r="C167" s="94"/>
      <c r="D167" s="95"/>
      <c r="E167" s="95"/>
      <c r="F167" s="113"/>
      <c r="G167" s="113"/>
      <c r="H167" s="113"/>
      <c r="I167" s="113"/>
      <c r="J167" s="95"/>
    </row>
    <row r="168" spans="2:10">
      <c r="B168" s="94"/>
      <c r="C168" s="94"/>
      <c r="D168" s="95"/>
      <c r="E168" s="95"/>
      <c r="F168" s="113"/>
      <c r="G168" s="113"/>
      <c r="H168" s="113"/>
      <c r="I168" s="113"/>
      <c r="J168" s="95"/>
    </row>
    <row r="169" spans="2:10">
      <c r="B169" s="94"/>
      <c r="C169" s="94"/>
      <c r="D169" s="95"/>
      <c r="E169" s="95"/>
      <c r="F169" s="113"/>
      <c r="G169" s="113"/>
      <c r="H169" s="113"/>
      <c r="I169" s="113"/>
      <c r="J169" s="95"/>
    </row>
    <row r="170" spans="2:10">
      <c r="B170" s="94"/>
      <c r="C170" s="94"/>
      <c r="D170" s="95"/>
      <c r="E170" s="95"/>
      <c r="F170" s="113"/>
      <c r="G170" s="113"/>
      <c r="H170" s="113"/>
      <c r="I170" s="113"/>
      <c r="J170" s="95"/>
    </row>
    <row r="171" spans="2:10">
      <c r="B171" s="94"/>
      <c r="C171" s="94"/>
      <c r="D171" s="95"/>
      <c r="E171" s="95"/>
      <c r="F171" s="113"/>
      <c r="G171" s="113"/>
      <c r="H171" s="113"/>
      <c r="I171" s="113"/>
      <c r="J171" s="95"/>
    </row>
    <row r="172" spans="2:10">
      <c r="B172" s="94"/>
      <c r="C172" s="94"/>
      <c r="D172" s="95"/>
      <c r="E172" s="95"/>
      <c r="F172" s="113"/>
      <c r="G172" s="113"/>
      <c r="H172" s="113"/>
      <c r="I172" s="113"/>
      <c r="J172" s="95"/>
    </row>
    <row r="173" spans="2:10">
      <c r="B173" s="94"/>
      <c r="C173" s="94"/>
      <c r="D173" s="95"/>
      <c r="E173" s="95"/>
      <c r="F173" s="113"/>
      <c r="G173" s="113"/>
      <c r="H173" s="113"/>
      <c r="I173" s="113"/>
      <c r="J173" s="95"/>
    </row>
    <row r="174" spans="2:10">
      <c r="B174" s="94"/>
      <c r="C174" s="94"/>
      <c r="D174" s="95"/>
      <c r="E174" s="95"/>
      <c r="F174" s="113"/>
      <c r="G174" s="113"/>
      <c r="H174" s="113"/>
      <c r="I174" s="113"/>
      <c r="J174" s="95"/>
    </row>
    <row r="175" spans="2:10">
      <c r="B175" s="94"/>
      <c r="C175" s="94"/>
      <c r="D175" s="95"/>
      <c r="E175" s="95"/>
      <c r="F175" s="113"/>
      <c r="G175" s="113"/>
      <c r="H175" s="113"/>
      <c r="I175" s="113"/>
      <c r="J175" s="95"/>
    </row>
    <row r="176" spans="2:10">
      <c r="B176" s="94"/>
      <c r="C176" s="94"/>
      <c r="D176" s="95"/>
      <c r="E176" s="95"/>
      <c r="F176" s="113"/>
      <c r="G176" s="113"/>
      <c r="H176" s="113"/>
      <c r="I176" s="113"/>
      <c r="J176" s="95"/>
    </row>
    <row r="177" spans="2:10">
      <c r="B177" s="94"/>
      <c r="C177" s="94"/>
      <c r="D177" s="95"/>
      <c r="E177" s="95"/>
      <c r="F177" s="113"/>
      <c r="G177" s="113"/>
      <c r="H177" s="113"/>
      <c r="I177" s="113"/>
      <c r="J177" s="95"/>
    </row>
    <row r="178" spans="2:10">
      <c r="B178" s="94"/>
      <c r="C178" s="94"/>
      <c r="D178" s="95"/>
      <c r="E178" s="95"/>
      <c r="F178" s="113"/>
      <c r="G178" s="113"/>
      <c r="H178" s="113"/>
      <c r="I178" s="113"/>
      <c r="J178" s="95"/>
    </row>
    <row r="179" spans="2:10">
      <c r="B179" s="94"/>
      <c r="C179" s="94"/>
      <c r="D179" s="95"/>
      <c r="E179" s="95"/>
      <c r="F179" s="113"/>
      <c r="G179" s="113"/>
      <c r="H179" s="113"/>
      <c r="I179" s="113"/>
      <c r="J179" s="95"/>
    </row>
    <row r="180" spans="2:10">
      <c r="B180" s="94"/>
      <c r="C180" s="94"/>
      <c r="D180" s="95"/>
      <c r="E180" s="95"/>
      <c r="F180" s="113"/>
      <c r="G180" s="113"/>
      <c r="H180" s="113"/>
      <c r="I180" s="113"/>
      <c r="J180" s="95"/>
    </row>
    <row r="181" spans="2:10">
      <c r="B181" s="94"/>
      <c r="C181" s="94"/>
      <c r="D181" s="95"/>
      <c r="E181" s="95"/>
      <c r="F181" s="113"/>
      <c r="G181" s="113"/>
      <c r="H181" s="113"/>
      <c r="I181" s="113"/>
      <c r="J181" s="95"/>
    </row>
    <row r="182" spans="2:10">
      <c r="B182" s="94"/>
      <c r="C182" s="94"/>
      <c r="D182" s="95"/>
      <c r="E182" s="95"/>
      <c r="F182" s="113"/>
      <c r="G182" s="113"/>
      <c r="H182" s="113"/>
      <c r="I182" s="113"/>
      <c r="J182" s="95"/>
    </row>
    <row r="183" spans="2:10">
      <c r="B183" s="94"/>
      <c r="C183" s="94"/>
      <c r="D183" s="95"/>
      <c r="E183" s="95"/>
      <c r="F183" s="113"/>
      <c r="G183" s="113"/>
      <c r="H183" s="113"/>
      <c r="I183" s="113"/>
      <c r="J183" s="95"/>
    </row>
    <row r="184" spans="2:10">
      <c r="B184" s="94"/>
      <c r="C184" s="94"/>
      <c r="D184" s="95"/>
      <c r="E184" s="95"/>
      <c r="F184" s="113"/>
      <c r="G184" s="113"/>
      <c r="H184" s="113"/>
      <c r="I184" s="113"/>
      <c r="J184" s="95"/>
    </row>
    <row r="185" spans="2:10">
      <c r="B185" s="94"/>
      <c r="C185" s="94"/>
      <c r="D185" s="95"/>
      <c r="E185" s="95"/>
      <c r="F185" s="113"/>
      <c r="G185" s="113"/>
      <c r="H185" s="113"/>
      <c r="I185" s="113"/>
      <c r="J185" s="95"/>
    </row>
    <row r="186" spans="2:10">
      <c r="B186" s="94"/>
      <c r="C186" s="94"/>
      <c r="D186" s="95"/>
      <c r="E186" s="95"/>
      <c r="F186" s="113"/>
      <c r="G186" s="113"/>
      <c r="H186" s="113"/>
      <c r="I186" s="113"/>
      <c r="J186" s="95"/>
    </row>
    <row r="187" spans="2:10">
      <c r="B187" s="94"/>
      <c r="C187" s="94"/>
      <c r="D187" s="95"/>
      <c r="E187" s="95"/>
      <c r="F187" s="113"/>
      <c r="G187" s="113"/>
      <c r="H187" s="113"/>
      <c r="I187" s="113"/>
      <c r="J187" s="95"/>
    </row>
    <row r="188" spans="2:10">
      <c r="B188" s="94"/>
      <c r="C188" s="94"/>
      <c r="D188" s="95"/>
      <c r="E188" s="95"/>
      <c r="F188" s="113"/>
      <c r="G188" s="113"/>
      <c r="H188" s="113"/>
      <c r="I188" s="113"/>
      <c r="J188" s="95"/>
    </row>
    <row r="189" spans="2:10">
      <c r="B189" s="94"/>
      <c r="C189" s="94"/>
      <c r="D189" s="95"/>
      <c r="E189" s="95"/>
      <c r="F189" s="113"/>
      <c r="G189" s="113"/>
      <c r="H189" s="113"/>
      <c r="I189" s="113"/>
      <c r="J189" s="95"/>
    </row>
    <row r="190" spans="2:10">
      <c r="B190" s="94"/>
      <c r="C190" s="94"/>
      <c r="D190" s="95"/>
      <c r="E190" s="95"/>
      <c r="F190" s="113"/>
      <c r="G190" s="113"/>
      <c r="H190" s="113"/>
      <c r="I190" s="113"/>
      <c r="J190" s="95"/>
    </row>
    <row r="191" spans="2:10">
      <c r="B191" s="94"/>
      <c r="C191" s="94"/>
      <c r="D191" s="95"/>
      <c r="E191" s="95"/>
      <c r="F191" s="113"/>
      <c r="G191" s="113"/>
      <c r="H191" s="113"/>
      <c r="I191" s="113"/>
      <c r="J191" s="95"/>
    </row>
    <row r="192" spans="2:10">
      <c r="B192" s="94"/>
      <c r="C192" s="94"/>
      <c r="D192" s="95"/>
      <c r="E192" s="95"/>
      <c r="F192" s="113"/>
      <c r="G192" s="113"/>
      <c r="H192" s="113"/>
      <c r="I192" s="113"/>
      <c r="J192" s="95"/>
    </row>
    <row r="193" spans="2:10">
      <c r="B193" s="94"/>
      <c r="C193" s="94"/>
      <c r="D193" s="95"/>
      <c r="E193" s="95"/>
      <c r="F193" s="113"/>
      <c r="G193" s="113"/>
      <c r="H193" s="113"/>
      <c r="I193" s="113"/>
      <c r="J193" s="95"/>
    </row>
    <row r="194" spans="2:10">
      <c r="B194" s="94"/>
      <c r="C194" s="94"/>
      <c r="D194" s="95"/>
      <c r="E194" s="95"/>
      <c r="F194" s="113"/>
      <c r="G194" s="113"/>
      <c r="H194" s="113"/>
      <c r="I194" s="113"/>
      <c r="J194" s="95"/>
    </row>
    <row r="195" spans="2:10">
      <c r="B195" s="94"/>
      <c r="C195" s="94"/>
      <c r="D195" s="95"/>
      <c r="E195" s="95"/>
      <c r="F195" s="113"/>
      <c r="G195" s="113"/>
      <c r="H195" s="113"/>
      <c r="I195" s="113"/>
      <c r="J195" s="95"/>
    </row>
    <row r="196" spans="2:10">
      <c r="B196" s="94"/>
      <c r="C196" s="94"/>
      <c r="D196" s="95"/>
      <c r="E196" s="95"/>
      <c r="F196" s="113"/>
      <c r="G196" s="113"/>
      <c r="H196" s="113"/>
      <c r="I196" s="113"/>
      <c r="J196" s="95"/>
    </row>
    <row r="197" spans="2:10">
      <c r="B197" s="94"/>
      <c r="C197" s="94"/>
      <c r="D197" s="95"/>
      <c r="E197" s="95"/>
      <c r="F197" s="113"/>
      <c r="G197" s="113"/>
      <c r="H197" s="113"/>
      <c r="I197" s="113"/>
      <c r="J197" s="95"/>
    </row>
    <row r="198" spans="2:10">
      <c r="B198" s="94"/>
      <c r="C198" s="94"/>
      <c r="D198" s="95"/>
      <c r="E198" s="95"/>
      <c r="F198" s="113"/>
      <c r="G198" s="113"/>
      <c r="H198" s="113"/>
      <c r="I198" s="113"/>
      <c r="J198" s="95"/>
    </row>
    <row r="199" spans="2:10">
      <c r="B199" s="94"/>
      <c r="C199" s="94"/>
      <c r="D199" s="95"/>
      <c r="E199" s="95"/>
      <c r="F199" s="113"/>
      <c r="G199" s="113"/>
      <c r="H199" s="113"/>
      <c r="I199" s="113"/>
      <c r="J199" s="95"/>
    </row>
    <row r="200" spans="2:10">
      <c r="B200" s="94"/>
      <c r="C200" s="94"/>
      <c r="D200" s="95"/>
      <c r="E200" s="95"/>
      <c r="F200" s="113"/>
      <c r="G200" s="113"/>
      <c r="H200" s="113"/>
      <c r="I200" s="113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135</v>
      </c>
      <c r="C1" s="46" t="s" vm="1">
        <v>213</v>
      </c>
    </row>
    <row r="2" spans="2:11">
      <c r="B2" s="46" t="s">
        <v>134</v>
      </c>
      <c r="C2" s="46" t="s">
        <v>214</v>
      </c>
    </row>
    <row r="3" spans="2:11">
      <c r="B3" s="46" t="s">
        <v>136</v>
      </c>
      <c r="C3" s="68" t="s">
        <v>2376</v>
      </c>
    </row>
    <row r="4" spans="2:11">
      <c r="B4" s="46" t="s">
        <v>137</v>
      </c>
      <c r="C4" s="68">
        <v>14244</v>
      </c>
    </row>
    <row r="6" spans="2:11" ht="26.25" customHeight="1">
      <c r="B6" s="121" t="s">
        <v>167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s="3" customFormat="1" ht="63">
      <c r="B7" s="47" t="s">
        <v>105</v>
      </c>
      <c r="C7" s="49" t="s">
        <v>106</v>
      </c>
      <c r="D7" s="49" t="s">
        <v>14</v>
      </c>
      <c r="E7" s="49" t="s">
        <v>15</v>
      </c>
      <c r="F7" s="49" t="s">
        <v>53</v>
      </c>
      <c r="G7" s="49" t="s">
        <v>92</v>
      </c>
      <c r="H7" s="49" t="s">
        <v>50</v>
      </c>
      <c r="I7" s="49" t="s">
        <v>100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2370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15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5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3"/>
      <c r="E110" s="113"/>
      <c r="F110" s="113"/>
      <c r="G110" s="113"/>
      <c r="H110" s="113"/>
      <c r="I110" s="95"/>
      <c r="J110" s="95"/>
      <c r="K110" s="95"/>
    </row>
    <row r="111" spans="2:11">
      <c r="B111" s="94"/>
      <c r="C111" s="94"/>
      <c r="D111" s="113"/>
      <c r="E111" s="113"/>
      <c r="F111" s="113"/>
      <c r="G111" s="113"/>
      <c r="H111" s="113"/>
      <c r="I111" s="95"/>
      <c r="J111" s="95"/>
      <c r="K111" s="95"/>
    </row>
    <row r="112" spans="2:11">
      <c r="B112" s="94"/>
      <c r="C112" s="94"/>
      <c r="D112" s="113"/>
      <c r="E112" s="113"/>
      <c r="F112" s="113"/>
      <c r="G112" s="113"/>
      <c r="H112" s="113"/>
      <c r="I112" s="95"/>
      <c r="J112" s="95"/>
      <c r="K112" s="95"/>
    </row>
    <row r="113" spans="2:11">
      <c r="B113" s="94"/>
      <c r="C113" s="94"/>
      <c r="D113" s="113"/>
      <c r="E113" s="113"/>
      <c r="F113" s="113"/>
      <c r="G113" s="113"/>
      <c r="H113" s="113"/>
      <c r="I113" s="95"/>
      <c r="J113" s="95"/>
      <c r="K113" s="95"/>
    </row>
    <row r="114" spans="2:11">
      <c r="B114" s="94"/>
      <c r="C114" s="94"/>
      <c r="D114" s="113"/>
      <c r="E114" s="113"/>
      <c r="F114" s="113"/>
      <c r="G114" s="113"/>
      <c r="H114" s="113"/>
      <c r="I114" s="95"/>
      <c r="J114" s="95"/>
      <c r="K114" s="95"/>
    </row>
    <row r="115" spans="2:11">
      <c r="B115" s="94"/>
      <c r="C115" s="94"/>
      <c r="D115" s="113"/>
      <c r="E115" s="113"/>
      <c r="F115" s="113"/>
      <c r="G115" s="113"/>
      <c r="H115" s="113"/>
      <c r="I115" s="95"/>
      <c r="J115" s="95"/>
      <c r="K115" s="95"/>
    </row>
    <row r="116" spans="2:11">
      <c r="B116" s="94"/>
      <c r="C116" s="94"/>
      <c r="D116" s="113"/>
      <c r="E116" s="113"/>
      <c r="F116" s="113"/>
      <c r="G116" s="113"/>
      <c r="H116" s="113"/>
      <c r="I116" s="95"/>
      <c r="J116" s="95"/>
      <c r="K116" s="95"/>
    </row>
    <row r="117" spans="2:11">
      <c r="B117" s="94"/>
      <c r="C117" s="94"/>
      <c r="D117" s="113"/>
      <c r="E117" s="113"/>
      <c r="F117" s="113"/>
      <c r="G117" s="113"/>
      <c r="H117" s="113"/>
      <c r="I117" s="95"/>
      <c r="J117" s="95"/>
      <c r="K117" s="95"/>
    </row>
    <row r="118" spans="2:11">
      <c r="B118" s="94"/>
      <c r="C118" s="94"/>
      <c r="D118" s="113"/>
      <c r="E118" s="113"/>
      <c r="F118" s="113"/>
      <c r="G118" s="113"/>
      <c r="H118" s="113"/>
      <c r="I118" s="95"/>
      <c r="J118" s="95"/>
      <c r="K118" s="95"/>
    </row>
    <row r="119" spans="2:11">
      <c r="B119" s="94"/>
      <c r="C119" s="94"/>
      <c r="D119" s="113"/>
      <c r="E119" s="113"/>
      <c r="F119" s="113"/>
      <c r="G119" s="113"/>
      <c r="H119" s="113"/>
      <c r="I119" s="95"/>
      <c r="J119" s="95"/>
      <c r="K119" s="95"/>
    </row>
    <row r="120" spans="2:11">
      <c r="B120" s="94"/>
      <c r="C120" s="94"/>
      <c r="D120" s="113"/>
      <c r="E120" s="113"/>
      <c r="F120" s="113"/>
      <c r="G120" s="113"/>
      <c r="H120" s="113"/>
      <c r="I120" s="95"/>
      <c r="J120" s="95"/>
      <c r="K120" s="95"/>
    </row>
    <row r="121" spans="2:11">
      <c r="B121" s="94"/>
      <c r="C121" s="94"/>
      <c r="D121" s="113"/>
      <c r="E121" s="113"/>
      <c r="F121" s="113"/>
      <c r="G121" s="113"/>
      <c r="H121" s="113"/>
      <c r="I121" s="95"/>
      <c r="J121" s="95"/>
      <c r="K121" s="95"/>
    </row>
    <row r="122" spans="2:11">
      <c r="B122" s="94"/>
      <c r="C122" s="94"/>
      <c r="D122" s="113"/>
      <c r="E122" s="113"/>
      <c r="F122" s="113"/>
      <c r="G122" s="113"/>
      <c r="H122" s="113"/>
      <c r="I122" s="95"/>
      <c r="J122" s="95"/>
      <c r="K122" s="95"/>
    </row>
    <row r="123" spans="2:11">
      <c r="B123" s="94"/>
      <c r="C123" s="94"/>
      <c r="D123" s="113"/>
      <c r="E123" s="113"/>
      <c r="F123" s="113"/>
      <c r="G123" s="113"/>
      <c r="H123" s="113"/>
      <c r="I123" s="95"/>
      <c r="J123" s="95"/>
      <c r="K123" s="95"/>
    </row>
    <row r="124" spans="2:11">
      <c r="B124" s="94"/>
      <c r="C124" s="94"/>
      <c r="D124" s="113"/>
      <c r="E124" s="113"/>
      <c r="F124" s="113"/>
      <c r="G124" s="113"/>
      <c r="H124" s="113"/>
      <c r="I124" s="95"/>
      <c r="J124" s="95"/>
      <c r="K124" s="95"/>
    </row>
    <row r="125" spans="2:11">
      <c r="B125" s="94"/>
      <c r="C125" s="94"/>
      <c r="D125" s="113"/>
      <c r="E125" s="113"/>
      <c r="F125" s="113"/>
      <c r="G125" s="113"/>
      <c r="H125" s="113"/>
      <c r="I125" s="95"/>
      <c r="J125" s="95"/>
      <c r="K125" s="95"/>
    </row>
    <row r="126" spans="2:11">
      <c r="B126" s="94"/>
      <c r="C126" s="94"/>
      <c r="D126" s="113"/>
      <c r="E126" s="113"/>
      <c r="F126" s="113"/>
      <c r="G126" s="113"/>
      <c r="H126" s="113"/>
      <c r="I126" s="95"/>
      <c r="J126" s="95"/>
      <c r="K126" s="95"/>
    </row>
    <row r="127" spans="2:11">
      <c r="B127" s="94"/>
      <c r="C127" s="94"/>
      <c r="D127" s="113"/>
      <c r="E127" s="113"/>
      <c r="F127" s="113"/>
      <c r="G127" s="113"/>
      <c r="H127" s="113"/>
      <c r="I127" s="95"/>
      <c r="J127" s="95"/>
      <c r="K127" s="95"/>
    </row>
    <row r="128" spans="2:11">
      <c r="B128" s="94"/>
      <c r="C128" s="94"/>
      <c r="D128" s="113"/>
      <c r="E128" s="113"/>
      <c r="F128" s="113"/>
      <c r="G128" s="113"/>
      <c r="H128" s="113"/>
      <c r="I128" s="95"/>
      <c r="J128" s="95"/>
      <c r="K128" s="95"/>
    </row>
    <row r="129" spans="2:11">
      <c r="B129" s="94"/>
      <c r="C129" s="94"/>
      <c r="D129" s="113"/>
      <c r="E129" s="113"/>
      <c r="F129" s="113"/>
      <c r="G129" s="113"/>
      <c r="H129" s="113"/>
      <c r="I129" s="95"/>
      <c r="J129" s="95"/>
      <c r="K129" s="95"/>
    </row>
    <row r="130" spans="2:11">
      <c r="B130" s="94"/>
      <c r="C130" s="94"/>
      <c r="D130" s="113"/>
      <c r="E130" s="113"/>
      <c r="F130" s="113"/>
      <c r="G130" s="113"/>
      <c r="H130" s="113"/>
      <c r="I130" s="95"/>
      <c r="J130" s="95"/>
      <c r="K130" s="95"/>
    </row>
    <row r="131" spans="2:11">
      <c r="B131" s="94"/>
      <c r="C131" s="94"/>
      <c r="D131" s="113"/>
      <c r="E131" s="113"/>
      <c r="F131" s="113"/>
      <c r="G131" s="113"/>
      <c r="H131" s="113"/>
      <c r="I131" s="95"/>
      <c r="J131" s="95"/>
      <c r="K131" s="95"/>
    </row>
    <row r="132" spans="2:11">
      <c r="B132" s="94"/>
      <c r="C132" s="94"/>
      <c r="D132" s="113"/>
      <c r="E132" s="113"/>
      <c r="F132" s="113"/>
      <c r="G132" s="113"/>
      <c r="H132" s="113"/>
      <c r="I132" s="95"/>
      <c r="J132" s="95"/>
      <c r="K132" s="95"/>
    </row>
    <row r="133" spans="2:11">
      <c r="B133" s="94"/>
      <c r="C133" s="94"/>
      <c r="D133" s="113"/>
      <c r="E133" s="113"/>
      <c r="F133" s="113"/>
      <c r="G133" s="113"/>
      <c r="H133" s="113"/>
      <c r="I133" s="95"/>
      <c r="J133" s="95"/>
      <c r="K133" s="95"/>
    </row>
    <row r="134" spans="2:11">
      <c r="B134" s="94"/>
      <c r="C134" s="94"/>
      <c r="D134" s="113"/>
      <c r="E134" s="113"/>
      <c r="F134" s="113"/>
      <c r="G134" s="113"/>
      <c r="H134" s="113"/>
      <c r="I134" s="95"/>
      <c r="J134" s="95"/>
      <c r="K134" s="95"/>
    </row>
    <row r="135" spans="2:11">
      <c r="B135" s="94"/>
      <c r="C135" s="94"/>
      <c r="D135" s="113"/>
      <c r="E135" s="113"/>
      <c r="F135" s="113"/>
      <c r="G135" s="113"/>
      <c r="H135" s="113"/>
      <c r="I135" s="95"/>
      <c r="J135" s="95"/>
      <c r="K135" s="95"/>
    </row>
    <row r="136" spans="2:11">
      <c r="B136" s="94"/>
      <c r="C136" s="94"/>
      <c r="D136" s="113"/>
      <c r="E136" s="113"/>
      <c r="F136" s="113"/>
      <c r="G136" s="113"/>
      <c r="H136" s="113"/>
      <c r="I136" s="95"/>
      <c r="J136" s="95"/>
      <c r="K136" s="95"/>
    </row>
    <row r="137" spans="2:11">
      <c r="B137" s="94"/>
      <c r="C137" s="94"/>
      <c r="D137" s="113"/>
      <c r="E137" s="113"/>
      <c r="F137" s="113"/>
      <c r="G137" s="113"/>
      <c r="H137" s="113"/>
      <c r="I137" s="95"/>
      <c r="J137" s="95"/>
      <c r="K137" s="95"/>
    </row>
    <row r="138" spans="2:11">
      <c r="B138" s="94"/>
      <c r="C138" s="94"/>
      <c r="D138" s="113"/>
      <c r="E138" s="113"/>
      <c r="F138" s="113"/>
      <c r="G138" s="113"/>
      <c r="H138" s="113"/>
      <c r="I138" s="95"/>
      <c r="J138" s="95"/>
      <c r="K138" s="95"/>
    </row>
    <row r="139" spans="2:11">
      <c r="B139" s="94"/>
      <c r="C139" s="94"/>
      <c r="D139" s="113"/>
      <c r="E139" s="113"/>
      <c r="F139" s="113"/>
      <c r="G139" s="113"/>
      <c r="H139" s="113"/>
      <c r="I139" s="95"/>
      <c r="J139" s="95"/>
      <c r="K139" s="95"/>
    </row>
    <row r="140" spans="2:11">
      <c r="B140" s="94"/>
      <c r="C140" s="94"/>
      <c r="D140" s="113"/>
      <c r="E140" s="113"/>
      <c r="F140" s="113"/>
      <c r="G140" s="113"/>
      <c r="H140" s="113"/>
      <c r="I140" s="95"/>
      <c r="J140" s="95"/>
      <c r="K140" s="95"/>
    </row>
    <row r="141" spans="2:11">
      <c r="B141" s="94"/>
      <c r="C141" s="94"/>
      <c r="D141" s="113"/>
      <c r="E141" s="113"/>
      <c r="F141" s="113"/>
      <c r="G141" s="113"/>
      <c r="H141" s="113"/>
      <c r="I141" s="95"/>
      <c r="J141" s="95"/>
      <c r="K141" s="95"/>
    </row>
    <row r="142" spans="2:11">
      <c r="B142" s="94"/>
      <c r="C142" s="94"/>
      <c r="D142" s="113"/>
      <c r="E142" s="113"/>
      <c r="F142" s="113"/>
      <c r="G142" s="113"/>
      <c r="H142" s="113"/>
      <c r="I142" s="95"/>
      <c r="J142" s="95"/>
      <c r="K142" s="95"/>
    </row>
    <row r="143" spans="2:11">
      <c r="B143" s="94"/>
      <c r="C143" s="94"/>
      <c r="D143" s="113"/>
      <c r="E143" s="113"/>
      <c r="F143" s="113"/>
      <c r="G143" s="113"/>
      <c r="H143" s="113"/>
      <c r="I143" s="95"/>
      <c r="J143" s="95"/>
      <c r="K143" s="95"/>
    </row>
    <row r="144" spans="2:11">
      <c r="B144" s="94"/>
      <c r="C144" s="94"/>
      <c r="D144" s="113"/>
      <c r="E144" s="113"/>
      <c r="F144" s="113"/>
      <c r="G144" s="113"/>
      <c r="H144" s="113"/>
      <c r="I144" s="95"/>
      <c r="J144" s="95"/>
      <c r="K144" s="95"/>
    </row>
    <row r="145" spans="2:11">
      <c r="B145" s="94"/>
      <c r="C145" s="94"/>
      <c r="D145" s="113"/>
      <c r="E145" s="113"/>
      <c r="F145" s="113"/>
      <c r="G145" s="113"/>
      <c r="H145" s="113"/>
      <c r="I145" s="95"/>
      <c r="J145" s="95"/>
      <c r="K145" s="95"/>
    </row>
    <row r="146" spans="2:11">
      <c r="B146" s="94"/>
      <c r="C146" s="94"/>
      <c r="D146" s="113"/>
      <c r="E146" s="113"/>
      <c r="F146" s="113"/>
      <c r="G146" s="113"/>
      <c r="H146" s="113"/>
      <c r="I146" s="95"/>
      <c r="J146" s="95"/>
      <c r="K146" s="95"/>
    </row>
    <row r="147" spans="2:11">
      <c r="B147" s="94"/>
      <c r="C147" s="94"/>
      <c r="D147" s="113"/>
      <c r="E147" s="113"/>
      <c r="F147" s="113"/>
      <c r="G147" s="113"/>
      <c r="H147" s="113"/>
      <c r="I147" s="95"/>
      <c r="J147" s="95"/>
      <c r="K147" s="95"/>
    </row>
    <row r="148" spans="2:11">
      <c r="B148" s="94"/>
      <c r="C148" s="94"/>
      <c r="D148" s="113"/>
      <c r="E148" s="113"/>
      <c r="F148" s="113"/>
      <c r="G148" s="113"/>
      <c r="H148" s="113"/>
      <c r="I148" s="95"/>
      <c r="J148" s="95"/>
      <c r="K148" s="95"/>
    </row>
    <row r="149" spans="2:11">
      <c r="B149" s="94"/>
      <c r="C149" s="94"/>
      <c r="D149" s="113"/>
      <c r="E149" s="113"/>
      <c r="F149" s="113"/>
      <c r="G149" s="113"/>
      <c r="H149" s="113"/>
      <c r="I149" s="95"/>
      <c r="J149" s="95"/>
      <c r="K149" s="95"/>
    </row>
    <row r="150" spans="2:11">
      <c r="B150" s="94"/>
      <c r="C150" s="94"/>
      <c r="D150" s="113"/>
      <c r="E150" s="113"/>
      <c r="F150" s="113"/>
      <c r="G150" s="113"/>
      <c r="H150" s="113"/>
      <c r="I150" s="95"/>
      <c r="J150" s="95"/>
      <c r="K150" s="95"/>
    </row>
    <row r="151" spans="2:11">
      <c r="B151" s="94"/>
      <c r="C151" s="94"/>
      <c r="D151" s="113"/>
      <c r="E151" s="113"/>
      <c r="F151" s="113"/>
      <c r="G151" s="113"/>
      <c r="H151" s="113"/>
      <c r="I151" s="95"/>
      <c r="J151" s="95"/>
      <c r="K151" s="95"/>
    </row>
    <row r="152" spans="2:11">
      <c r="B152" s="94"/>
      <c r="C152" s="94"/>
      <c r="D152" s="113"/>
      <c r="E152" s="113"/>
      <c r="F152" s="113"/>
      <c r="G152" s="113"/>
      <c r="H152" s="113"/>
      <c r="I152" s="95"/>
      <c r="J152" s="95"/>
      <c r="K152" s="95"/>
    </row>
    <row r="153" spans="2:11">
      <c r="B153" s="94"/>
      <c r="C153" s="94"/>
      <c r="D153" s="113"/>
      <c r="E153" s="113"/>
      <c r="F153" s="113"/>
      <c r="G153" s="113"/>
      <c r="H153" s="113"/>
      <c r="I153" s="95"/>
      <c r="J153" s="95"/>
      <c r="K153" s="95"/>
    </row>
    <row r="154" spans="2:11">
      <c r="B154" s="94"/>
      <c r="C154" s="94"/>
      <c r="D154" s="113"/>
      <c r="E154" s="113"/>
      <c r="F154" s="113"/>
      <c r="G154" s="113"/>
      <c r="H154" s="113"/>
      <c r="I154" s="95"/>
      <c r="J154" s="95"/>
      <c r="K154" s="95"/>
    </row>
    <row r="155" spans="2:11">
      <c r="B155" s="94"/>
      <c r="C155" s="94"/>
      <c r="D155" s="113"/>
      <c r="E155" s="113"/>
      <c r="F155" s="113"/>
      <c r="G155" s="113"/>
      <c r="H155" s="113"/>
      <c r="I155" s="95"/>
      <c r="J155" s="95"/>
      <c r="K155" s="95"/>
    </row>
    <row r="156" spans="2:11">
      <c r="B156" s="94"/>
      <c r="C156" s="94"/>
      <c r="D156" s="113"/>
      <c r="E156" s="113"/>
      <c r="F156" s="113"/>
      <c r="G156" s="113"/>
      <c r="H156" s="113"/>
      <c r="I156" s="95"/>
      <c r="J156" s="95"/>
      <c r="K156" s="95"/>
    </row>
    <row r="157" spans="2:11">
      <c r="B157" s="94"/>
      <c r="C157" s="94"/>
      <c r="D157" s="113"/>
      <c r="E157" s="113"/>
      <c r="F157" s="113"/>
      <c r="G157" s="113"/>
      <c r="H157" s="113"/>
      <c r="I157" s="95"/>
      <c r="J157" s="95"/>
      <c r="K157" s="95"/>
    </row>
    <row r="158" spans="2:11">
      <c r="B158" s="94"/>
      <c r="C158" s="94"/>
      <c r="D158" s="113"/>
      <c r="E158" s="113"/>
      <c r="F158" s="113"/>
      <c r="G158" s="113"/>
      <c r="H158" s="113"/>
      <c r="I158" s="95"/>
      <c r="J158" s="95"/>
      <c r="K158" s="95"/>
    </row>
    <row r="159" spans="2:11">
      <c r="B159" s="94"/>
      <c r="C159" s="94"/>
      <c r="D159" s="113"/>
      <c r="E159" s="113"/>
      <c r="F159" s="113"/>
      <c r="G159" s="113"/>
      <c r="H159" s="113"/>
      <c r="I159" s="95"/>
      <c r="J159" s="95"/>
      <c r="K159" s="95"/>
    </row>
    <row r="160" spans="2:11">
      <c r="B160" s="94"/>
      <c r="C160" s="94"/>
      <c r="D160" s="113"/>
      <c r="E160" s="113"/>
      <c r="F160" s="113"/>
      <c r="G160" s="113"/>
      <c r="H160" s="113"/>
      <c r="I160" s="95"/>
      <c r="J160" s="95"/>
      <c r="K160" s="95"/>
    </row>
    <row r="161" spans="2:11">
      <c r="B161" s="94"/>
      <c r="C161" s="94"/>
      <c r="D161" s="113"/>
      <c r="E161" s="113"/>
      <c r="F161" s="113"/>
      <c r="G161" s="113"/>
      <c r="H161" s="113"/>
      <c r="I161" s="95"/>
      <c r="J161" s="95"/>
      <c r="K161" s="95"/>
    </row>
    <row r="162" spans="2:11">
      <c r="B162" s="94"/>
      <c r="C162" s="94"/>
      <c r="D162" s="113"/>
      <c r="E162" s="113"/>
      <c r="F162" s="113"/>
      <c r="G162" s="113"/>
      <c r="H162" s="113"/>
      <c r="I162" s="95"/>
      <c r="J162" s="95"/>
      <c r="K162" s="95"/>
    </row>
    <row r="163" spans="2:11">
      <c r="B163" s="94"/>
      <c r="C163" s="94"/>
      <c r="D163" s="113"/>
      <c r="E163" s="113"/>
      <c r="F163" s="113"/>
      <c r="G163" s="113"/>
      <c r="H163" s="113"/>
      <c r="I163" s="95"/>
      <c r="J163" s="95"/>
      <c r="K163" s="95"/>
    </row>
    <row r="164" spans="2:11">
      <c r="B164" s="94"/>
      <c r="C164" s="94"/>
      <c r="D164" s="113"/>
      <c r="E164" s="113"/>
      <c r="F164" s="113"/>
      <c r="G164" s="113"/>
      <c r="H164" s="113"/>
      <c r="I164" s="95"/>
      <c r="J164" s="95"/>
      <c r="K164" s="95"/>
    </row>
    <row r="165" spans="2:11">
      <c r="B165" s="94"/>
      <c r="C165" s="94"/>
      <c r="D165" s="113"/>
      <c r="E165" s="113"/>
      <c r="F165" s="113"/>
      <c r="G165" s="113"/>
      <c r="H165" s="113"/>
      <c r="I165" s="95"/>
      <c r="J165" s="95"/>
      <c r="K165" s="95"/>
    </row>
    <row r="166" spans="2:11">
      <c r="B166" s="94"/>
      <c r="C166" s="94"/>
      <c r="D166" s="113"/>
      <c r="E166" s="113"/>
      <c r="F166" s="113"/>
      <c r="G166" s="113"/>
      <c r="H166" s="113"/>
      <c r="I166" s="95"/>
      <c r="J166" s="95"/>
      <c r="K166" s="95"/>
    </row>
    <row r="167" spans="2:11">
      <c r="B167" s="94"/>
      <c r="C167" s="94"/>
      <c r="D167" s="113"/>
      <c r="E167" s="113"/>
      <c r="F167" s="113"/>
      <c r="G167" s="113"/>
      <c r="H167" s="113"/>
      <c r="I167" s="95"/>
      <c r="J167" s="95"/>
      <c r="K167" s="95"/>
    </row>
    <row r="168" spans="2:11">
      <c r="B168" s="94"/>
      <c r="C168" s="94"/>
      <c r="D168" s="113"/>
      <c r="E168" s="113"/>
      <c r="F168" s="113"/>
      <c r="G168" s="113"/>
      <c r="H168" s="113"/>
      <c r="I168" s="95"/>
      <c r="J168" s="95"/>
      <c r="K168" s="95"/>
    </row>
    <row r="169" spans="2:11">
      <c r="B169" s="94"/>
      <c r="C169" s="94"/>
      <c r="D169" s="113"/>
      <c r="E169" s="113"/>
      <c r="F169" s="113"/>
      <c r="G169" s="113"/>
      <c r="H169" s="113"/>
      <c r="I169" s="95"/>
      <c r="J169" s="95"/>
      <c r="K169" s="95"/>
    </row>
    <row r="170" spans="2:11">
      <c r="B170" s="94"/>
      <c r="C170" s="94"/>
      <c r="D170" s="113"/>
      <c r="E170" s="113"/>
      <c r="F170" s="113"/>
      <c r="G170" s="113"/>
      <c r="H170" s="113"/>
      <c r="I170" s="95"/>
      <c r="J170" s="95"/>
      <c r="K170" s="95"/>
    </row>
    <row r="171" spans="2:11">
      <c r="B171" s="94"/>
      <c r="C171" s="94"/>
      <c r="D171" s="113"/>
      <c r="E171" s="113"/>
      <c r="F171" s="113"/>
      <c r="G171" s="113"/>
      <c r="H171" s="113"/>
      <c r="I171" s="95"/>
      <c r="J171" s="95"/>
      <c r="K171" s="95"/>
    </row>
    <row r="172" spans="2:11">
      <c r="B172" s="94"/>
      <c r="C172" s="94"/>
      <c r="D172" s="113"/>
      <c r="E172" s="113"/>
      <c r="F172" s="113"/>
      <c r="G172" s="113"/>
      <c r="H172" s="113"/>
      <c r="I172" s="95"/>
      <c r="J172" s="95"/>
      <c r="K172" s="95"/>
    </row>
    <row r="173" spans="2:11">
      <c r="B173" s="94"/>
      <c r="C173" s="94"/>
      <c r="D173" s="113"/>
      <c r="E173" s="113"/>
      <c r="F173" s="113"/>
      <c r="G173" s="113"/>
      <c r="H173" s="113"/>
      <c r="I173" s="95"/>
      <c r="J173" s="95"/>
      <c r="K173" s="95"/>
    </row>
    <row r="174" spans="2:11">
      <c r="B174" s="94"/>
      <c r="C174" s="94"/>
      <c r="D174" s="113"/>
      <c r="E174" s="113"/>
      <c r="F174" s="113"/>
      <c r="G174" s="113"/>
      <c r="H174" s="113"/>
      <c r="I174" s="95"/>
      <c r="J174" s="95"/>
      <c r="K174" s="95"/>
    </row>
    <row r="175" spans="2:11">
      <c r="B175" s="94"/>
      <c r="C175" s="94"/>
      <c r="D175" s="113"/>
      <c r="E175" s="113"/>
      <c r="F175" s="113"/>
      <c r="G175" s="113"/>
      <c r="H175" s="113"/>
      <c r="I175" s="95"/>
      <c r="J175" s="95"/>
      <c r="K175" s="95"/>
    </row>
    <row r="176" spans="2:11">
      <c r="B176" s="94"/>
      <c r="C176" s="94"/>
      <c r="D176" s="113"/>
      <c r="E176" s="113"/>
      <c r="F176" s="113"/>
      <c r="G176" s="113"/>
      <c r="H176" s="113"/>
      <c r="I176" s="95"/>
      <c r="J176" s="95"/>
      <c r="K176" s="95"/>
    </row>
    <row r="177" spans="2:11">
      <c r="B177" s="94"/>
      <c r="C177" s="94"/>
      <c r="D177" s="113"/>
      <c r="E177" s="113"/>
      <c r="F177" s="113"/>
      <c r="G177" s="113"/>
      <c r="H177" s="113"/>
      <c r="I177" s="95"/>
      <c r="J177" s="95"/>
      <c r="K177" s="95"/>
    </row>
    <row r="178" spans="2:11">
      <c r="B178" s="94"/>
      <c r="C178" s="94"/>
      <c r="D178" s="113"/>
      <c r="E178" s="113"/>
      <c r="F178" s="113"/>
      <c r="G178" s="113"/>
      <c r="H178" s="113"/>
      <c r="I178" s="95"/>
      <c r="J178" s="95"/>
      <c r="K178" s="95"/>
    </row>
    <row r="179" spans="2:11">
      <c r="B179" s="94"/>
      <c r="C179" s="94"/>
      <c r="D179" s="113"/>
      <c r="E179" s="113"/>
      <c r="F179" s="113"/>
      <c r="G179" s="113"/>
      <c r="H179" s="113"/>
      <c r="I179" s="95"/>
      <c r="J179" s="95"/>
      <c r="K179" s="95"/>
    </row>
    <row r="180" spans="2:11">
      <c r="B180" s="94"/>
      <c r="C180" s="94"/>
      <c r="D180" s="113"/>
      <c r="E180" s="113"/>
      <c r="F180" s="113"/>
      <c r="G180" s="113"/>
      <c r="H180" s="113"/>
      <c r="I180" s="95"/>
      <c r="J180" s="95"/>
      <c r="K180" s="95"/>
    </row>
    <row r="181" spans="2:11">
      <c r="B181" s="94"/>
      <c r="C181" s="94"/>
      <c r="D181" s="113"/>
      <c r="E181" s="113"/>
      <c r="F181" s="113"/>
      <c r="G181" s="113"/>
      <c r="H181" s="113"/>
      <c r="I181" s="95"/>
      <c r="J181" s="95"/>
      <c r="K181" s="95"/>
    </row>
    <row r="182" spans="2:11">
      <c r="B182" s="94"/>
      <c r="C182" s="94"/>
      <c r="D182" s="113"/>
      <c r="E182" s="113"/>
      <c r="F182" s="113"/>
      <c r="G182" s="113"/>
      <c r="H182" s="113"/>
      <c r="I182" s="95"/>
      <c r="J182" s="95"/>
      <c r="K182" s="95"/>
    </row>
    <row r="183" spans="2:11">
      <c r="B183" s="94"/>
      <c r="C183" s="94"/>
      <c r="D183" s="113"/>
      <c r="E183" s="113"/>
      <c r="F183" s="113"/>
      <c r="G183" s="113"/>
      <c r="H183" s="113"/>
      <c r="I183" s="95"/>
      <c r="J183" s="95"/>
      <c r="K183" s="95"/>
    </row>
    <row r="184" spans="2:11">
      <c r="B184" s="94"/>
      <c r="C184" s="94"/>
      <c r="D184" s="113"/>
      <c r="E184" s="113"/>
      <c r="F184" s="113"/>
      <c r="G184" s="113"/>
      <c r="H184" s="113"/>
      <c r="I184" s="95"/>
      <c r="J184" s="95"/>
      <c r="K184" s="95"/>
    </row>
    <row r="185" spans="2:11">
      <c r="B185" s="94"/>
      <c r="C185" s="94"/>
      <c r="D185" s="113"/>
      <c r="E185" s="113"/>
      <c r="F185" s="113"/>
      <c r="G185" s="113"/>
      <c r="H185" s="113"/>
      <c r="I185" s="95"/>
      <c r="J185" s="95"/>
      <c r="K185" s="95"/>
    </row>
    <row r="186" spans="2:11">
      <c r="B186" s="94"/>
      <c r="C186" s="94"/>
      <c r="D186" s="113"/>
      <c r="E186" s="113"/>
      <c r="F186" s="113"/>
      <c r="G186" s="113"/>
      <c r="H186" s="113"/>
      <c r="I186" s="95"/>
      <c r="J186" s="95"/>
      <c r="K186" s="95"/>
    </row>
    <row r="187" spans="2:11">
      <c r="B187" s="94"/>
      <c r="C187" s="94"/>
      <c r="D187" s="113"/>
      <c r="E187" s="113"/>
      <c r="F187" s="113"/>
      <c r="G187" s="113"/>
      <c r="H187" s="113"/>
      <c r="I187" s="95"/>
      <c r="J187" s="95"/>
      <c r="K187" s="95"/>
    </row>
    <row r="188" spans="2:11">
      <c r="B188" s="94"/>
      <c r="C188" s="94"/>
      <c r="D188" s="113"/>
      <c r="E188" s="113"/>
      <c r="F188" s="113"/>
      <c r="G188" s="113"/>
      <c r="H188" s="113"/>
      <c r="I188" s="95"/>
      <c r="J188" s="95"/>
      <c r="K188" s="95"/>
    </row>
    <row r="189" spans="2:11">
      <c r="B189" s="94"/>
      <c r="C189" s="94"/>
      <c r="D189" s="113"/>
      <c r="E189" s="113"/>
      <c r="F189" s="113"/>
      <c r="G189" s="113"/>
      <c r="H189" s="113"/>
      <c r="I189" s="95"/>
      <c r="J189" s="95"/>
      <c r="K189" s="95"/>
    </row>
    <row r="190" spans="2:11">
      <c r="B190" s="94"/>
      <c r="C190" s="94"/>
      <c r="D190" s="113"/>
      <c r="E190" s="113"/>
      <c r="F190" s="113"/>
      <c r="G190" s="113"/>
      <c r="H190" s="113"/>
      <c r="I190" s="95"/>
      <c r="J190" s="95"/>
      <c r="K190" s="95"/>
    </row>
    <row r="191" spans="2:11">
      <c r="B191" s="94"/>
      <c r="C191" s="94"/>
      <c r="D191" s="113"/>
      <c r="E191" s="113"/>
      <c r="F191" s="113"/>
      <c r="G191" s="113"/>
      <c r="H191" s="113"/>
      <c r="I191" s="95"/>
      <c r="J191" s="95"/>
      <c r="K191" s="95"/>
    </row>
    <row r="192" spans="2:11">
      <c r="B192" s="94"/>
      <c r="C192" s="94"/>
      <c r="D192" s="113"/>
      <c r="E192" s="113"/>
      <c r="F192" s="113"/>
      <c r="G192" s="113"/>
      <c r="H192" s="113"/>
      <c r="I192" s="95"/>
      <c r="J192" s="95"/>
      <c r="K192" s="95"/>
    </row>
    <row r="193" spans="2:11">
      <c r="B193" s="94"/>
      <c r="C193" s="94"/>
      <c r="D193" s="113"/>
      <c r="E193" s="113"/>
      <c r="F193" s="113"/>
      <c r="G193" s="113"/>
      <c r="H193" s="113"/>
      <c r="I193" s="95"/>
      <c r="J193" s="95"/>
      <c r="K193" s="95"/>
    </row>
    <row r="194" spans="2:11">
      <c r="B194" s="94"/>
      <c r="C194" s="94"/>
      <c r="D194" s="113"/>
      <c r="E194" s="113"/>
      <c r="F194" s="113"/>
      <c r="G194" s="113"/>
      <c r="H194" s="113"/>
      <c r="I194" s="95"/>
      <c r="J194" s="95"/>
      <c r="K194" s="95"/>
    </row>
    <row r="195" spans="2:11">
      <c r="B195" s="94"/>
      <c r="C195" s="94"/>
      <c r="D195" s="113"/>
      <c r="E195" s="113"/>
      <c r="F195" s="113"/>
      <c r="G195" s="113"/>
      <c r="H195" s="113"/>
      <c r="I195" s="95"/>
      <c r="J195" s="95"/>
      <c r="K195" s="95"/>
    </row>
    <row r="196" spans="2:11">
      <c r="B196" s="94"/>
      <c r="C196" s="94"/>
      <c r="D196" s="113"/>
      <c r="E196" s="113"/>
      <c r="F196" s="113"/>
      <c r="G196" s="113"/>
      <c r="H196" s="113"/>
      <c r="I196" s="95"/>
      <c r="J196" s="95"/>
      <c r="K196" s="95"/>
    </row>
    <row r="197" spans="2:11">
      <c r="B197" s="94"/>
      <c r="C197" s="94"/>
      <c r="D197" s="113"/>
      <c r="E197" s="113"/>
      <c r="F197" s="113"/>
      <c r="G197" s="113"/>
      <c r="H197" s="113"/>
      <c r="I197" s="95"/>
      <c r="J197" s="95"/>
      <c r="K197" s="95"/>
    </row>
    <row r="198" spans="2:11">
      <c r="B198" s="94"/>
      <c r="C198" s="94"/>
      <c r="D198" s="113"/>
      <c r="E198" s="113"/>
      <c r="F198" s="113"/>
      <c r="G198" s="113"/>
      <c r="H198" s="113"/>
      <c r="I198" s="95"/>
      <c r="J198" s="95"/>
      <c r="K198" s="95"/>
    </row>
    <row r="199" spans="2:11">
      <c r="B199" s="94"/>
      <c r="C199" s="94"/>
      <c r="D199" s="113"/>
      <c r="E199" s="113"/>
      <c r="F199" s="113"/>
      <c r="G199" s="113"/>
      <c r="H199" s="113"/>
      <c r="I199" s="95"/>
      <c r="J199" s="95"/>
      <c r="K199" s="95"/>
    </row>
    <row r="200" spans="2:11">
      <c r="B200" s="94"/>
      <c r="C200" s="94"/>
      <c r="D200" s="113"/>
      <c r="E200" s="113"/>
      <c r="F200" s="113"/>
      <c r="G200" s="113"/>
      <c r="H200" s="113"/>
      <c r="I200" s="95"/>
      <c r="J200" s="95"/>
      <c r="K200" s="95"/>
    </row>
    <row r="201" spans="2:11">
      <c r="B201" s="94"/>
      <c r="C201" s="94"/>
      <c r="D201" s="113"/>
      <c r="E201" s="113"/>
      <c r="F201" s="113"/>
      <c r="G201" s="113"/>
      <c r="H201" s="113"/>
      <c r="I201" s="95"/>
      <c r="J201" s="95"/>
      <c r="K201" s="95"/>
    </row>
    <row r="202" spans="2:11">
      <c r="B202" s="94"/>
      <c r="C202" s="94"/>
      <c r="D202" s="113"/>
      <c r="E202" s="113"/>
      <c r="F202" s="113"/>
      <c r="G202" s="113"/>
      <c r="H202" s="113"/>
      <c r="I202" s="95"/>
      <c r="J202" s="95"/>
      <c r="K202" s="95"/>
    </row>
    <row r="203" spans="2:11">
      <c r="B203" s="94"/>
      <c r="C203" s="94"/>
      <c r="D203" s="113"/>
      <c r="E203" s="113"/>
      <c r="F203" s="113"/>
      <c r="G203" s="113"/>
      <c r="H203" s="113"/>
      <c r="I203" s="95"/>
      <c r="J203" s="95"/>
      <c r="K203" s="95"/>
    </row>
    <row r="204" spans="2:11">
      <c r="B204" s="94"/>
      <c r="C204" s="94"/>
      <c r="D204" s="113"/>
      <c r="E204" s="113"/>
      <c r="F204" s="113"/>
      <c r="G204" s="113"/>
      <c r="H204" s="113"/>
      <c r="I204" s="95"/>
      <c r="J204" s="95"/>
      <c r="K204" s="95"/>
    </row>
    <row r="205" spans="2:11">
      <c r="B205" s="94"/>
      <c r="C205" s="94"/>
      <c r="D205" s="113"/>
      <c r="E205" s="113"/>
      <c r="F205" s="113"/>
      <c r="G205" s="113"/>
      <c r="H205" s="113"/>
      <c r="I205" s="95"/>
      <c r="J205" s="95"/>
      <c r="K205" s="95"/>
    </row>
    <row r="206" spans="2:11">
      <c r="B206" s="94"/>
      <c r="C206" s="94"/>
      <c r="D206" s="113"/>
      <c r="E206" s="113"/>
      <c r="F206" s="113"/>
      <c r="G206" s="113"/>
      <c r="H206" s="113"/>
      <c r="I206" s="95"/>
      <c r="J206" s="95"/>
      <c r="K206" s="95"/>
    </row>
    <row r="207" spans="2:11">
      <c r="B207" s="94"/>
      <c r="C207" s="94"/>
      <c r="D207" s="113"/>
      <c r="E207" s="113"/>
      <c r="F207" s="113"/>
      <c r="G207" s="113"/>
      <c r="H207" s="113"/>
      <c r="I207" s="95"/>
      <c r="J207" s="95"/>
      <c r="K207" s="95"/>
    </row>
    <row r="208" spans="2:11">
      <c r="B208" s="94"/>
      <c r="C208" s="94"/>
      <c r="D208" s="113"/>
      <c r="E208" s="113"/>
      <c r="F208" s="113"/>
      <c r="G208" s="113"/>
      <c r="H208" s="113"/>
      <c r="I208" s="95"/>
      <c r="J208" s="95"/>
      <c r="K208" s="95"/>
    </row>
    <row r="209" spans="2:11">
      <c r="B209" s="94"/>
      <c r="C209" s="94"/>
      <c r="D209" s="113"/>
      <c r="E209" s="113"/>
      <c r="F209" s="113"/>
      <c r="G209" s="113"/>
      <c r="H209" s="113"/>
      <c r="I209" s="95"/>
      <c r="J209" s="95"/>
      <c r="K209" s="95"/>
    </row>
    <row r="210" spans="2:11">
      <c r="B210" s="94"/>
      <c r="C210" s="94"/>
      <c r="D210" s="113"/>
      <c r="E210" s="113"/>
      <c r="F210" s="113"/>
      <c r="G210" s="113"/>
      <c r="H210" s="113"/>
      <c r="I210" s="95"/>
      <c r="J210" s="95"/>
      <c r="K210" s="95"/>
    </row>
    <row r="211" spans="2:11">
      <c r="B211" s="94"/>
      <c r="C211" s="94"/>
      <c r="D211" s="113"/>
      <c r="E211" s="113"/>
      <c r="F211" s="113"/>
      <c r="G211" s="113"/>
      <c r="H211" s="113"/>
      <c r="I211" s="95"/>
      <c r="J211" s="95"/>
      <c r="K211" s="95"/>
    </row>
    <row r="212" spans="2:11">
      <c r="B212" s="94"/>
      <c r="C212" s="94"/>
      <c r="D212" s="113"/>
      <c r="E212" s="113"/>
      <c r="F212" s="113"/>
      <c r="G212" s="113"/>
      <c r="H212" s="113"/>
      <c r="I212" s="95"/>
      <c r="J212" s="95"/>
      <c r="K212" s="95"/>
    </row>
    <row r="213" spans="2:11">
      <c r="B213" s="94"/>
      <c r="C213" s="94"/>
      <c r="D213" s="113"/>
      <c r="E213" s="113"/>
      <c r="F213" s="113"/>
      <c r="G213" s="113"/>
      <c r="H213" s="113"/>
      <c r="I213" s="95"/>
      <c r="J213" s="95"/>
      <c r="K213" s="95"/>
    </row>
    <row r="214" spans="2:11">
      <c r="B214" s="94"/>
      <c r="C214" s="94"/>
      <c r="D214" s="113"/>
      <c r="E214" s="113"/>
      <c r="F214" s="113"/>
      <c r="G214" s="113"/>
      <c r="H214" s="113"/>
      <c r="I214" s="95"/>
      <c r="J214" s="95"/>
      <c r="K214" s="95"/>
    </row>
    <row r="215" spans="2:11">
      <c r="B215" s="94"/>
      <c r="C215" s="94"/>
      <c r="D215" s="113"/>
      <c r="E215" s="113"/>
      <c r="F215" s="113"/>
      <c r="G215" s="113"/>
      <c r="H215" s="113"/>
      <c r="I215" s="95"/>
      <c r="J215" s="95"/>
      <c r="K215" s="95"/>
    </row>
    <row r="216" spans="2:11">
      <c r="B216" s="94"/>
      <c r="C216" s="94"/>
      <c r="D216" s="113"/>
      <c r="E216" s="113"/>
      <c r="F216" s="113"/>
      <c r="G216" s="113"/>
      <c r="H216" s="113"/>
      <c r="I216" s="95"/>
      <c r="J216" s="95"/>
      <c r="K216" s="95"/>
    </row>
    <row r="217" spans="2:11">
      <c r="B217" s="94"/>
      <c r="C217" s="94"/>
      <c r="D217" s="113"/>
      <c r="E217" s="113"/>
      <c r="F217" s="113"/>
      <c r="G217" s="113"/>
      <c r="H217" s="113"/>
      <c r="I217" s="95"/>
      <c r="J217" s="95"/>
      <c r="K217" s="95"/>
    </row>
    <row r="218" spans="2:11">
      <c r="B218" s="94"/>
      <c r="C218" s="94"/>
      <c r="D218" s="113"/>
      <c r="E218" s="113"/>
      <c r="F218" s="113"/>
      <c r="G218" s="113"/>
      <c r="H218" s="113"/>
      <c r="I218" s="95"/>
      <c r="J218" s="95"/>
      <c r="K218" s="95"/>
    </row>
    <row r="219" spans="2:11">
      <c r="B219" s="94"/>
      <c r="C219" s="94"/>
      <c r="D219" s="113"/>
      <c r="E219" s="113"/>
      <c r="F219" s="113"/>
      <c r="G219" s="113"/>
      <c r="H219" s="113"/>
      <c r="I219" s="95"/>
      <c r="J219" s="95"/>
      <c r="K219" s="95"/>
    </row>
    <row r="220" spans="2:11">
      <c r="B220" s="94"/>
      <c r="C220" s="94"/>
      <c r="D220" s="113"/>
      <c r="E220" s="113"/>
      <c r="F220" s="113"/>
      <c r="G220" s="113"/>
      <c r="H220" s="113"/>
      <c r="I220" s="95"/>
      <c r="J220" s="95"/>
      <c r="K220" s="95"/>
    </row>
    <row r="221" spans="2:11">
      <c r="B221" s="94"/>
      <c r="C221" s="94"/>
      <c r="D221" s="113"/>
      <c r="E221" s="113"/>
      <c r="F221" s="113"/>
      <c r="G221" s="113"/>
      <c r="H221" s="113"/>
      <c r="I221" s="95"/>
      <c r="J221" s="95"/>
      <c r="K221" s="95"/>
    </row>
    <row r="222" spans="2:11">
      <c r="B222" s="94"/>
      <c r="C222" s="94"/>
      <c r="D222" s="113"/>
      <c r="E222" s="113"/>
      <c r="F222" s="113"/>
      <c r="G222" s="113"/>
      <c r="H222" s="113"/>
      <c r="I222" s="95"/>
      <c r="J222" s="95"/>
      <c r="K222" s="95"/>
    </row>
    <row r="223" spans="2:11">
      <c r="B223" s="94"/>
      <c r="C223" s="94"/>
      <c r="D223" s="113"/>
      <c r="E223" s="113"/>
      <c r="F223" s="113"/>
      <c r="G223" s="113"/>
      <c r="H223" s="113"/>
      <c r="I223" s="95"/>
      <c r="J223" s="95"/>
      <c r="K223" s="95"/>
    </row>
    <row r="224" spans="2:11">
      <c r="B224" s="94"/>
      <c r="C224" s="94"/>
      <c r="D224" s="113"/>
      <c r="E224" s="113"/>
      <c r="F224" s="113"/>
      <c r="G224" s="113"/>
      <c r="H224" s="113"/>
      <c r="I224" s="95"/>
      <c r="J224" s="95"/>
      <c r="K224" s="95"/>
    </row>
    <row r="225" spans="2:11">
      <c r="B225" s="94"/>
      <c r="C225" s="94"/>
      <c r="D225" s="113"/>
      <c r="E225" s="113"/>
      <c r="F225" s="113"/>
      <c r="G225" s="113"/>
      <c r="H225" s="113"/>
      <c r="I225" s="95"/>
      <c r="J225" s="95"/>
      <c r="K225" s="95"/>
    </row>
    <row r="226" spans="2:11">
      <c r="B226" s="94"/>
      <c r="C226" s="94"/>
      <c r="D226" s="113"/>
      <c r="E226" s="113"/>
      <c r="F226" s="113"/>
      <c r="G226" s="113"/>
      <c r="H226" s="113"/>
      <c r="I226" s="95"/>
      <c r="J226" s="95"/>
      <c r="K226" s="95"/>
    </row>
    <row r="227" spans="2:11">
      <c r="B227" s="94"/>
      <c r="C227" s="94"/>
      <c r="D227" s="113"/>
      <c r="E227" s="113"/>
      <c r="F227" s="113"/>
      <c r="G227" s="113"/>
      <c r="H227" s="113"/>
      <c r="I227" s="95"/>
      <c r="J227" s="95"/>
      <c r="K227" s="95"/>
    </row>
    <row r="228" spans="2:11">
      <c r="B228" s="94"/>
      <c r="C228" s="94"/>
      <c r="D228" s="113"/>
      <c r="E228" s="113"/>
      <c r="F228" s="113"/>
      <c r="G228" s="113"/>
      <c r="H228" s="113"/>
      <c r="I228" s="95"/>
      <c r="J228" s="95"/>
      <c r="K228" s="95"/>
    </row>
    <row r="229" spans="2:11">
      <c r="B229" s="94"/>
      <c r="C229" s="94"/>
      <c r="D229" s="113"/>
      <c r="E229" s="113"/>
      <c r="F229" s="113"/>
      <c r="G229" s="113"/>
      <c r="H229" s="113"/>
      <c r="I229" s="95"/>
      <c r="J229" s="95"/>
      <c r="K229" s="95"/>
    </row>
    <row r="230" spans="2:11">
      <c r="B230" s="94"/>
      <c r="C230" s="94"/>
      <c r="D230" s="113"/>
      <c r="E230" s="113"/>
      <c r="F230" s="113"/>
      <c r="G230" s="113"/>
      <c r="H230" s="113"/>
      <c r="I230" s="95"/>
      <c r="J230" s="95"/>
      <c r="K230" s="95"/>
    </row>
    <row r="231" spans="2:11">
      <c r="B231" s="94"/>
      <c r="C231" s="94"/>
      <c r="D231" s="113"/>
      <c r="E231" s="113"/>
      <c r="F231" s="113"/>
      <c r="G231" s="113"/>
      <c r="H231" s="113"/>
      <c r="I231" s="95"/>
      <c r="J231" s="95"/>
      <c r="K231" s="95"/>
    </row>
    <row r="232" spans="2:11">
      <c r="B232" s="94"/>
      <c r="C232" s="94"/>
      <c r="D232" s="113"/>
      <c r="E232" s="113"/>
      <c r="F232" s="113"/>
      <c r="G232" s="113"/>
      <c r="H232" s="113"/>
      <c r="I232" s="95"/>
      <c r="J232" s="95"/>
      <c r="K232" s="95"/>
    </row>
    <row r="233" spans="2:11">
      <c r="B233" s="94"/>
      <c r="C233" s="94"/>
      <c r="D233" s="113"/>
      <c r="E233" s="113"/>
      <c r="F233" s="113"/>
      <c r="G233" s="113"/>
      <c r="H233" s="113"/>
      <c r="I233" s="95"/>
      <c r="J233" s="95"/>
      <c r="K233" s="95"/>
    </row>
    <row r="234" spans="2:11">
      <c r="B234" s="94"/>
      <c r="C234" s="94"/>
      <c r="D234" s="113"/>
      <c r="E234" s="113"/>
      <c r="F234" s="113"/>
      <c r="G234" s="113"/>
      <c r="H234" s="113"/>
      <c r="I234" s="95"/>
      <c r="J234" s="95"/>
      <c r="K234" s="95"/>
    </row>
    <row r="235" spans="2:11">
      <c r="B235" s="94"/>
      <c r="C235" s="94"/>
      <c r="D235" s="113"/>
      <c r="E235" s="113"/>
      <c r="F235" s="113"/>
      <c r="G235" s="113"/>
      <c r="H235" s="113"/>
      <c r="I235" s="95"/>
      <c r="J235" s="95"/>
      <c r="K235" s="95"/>
    </row>
    <row r="236" spans="2:11">
      <c r="B236" s="94"/>
      <c r="C236" s="94"/>
      <c r="D236" s="113"/>
      <c r="E236" s="113"/>
      <c r="F236" s="113"/>
      <c r="G236" s="113"/>
      <c r="H236" s="113"/>
      <c r="I236" s="95"/>
      <c r="J236" s="95"/>
      <c r="K236" s="95"/>
    </row>
    <row r="237" spans="2:11">
      <c r="B237" s="94"/>
      <c r="C237" s="94"/>
      <c r="D237" s="113"/>
      <c r="E237" s="113"/>
      <c r="F237" s="113"/>
      <c r="G237" s="113"/>
      <c r="H237" s="113"/>
      <c r="I237" s="95"/>
      <c r="J237" s="95"/>
      <c r="K237" s="95"/>
    </row>
    <row r="238" spans="2:11">
      <c r="B238" s="94"/>
      <c r="C238" s="94"/>
      <c r="D238" s="113"/>
      <c r="E238" s="113"/>
      <c r="F238" s="113"/>
      <c r="G238" s="113"/>
      <c r="H238" s="113"/>
      <c r="I238" s="95"/>
      <c r="J238" s="95"/>
      <c r="K238" s="95"/>
    </row>
    <row r="239" spans="2:11">
      <c r="B239" s="94"/>
      <c r="C239" s="94"/>
      <c r="D239" s="113"/>
      <c r="E239" s="113"/>
      <c r="F239" s="113"/>
      <c r="G239" s="113"/>
      <c r="H239" s="113"/>
      <c r="I239" s="95"/>
      <c r="J239" s="95"/>
      <c r="K239" s="95"/>
    </row>
    <row r="240" spans="2:11">
      <c r="B240" s="94"/>
      <c r="C240" s="94"/>
      <c r="D240" s="113"/>
      <c r="E240" s="113"/>
      <c r="F240" s="113"/>
      <c r="G240" s="113"/>
      <c r="H240" s="113"/>
      <c r="I240" s="95"/>
      <c r="J240" s="95"/>
      <c r="K240" s="95"/>
    </row>
    <row r="241" spans="2:11">
      <c r="B241" s="94"/>
      <c r="C241" s="94"/>
      <c r="D241" s="113"/>
      <c r="E241" s="113"/>
      <c r="F241" s="113"/>
      <c r="G241" s="113"/>
      <c r="H241" s="113"/>
      <c r="I241" s="95"/>
      <c r="J241" s="95"/>
      <c r="K241" s="95"/>
    </row>
    <row r="242" spans="2:11">
      <c r="B242" s="94"/>
      <c r="C242" s="94"/>
      <c r="D242" s="113"/>
      <c r="E242" s="113"/>
      <c r="F242" s="113"/>
      <c r="G242" s="113"/>
      <c r="H242" s="113"/>
      <c r="I242" s="95"/>
      <c r="J242" s="95"/>
      <c r="K242" s="95"/>
    </row>
    <row r="243" spans="2:11">
      <c r="B243" s="94"/>
      <c r="C243" s="94"/>
      <c r="D243" s="113"/>
      <c r="E243" s="113"/>
      <c r="F243" s="113"/>
      <c r="G243" s="113"/>
      <c r="H243" s="113"/>
      <c r="I243" s="95"/>
      <c r="J243" s="95"/>
      <c r="K243" s="95"/>
    </row>
    <row r="244" spans="2:11">
      <c r="B244" s="94"/>
      <c r="C244" s="94"/>
      <c r="D244" s="113"/>
      <c r="E244" s="113"/>
      <c r="F244" s="113"/>
      <c r="G244" s="113"/>
      <c r="H244" s="113"/>
      <c r="I244" s="95"/>
      <c r="J244" s="95"/>
      <c r="K244" s="95"/>
    </row>
    <row r="245" spans="2:11">
      <c r="B245" s="94"/>
      <c r="C245" s="94"/>
      <c r="D245" s="113"/>
      <c r="E245" s="113"/>
      <c r="F245" s="113"/>
      <c r="G245" s="113"/>
      <c r="H245" s="113"/>
      <c r="I245" s="95"/>
      <c r="J245" s="95"/>
      <c r="K245" s="95"/>
    </row>
    <row r="246" spans="2:11">
      <c r="B246" s="94"/>
      <c r="C246" s="94"/>
      <c r="D246" s="113"/>
      <c r="E246" s="113"/>
      <c r="F246" s="113"/>
      <c r="G246" s="113"/>
      <c r="H246" s="113"/>
      <c r="I246" s="95"/>
      <c r="J246" s="95"/>
      <c r="K246" s="95"/>
    </row>
    <row r="247" spans="2:11">
      <c r="B247" s="94"/>
      <c r="C247" s="94"/>
      <c r="D247" s="113"/>
      <c r="E247" s="113"/>
      <c r="F247" s="113"/>
      <c r="G247" s="113"/>
      <c r="H247" s="113"/>
      <c r="I247" s="95"/>
      <c r="J247" s="95"/>
      <c r="K247" s="95"/>
    </row>
    <row r="248" spans="2:11">
      <c r="B248" s="94"/>
      <c r="C248" s="94"/>
      <c r="D248" s="113"/>
      <c r="E248" s="113"/>
      <c r="F248" s="113"/>
      <c r="G248" s="113"/>
      <c r="H248" s="113"/>
      <c r="I248" s="95"/>
      <c r="J248" s="95"/>
      <c r="K248" s="95"/>
    </row>
    <row r="249" spans="2:11">
      <c r="B249" s="94"/>
      <c r="C249" s="94"/>
      <c r="D249" s="113"/>
      <c r="E249" s="113"/>
      <c r="F249" s="113"/>
      <c r="G249" s="113"/>
      <c r="H249" s="113"/>
      <c r="I249" s="95"/>
      <c r="J249" s="95"/>
      <c r="K249" s="95"/>
    </row>
    <row r="250" spans="2:11">
      <c r="B250" s="94"/>
      <c r="C250" s="94"/>
      <c r="D250" s="113"/>
      <c r="E250" s="113"/>
      <c r="F250" s="113"/>
      <c r="G250" s="113"/>
      <c r="H250" s="113"/>
      <c r="I250" s="95"/>
      <c r="J250" s="95"/>
      <c r="K250" s="95"/>
    </row>
    <row r="251" spans="2:11">
      <c r="B251" s="94"/>
      <c r="C251" s="94"/>
      <c r="D251" s="113"/>
      <c r="E251" s="113"/>
      <c r="F251" s="113"/>
      <c r="G251" s="113"/>
      <c r="H251" s="113"/>
      <c r="I251" s="95"/>
      <c r="J251" s="95"/>
      <c r="K251" s="95"/>
    </row>
    <row r="252" spans="2:11">
      <c r="B252" s="94"/>
      <c r="C252" s="94"/>
      <c r="D252" s="113"/>
      <c r="E252" s="113"/>
      <c r="F252" s="113"/>
      <c r="G252" s="113"/>
      <c r="H252" s="113"/>
      <c r="I252" s="95"/>
      <c r="J252" s="95"/>
      <c r="K252" s="95"/>
    </row>
    <row r="253" spans="2:11">
      <c r="B253" s="94"/>
      <c r="C253" s="94"/>
      <c r="D253" s="113"/>
      <c r="E253" s="113"/>
      <c r="F253" s="113"/>
      <c r="G253" s="113"/>
      <c r="H253" s="113"/>
      <c r="I253" s="95"/>
      <c r="J253" s="95"/>
      <c r="K253" s="95"/>
    </row>
    <row r="254" spans="2:11">
      <c r="B254" s="94"/>
      <c r="C254" s="94"/>
      <c r="D254" s="113"/>
      <c r="E254" s="113"/>
      <c r="F254" s="113"/>
      <c r="G254" s="113"/>
      <c r="H254" s="113"/>
      <c r="I254" s="95"/>
      <c r="J254" s="95"/>
      <c r="K254" s="95"/>
    </row>
    <row r="255" spans="2:11">
      <c r="B255" s="94"/>
      <c r="C255" s="94"/>
      <c r="D255" s="113"/>
      <c r="E255" s="113"/>
      <c r="F255" s="113"/>
      <c r="G255" s="113"/>
      <c r="H255" s="113"/>
      <c r="I255" s="95"/>
      <c r="J255" s="95"/>
      <c r="K255" s="95"/>
    </row>
    <row r="256" spans="2:11">
      <c r="B256" s="94"/>
      <c r="C256" s="94"/>
      <c r="D256" s="113"/>
      <c r="E256" s="113"/>
      <c r="F256" s="113"/>
      <c r="G256" s="113"/>
      <c r="H256" s="113"/>
      <c r="I256" s="95"/>
      <c r="J256" s="95"/>
      <c r="K256" s="95"/>
    </row>
    <row r="257" spans="2:11">
      <c r="B257" s="94"/>
      <c r="C257" s="94"/>
      <c r="D257" s="113"/>
      <c r="E257" s="113"/>
      <c r="F257" s="113"/>
      <c r="G257" s="113"/>
      <c r="H257" s="113"/>
      <c r="I257" s="95"/>
      <c r="J257" s="95"/>
      <c r="K257" s="95"/>
    </row>
    <row r="258" spans="2:11">
      <c r="B258" s="94"/>
      <c r="C258" s="94"/>
      <c r="D258" s="113"/>
      <c r="E258" s="113"/>
      <c r="F258" s="113"/>
      <c r="G258" s="113"/>
      <c r="H258" s="113"/>
      <c r="I258" s="95"/>
      <c r="J258" s="95"/>
      <c r="K258" s="95"/>
    </row>
    <row r="259" spans="2:11">
      <c r="B259" s="94"/>
      <c r="C259" s="94"/>
      <c r="D259" s="113"/>
      <c r="E259" s="113"/>
      <c r="F259" s="113"/>
      <c r="G259" s="113"/>
      <c r="H259" s="113"/>
      <c r="I259" s="95"/>
      <c r="J259" s="95"/>
      <c r="K259" s="95"/>
    </row>
    <row r="260" spans="2:11">
      <c r="B260" s="94"/>
      <c r="C260" s="94"/>
      <c r="D260" s="113"/>
      <c r="E260" s="113"/>
      <c r="F260" s="113"/>
      <c r="G260" s="113"/>
      <c r="H260" s="113"/>
      <c r="I260" s="95"/>
      <c r="J260" s="95"/>
      <c r="K260" s="95"/>
    </row>
    <row r="261" spans="2:11">
      <c r="B261" s="94"/>
      <c r="C261" s="94"/>
      <c r="D261" s="113"/>
      <c r="E261" s="113"/>
      <c r="F261" s="113"/>
      <c r="G261" s="113"/>
      <c r="H261" s="113"/>
      <c r="I261" s="95"/>
      <c r="J261" s="95"/>
      <c r="K261" s="95"/>
    </row>
    <row r="262" spans="2:11">
      <c r="B262" s="94"/>
      <c r="C262" s="94"/>
      <c r="D262" s="113"/>
      <c r="E262" s="113"/>
      <c r="F262" s="113"/>
      <c r="G262" s="113"/>
      <c r="H262" s="113"/>
      <c r="I262" s="95"/>
      <c r="J262" s="95"/>
      <c r="K262" s="95"/>
    </row>
    <row r="263" spans="2:11">
      <c r="B263" s="94"/>
      <c r="C263" s="94"/>
      <c r="D263" s="113"/>
      <c r="E263" s="113"/>
      <c r="F263" s="113"/>
      <c r="G263" s="113"/>
      <c r="H263" s="113"/>
      <c r="I263" s="95"/>
      <c r="J263" s="95"/>
      <c r="K263" s="95"/>
    </row>
    <row r="264" spans="2:11">
      <c r="B264" s="94"/>
      <c r="C264" s="94"/>
      <c r="D264" s="113"/>
      <c r="E264" s="113"/>
      <c r="F264" s="113"/>
      <c r="G264" s="113"/>
      <c r="H264" s="113"/>
      <c r="I264" s="95"/>
      <c r="J264" s="95"/>
      <c r="K264" s="95"/>
    </row>
    <row r="265" spans="2:11">
      <c r="B265" s="94"/>
      <c r="C265" s="94"/>
      <c r="D265" s="113"/>
      <c r="E265" s="113"/>
      <c r="F265" s="113"/>
      <c r="G265" s="113"/>
      <c r="H265" s="113"/>
      <c r="I265" s="95"/>
      <c r="J265" s="95"/>
      <c r="K265" s="95"/>
    </row>
    <row r="266" spans="2:11">
      <c r="B266" s="94"/>
      <c r="C266" s="94"/>
      <c r="D266" s="113"/>
      <c r="E266" s="113"/>
      <c r="F266" s="113"/>
      <c r="G266" s="113"/>
      <c r="H266" s="113"/>
      <c r="I266" s="95"/>
      <c r="J266" s="95"/>
      <c r="K266" s="95"/>
    </row>
    <row r="267" spans="2:11">
      <c r="B267" s="94"/>
      <c r="C267" s="94"/>
      <c r="D267" s="113"/>
      <c r="E267" s="113"/>
      <c r="F267" s="113"/>
      <c r="G267" s="113"/>
      <c r="H267" s="113"/>
      <c r="I267" s="95"/>
      <c r="J267" s="95"/>
      <c r="K267" s="95"/>
    </row>
    <row r="268" spans="2:11">
      <c r="B268" s="94"/>
      <c r="C268" s="94"/>
      <c r="D268" s="113"/>
      <c r="E268" s="113"/>
      <c r="F268" s="113"/>
      <c r="G268" s="113"/>
      <c r="H268" s="113"/>
      <c r="I268" s="95"/>
      <c r="J268" s="95"/>
      <c r="K268" s="95"/>
    </row>
    <row r="269" spans="2:11">
      <c r="B269" s="94"/>
      <c r="C269" s="94"/>
      <c r="D269" s="113"/>
      <c r="E269" s="113"/>
      <c r="F269" s="113"/>
      <c r="G269" s="113"/>
      <c r="H269" s="113"/>
      <c r="I269" s="95"/>
      <c r="J269" s="95"/>
      <c r="K269" s="95"/>
    </row>
    <row r="270" spans="2:11">
      <c r="B270" s="94"/>
      <c r="C270" s="94"/>
      <c r="D270" s="113"/>
      <c r="E270" s="113"/>
      <c r="F270" s="113"/>
      <c r="G270" s="113"/>
      <c r="H270" s="113"/>
      <c r="I270" s="95"/>
      <c r="J270" s="95"/>
      <c r="K270" s="95"/>
    </row>
    <row r="271" spans="2:11">
      <c r="B271" s="94"/>
      <c r="C271" s="94"/>
      <c r="D271" s="113"/>
      <c r="E271" s="113"/>
      <c r="F271" s="113"/>
      <c r="G271" s="113"/>
      <c r="H271" s="113"/>
      <c r="I271" s="95"/>
      <c r="J271" s="95"/>
      <c r="K271" s="95"/>
    </row>
    <row r="272" spans="2:11">
      <c r="B272" s="94"/>
      <c r="C272" s="94"/>
      <c r="D272" s="113"/>
      <c r="E272" s="113"/>
      <c r="F272" s="113"/>
      <c r="G272" s="113"/>
      <c r="H272" s="113"/>
      <c r="I272" s="95"/>
      <c r="J272" s="95"/>
      <c r="K272" s="95"/>
    </row>
    <row r="273" spans="2:11">
      <c r="B273" s="94"/>
      <c r="C273" s="94"/>
      <c r="D273" s="113"/>
      <c r="E273" s="113"/>
      <c r="F273" s="113"/>
      <c r="G273" s="113"/>
      <c r="H273" s="113"/>
      <c r="I273" s="95"/>
      <c r="J273" s="95"/>
      <c r="K273" s="95"/>
    </row>
    <row r="274" spans="2:11">
      <c r="B274" s="94"/>
      <c r="C274" s="94"/>
      <c r="D274" s="113"/>
      <c r="E274" s="113"/>
      <c r="F274" s="113"/>
      <c r="G274" s="113"/>
      <c r="H274" s="113"/>
      <c r="I274" s="95"/>
      <c r="J274" s="95"/>
      <c r="K274" s="95"/>
    </row>
    <row r="275" spans="2:11">
      <c r="B275" s="94"/>
      <c r="C275" s="94"/>
      <c r="D275" s="113"/>
      <c r="E275" s="113"/>
      <c r="F275" s="113"/>
      <c r="G275" s="113"/>
      <c r="H275" s="113"/>
      <c r="I275" s="95"/>
      <c r="J275" s="95"/>
      <c r="K275" s="95"/>
    </row>
    <row r="276" spans="2:11">
      <c r="B276" s="94"/>
      <c r="C276" s="94"/>
      <c r="D276" s="113"/>
      <c r="E276" s="113"/>
      <c r="F276" s="113"/>
      <c r="G276" s="113"/>
      <c r="H276" s="113"/>
      <c r="I276" s="95"/>
      <c r="J276" s="95"/>
      <c r="K276" s="95"/>
    </row>
    <row r="277" spans="2:11">
      <c r="B277" s="94"/>
      <c r="C277" s="94"/>
      <c r="D277" s="113"/>
      <c r="E277" s="113"/>
      <c r="F277" s="113"/>
      <c r="G277" s="113"/>
      <c r="H277" s="113"/>
      <c r="I277" s="95"/>
      <c r="J277" s="95"/>
      <c r="K277" s="95"/>
    </row>
    <row r="278" spans="2:11">
      <c r="B278" s="94"/>
      <c r="C278" s="94"/>
      <c r="D278" s="113"/>
      <c r="E278" s="113"/>
      <c r="F278" s="113"/>
      <c r="G278" s="113"/>
      <c r="H278" s="113"/>
      <c r="I278" s="95"/>
      <c r="J278" s="95"/>
      <c r="K278" s="95"/>
    </row>
    <row r="279" spans="2:11">
      <c r="B279" s="94"/>
      <c r="C279" s="94"/>
      <c r="D279" s="113"/>
      <c r="E279" s="113"/>
      <c r="F279" s="113"/>
      <c r="G279" s="113"/>
      <c r="H279" s="113"/>
      <c r="I279" s="95"/>
      <c r="J279" s="95"/>
      <c r="K279" s="95"/>
    </row>
    <row r="280" spans="2:11">
      <c r="B280" s="94"/>
      <c r="C280" s="94"/>
      <c r="D280" s="113"/>
      <c r="E280" s="113"/>
      <c r="F280" s="113"/>
      <c r="G280" s="113"/>
      <c r="H280" s="113"/>
      <c r="I280" s="95"/>
      <c r="J280" s="95"/>
      <c r="K280" s="95"/>
    </row>
    <row r="281" spans="2:11">
      <c r="B281" s="94"/>
      <c r="C281" s="94"/>
      <c r="D281" s="113"/>
      <c r="E281" s="113"/>
      <c r="F281" s="113"/>
      <c r="G281" s="113"/>
      <c r="H281" s="113"/>
      <c r="I281" s="95"/>
      <c r="J281" s="95"/>
      <c r="K281" s="95"/>
    </row>
    <row r="282" spans="2:11">
      <c r="B282" s="94"/>
      <c r="C282" s="94"/>
      <c r="D282" s="113"/>
      <c r="E282" s="113"/>
      <c r="F282" s="113"/>
      <c r="G282" s="113"/>
      <c r="H282" s="113"/>
      <c r="I282" s="95"/>
      <c r="J282" s="95"/>
      <c r="K282" s="95"/>
    </row>
    <row r="283" spans="2:11">
      <c r="B283" s="94"/>
      <c r="C283" s="94"/>
      <c r="D283" s="113"/>
      <c r="E283" s="113"/>
      <c r="F283" s="113"/>
      <c r="G283" s="113"/>
      <c r="H283" s="113"/>
      <c r="I283" s="95"/>
      <c r="J283" s="95"/>
      <c r="K283" s="95"/>
    </row>
    <row r="284" spans="2:11">
      <c r="B284" s="94"/>
      <c r="C284" s="94"/>
      <c r="D284" s="113"/>
      <c r="E284" s="113"/>
      <c r="F284" s="113"/>
      <c r="G284" s="113"/>
      <c r="H284" s="113"/>
      <c r="I284" s="95"/>
      <c r="J284" s="95"/>
      <c r="K284" s="95"/>
    </row>
    <row r="285" spans="2:11">
      <c r="B285" s="94"/>
      <c r="C285" s="94"/>
      <c r="D285" s="113"/>
      <c r="E285" s="113"/>
      <c r="F285" s="113"/>
      <c r="G285" s="113"/>
      <c r="H285" s="113"/>
      <c r="I285" s="95"/>
      <c r="J285" s="95"/>
      <c r="K285" s="95"/>
    </row>
    <row r="286" spans="2:11">
      <c r="B286" s="94"/>
      <c r="C286" s="94"/>
      <c r="D286" s="113"/>
      <c r="E286" s="113"/>
      <c r="F286" s="113"/>
      <c r="G286" s="113"/>
      <c r="H286" s="113"/>
      <c r="I286" s="95"/>
      <c r="J286" s="95"/>
      <c r="K286" s="95"/>
    </row>
    <row r="287" spans="2:11">
      <c r="B287" s="94"/>
      <c r="C287" s="94"/>
      <c r="D287" s="113"/>
      <c r="E287" s="113"/>
      <c r="F287" s="113"/>
      <c r="G287" s="113"/>
      <c r="H287" s="113"/>
      <c r="I287" s="95"/>
      <c r="J287" s="95"/>
      <c r="K287" s="95"/>
    </row>
    <row r="288" spans="2:11">
      <c r="B288" s="94"/>
      <c r="C288" s="94"/>
      <c r="D288" s="113"/>
      <c r="E288" s="113"/>
      <c r="F288" s="113"/>
      <c r="G288" s="113"/>
      <c r="H288" s="113"/>
      <c r="I288" s="95"/>
      <c r="J288" s="95"/>
      <c r="K288" s="95"/>
    </row>
    <row r="289" spans="2:11">
      <c r="B289" s="94"/>
      <c r="C289" s="94"/>
      <c r="D289" s="113"/>
      <c r="E289" s="113"/>
      <c r="F289" s="113"/>
      <c r="G289" s="113"/>
      <c r="H289" s="113"/>
      <c r="I289" s="95"/>
      <c r="J289" s="95"/>
      <c r="K289" s="95"/>
    </row>
    <row r="290" spans="2:11">
      <c r="B290" s="94"/>
      <c r="C290" s="94"/>
      <c r="D290" s="113"/>
      <c r="E290" s="113"/>
      <c r="F290" s="113"/>
      <c r="G290" s="113"/>
      <c r="H290" s="113"/>
      <c r="I290" s="95"/>
      <c r="J290" s="95"/>
      <c r="K290" s="95"/>
    </row>
    <row r="291" spans="2:11">
      <c r="B291" s="94"/>
      <c r="C291" s="94"/>
      <c r="D291" s="113"/>
      <c r="E291" s="113"/>
      <c r="F291" s="113"/>
      <c r="G291" s="113"/>
      <c r="H291" s="113"/>
      <c r="I291" s="95"/>
      <c r="J291" s="95"/>
      <c r="K291" s="95"/>
    </row>
    <row r="292" spans="2:11">
      <c r="B292" s="94"/>
      <c r="C292" s="94"/>
      <c r="D292" s="113"/>
      <c r="E292" s="113"/>
      <c r="F292" s="113"/>
      <c r="G292" s="113"/>
      <c r="H292" s="113"/>
      <c r="I292" s="95"/>
      <c r="J292" s="95"/>
      <c r="K292" s="95"/>
    </row>
    <row r="293" spans="2:11">
      <c r="B293" s="94"/>
      <c r="C293" s="94"/>
      <c r="D293" s="113"/>
      <c r="E293" s="113"/>
      <c r="F293" s="113"/>
      <c r="G293" s="113"/>
      <c r="H293" s="113"/>
      <c r="I293" s="95"/>
      <c r="J293" s="95"/>
      <c r="K293" s="95"/>
    </row>
    <row r="294" spans="2:11">
      <c r="B294" s="94"/>
      <c r="C294" s="94"/>
      <c r="D294" s="113"/>
      <c r="E294" s="113"/>
      <c r="F294" s="113"/>
      <c r="G294" s="113"/>
      <c r="H294" s="113"/>
      <c r="I294" s="95"/>
      <c r="J294" s="95"/>
      <c r="K294" s="95"/>
    </row>
    <row r="295" spans="2:11">
      <c r="B295" s="94"/>
      <c r="C295" s="94"/>
      <c r="D295" s="113"/>
      <c r="E295" s="113"/>
      <c r="F295" s="113"/>
      <c r="G295" s="113"/>
      <c r="H295" s="113"/>
      <c r="I295" s="95"/>
      <c r="J295" s="95"/>
      <c r="K295" s="95"/>
    </row>
    <row r="296" spans="2:11">
      <c r="B296" s="94"/>
      <c r="C296" s="94"/>
      <c r="D296" s="113"/>
      <c r="E296" s="113"/>
      <c r="F296" s="113"/>
      <c r="G296" s="113"/>
      <c r="H296" s="113"/>
      <c r="I296" s="95"/>
      <c r="J296" s="95"/>
      <c r="K296" s="95"/>
    </row>
    <row r="297" spans="2:11">
      <c r="B297" s="94"/>
      <c r="C297" s="94"/>
      <c r="D297" s="113"/>
      <c r="E297" s="113"/>
      <c r="F297" s="113"/>
      <c r="G297" s="113"/>
      <c r="H297" s="113"/>
      <c r="I297" s="95"/>
      <c r="J297" s="95"/>
      <c r="K297" s="95"/>
    </row>
    <row r="298" spans="2:11">
      <c r="B298" s="94"/>
      <c r="C298" s="94"/>
      <c r="D298" s="113"/>
      <c r="E298" s="113"/>
      <c r="F298" s="113"/>
      <c r="G298" s="113"/>
      <c r="H298" s="113"/>
      <c r="I298" s="95"/>
      <c r="J298" s="95"/>
      <c r="K298" s="95"/>
    </row>
    <row r="299" spans="2:11">
      <c r="B299" s="94"/>
      <c r="C299" s="94"/>
      <c r="D299" s="113"/>
      <c r="E299" s="113"/>
      <c r="F299" s="113"/>
      <c r="G299" s="113"/>
      <c r="H299" s="113"/>
      <c r="I299" s="95"/>
      <c r="J299" s="95"/>
      <c r="K299" s="95"/>
    </row>
    <row r="300" spans="2:11">
      <c r="B300" s="94"/>
      <c r="C300" s="94"/>
      <c r="D300" s="113"/>
      <c r="E300" s="113"/>
      <c r="F300" s="113"/>
      <c r="G300" s="113"/>
      <c r="H300" s="113"/>
      <c r="I300" s="95"/>
      <c r="J300" s="95"/>
      <c r="K300" s="95"/>
    </row>
    <row r="301" spans="2:11">
      <c r="B301" s="94"/>
      <c r="C301" s="94"/>
      <c r="D301" s="113"/>
      <c r="E301" s="113"/>
      <c r="F301" s="113"/>
      <c r="G301" s="113"/>
      <c r="H301" s="113"/>
      <c r="I301" s="95"/>
      <c r="J301" s="95"/>
      <c r="K301" s="95"/>
    </row>
    <row r="302" spans="2:11">
      <c r="B302" s="94"/>
      <c r="C302" s="94"/>
      <c r="D302" s="113"/>
      <c r="E302" s="113"/>
      <c r="F302" s="113"/>
      <c r="G302" s="113"/>
      <c r="H302" s="113"/>
      <c r="I302" s="95"/>
      <c r="J302" s="95"/>
      <c r="K302" s="95"/>
    </row>
    <row r="303" spans="2:11">
      <c r="B303" s="94"/>
      <c r="C303" s="94"/>
      <c r="D303" s="113"/>
      <c r="E303" s="113"/>
      <c r="F303" s="113"/>
      <c r="G303" s="113"/>
      <c r="H303" s="113"/>
      <c r="I303" s="95"/>
      <c r="J303" s="95"/>
      <c r="K303" s="95"/>
    </row>
    <row r="304" spans="2:11">
      <c r="B304" s="94"/>
      <c r="C304" s="94"/>
      <c r="D304" s="113"/>
      <c r="E304" s="113"/>
      <c r="F304" s="113"/>
      <c r="G304" s="113"/>
      <c r="H304" s="113"/>
      <c r="I304" s="95"/>
      <c r="J304" s="95"/>
      <c r="K304" s="95"/>
    </row>
    <row r="305" spans="2:11">
      <c r="B305" s="94"/>
      <c r="C305" s="94"/>
      <c r="D305" s="113"/>
      <c r="E305" s="113"/>
      <c r="F305" s="113"/>
      <c r="G305" s="113"/>
      <c r="H305" s="113"/>
      <c r="I305" s="95"/>
      <c r="J305" s="95"/>
      <c r="K305" s="95"/>
    </row>
    <row r="306" spans="2:11">
      <c r="B306" s="94"/>
      <c r="C306" s="94"/>
      <c r="D306" s="113"/>
      <c r="E306" s="113"/>
      <c r="F306" s="113"/>
      <c r="G306" s="113"/>
      <c r="H306" s="113"/>
      <c r="I306" s="95"/>
      <c r="J306" s="95"/>
      <c r="K306" s="95"/>
    </row>
    <row r="307" spans="2:11">
      <c r="B307" s="94"/>
      <c r="C307" s="94"/>
      <c r="D307" s="113"/>
      <c r="E307" s="113"/>
      <c r="F307" s="113"/>
      <c r="G307" s="113"/>
      <c r="H307" s="113"/>
      <c r="I307" s="95"/>
      <c r="J307" s="95"/>
      <c r="K307" s="95"/>
    </row>
    <row r="308" spans="2:11">
      <c r="B308" s="94"/>
      <c r="C308" s="94"/>
      <c r="D308" s="113"/>
      <c r="E308" s="113"/>
      <c r="F308" s="113"/>
      <c r="G308" s="113"/>
      <c r="H308" s="113"/>
      <c r="I308" s="95"/>
      <c r="J308" s="95"/>
      <c r="K308" s="95"/>
    </row>
    <row r="309" spans="2:11">
      <c r="B309" s="94"/>
      <c r="C309" s="94"/>
      <c r="D309" s="113"/>
      <c r="E309" s="113"/>
      <c r="F309" s="113"/>
      <c r="G309" s="113"/>
      <c r="H309" s="113"/>
      <c r="I309" s="95"/>
      <c r="J309" s="95"/>
      <c r="K309" s="95"/>
    </row>
    <row r="310" spans="2:11">
      <c r="B310" s="94"/>
      <c r="C310" s="94"/>
      <c r="D310" s="113"/>
      <c r="E310" s="113"/>
      <c r="F310" s="113"/>
      <c r="G310" s="113"/>
      <c r="H310" s="113"/>
      <c r="I310" s="95"/>
      <c r="J310" s="95"/>
      <c r="K310" s="95"/>
    </row>
    <row r="311" spans="2:11">
      <c r="B311" s="94"/>
      <c r="C311" s="94"/>
      <c r="D311" s="113"/>
      <c r="E311" s="113"/>
      <c r="F311" s="113"/>
      <c r="G311" s="113"/>
      <c r="H311" s="113"/>
      <c r="I311" s="95"/>
      <c r="J311" s="95"/>
      <c r="K311" s="95"/>
    </row>
    <row r="312" spans="2:11">
      <c r="B312" s="94"/>
      <c r="C312" s="94"/>
      <c r="D312" s="113"/>
      <c r="E312" s="113"/>
      <c r="F312" s="113"/>
      <c r="G312" s="113"/>
      <c r="H312" s="113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2.855468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135</v>
      </c>
      <c r="C1" s="46" t="s" vm="1">
        <v>213</v>
      </c>
    </row>
    <row r="2" spans="2:15">
      <c r="B2" s="46" t="s">
        <v>134</v>
      </c>
      <c r="C2" s="46" t="s">
        <v>214</v>
      </c>
    </row>
    <row r="3" spans="2:15">
      <c r="B3" s="46" t="s">
        <v>136</v>
      </c>
      <c r="C3" s="68" t="s">
        <v>2376</v>
      </c>
    </row>
    <row r="4" spans="2:15">
      <c r="B4" s="46" t="s">
        <v>137</v>
      </c>
      <c r="C4" s="68">
        <v>14244</v>
      </c>
    </row>
    <row r="6" spans="2:15" ht="26.25" customHeight="1">
      <c r="B6" s="121" t="s">
        <v>168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5" s="3" customFormat="1" ht="63">
      <c r="B7" s="47" t="s">
        <v>105</v>
      </c>
      <c r="C7" s="49" t="s">
        <v>41</v>
      </c>
      <c r="D7" s="49" t="s">
        <v>14</v>
      </c>
      <c r="E7" s="49" t="s">
        <v>15</v>
      </c>
      <c r="F7" s="49" t="s">
        <v>53</v>
      </c>
      <c r="G7" s="49" t="s">
        <v>92</v>
      </c>
      <c r="H7" s="49" t="s">
        <v>50</v>
      </c>
      <c r="I7" s="49" t="s">
        <v>100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2371</v>
      </c>
      <c r="C10" s="88"/>
      <c r="D10" s="88"/>
      <c r="E10" s="88"/>
      <c r="F10" s="88"/>
      <c r="G10" s="88"/>
      <c r="H10" s="88"/>
      <c r="I10" s="108">
        <f>SUM(I11:I12)</f>
        <v>-1.4036863000000002E-2</v>
      </c>
      <c r="J10" s="109">
        <f>IFERROR(I10/$I$10,0)</f>
        <v>1</v>
      </c>
      <c r="K10" s="109">
        <f>I10/'סכום נכסי הקרן'!$C$42</f>
        <v>-1.6377214817781896E-4</v>
      </c>
      <c r="O10" s="1"/>
    </row>
    <row r="11" spans="2:15" ht="21" customHeight="1">
      <c r="B11" s="116" t="s">
        <v>525</v>
      </c>
      <c r="C11" s="116" t="s">
        <v>526</v>
      </c>
      <c r="D11" s="116" t="s">
        <v>528</v>
      </c>
      <c r="E11" s="116"/>
      <c r="F11" s="117">
        <v>0</v>
      </c>
      <c r="G11" s="116" t="s">
        <v>122</v>
      </c>
      <c r="H11" s="117">
        <v>0</v>
      </c>
      <c r="I11" s="91">
        <v>-1.1020258000000002E-2</v>
      </c>
      <c r="J11" s="109">
        <f t="shared" ref="J11:J12" si="0">IFERROR(I11/$I$10,0)</f>
        <v>0.78509407693157651</v>
      </c>
      <c r="K11" s="109">
        <f>I11/'סכום נכסי הקרן'!$C$42</f>
        <v>-1.2857654350076616E-4</v>
      </c>
    </row>
    <row r="12" spans="2:15">
      <c r="B12" s="116" t="s">
        <v>1305</v>
      </c>
      <c r="C12" s="88" t="s">
        <v>1306</v>
      </c>
      <c r="D12" s="116" t="s">
        <v>528</v>
      </c>
      <c r="E12" s="116"/>
      <c r="F12" s="117">
        <v>0</v>
      </c>
      <c r="G12" s="116" t="s">
        <v>122</v>
      </c>
      <c r="H12" s="117">
        <v>0</v>
      </c>
      <c r="I12" s="91">
        <v>-3.0166050000000003E-3</v>
      </c>
      <c r="J12" s="109">
        <f t="shared" si="0"/>
        <v>0.21490592306842349</v>
      </c>
      <c r="K12" s="109">
        <f>I12/'סכום נכסי הקרן'!$C$42</f>
        <v>-3.5195604677052811E-5</v>
      </c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94"/>
      <c r="C109" s="95"/>
      <c r="D109" s="113"/>
      <c r="E109" s="113"/>
      <c r="F109" s="113"/>
      <c r="G109" s="113"/>
      <c r="H109" s="113"/>
      <c r="I109" s="95"/>
      <c r="J109" s="95"/>
      <c r="K109" s="95"/>
    </row>
    <row r="110" spans="2:11">
      <c r="B110" s="94"/>
      <c r="C110" s="95"/>
      <c r="D110" s="113"/>
      <c r="E110" s="113"/>
      <c r="F110" s="113"/>
      <c r="G110" s="113"/>
      <c r="H110" s="113"/>
      <c r="I110" s="95"/>
      <c r="J110" s="95"/>
      <c r="K110" s="95"/>
    </row>
    <row r="111" spans="2:11">
      <c r="B111" s="94"/>
      <c r="C111" s="95"/>
      <c r="D111" s="113"/>
      <c r="E111" s="113"/>
      <c r="F111" s="113"/>
      <c r="G111" s="113"/>
      <c r="H111" s="113"/>
      <c r="I111" s="95"/>
      <c r="J111" s="95"/>
      <c r="K111" s="95"/>
    </row>
    <row r="112" spans="2:11">
      <c r="B112" s="94"/>
      <c r="C112" s="95"/>
      <c r="D112" s="113"/>
      <c r="E112" s="113"/>
      <c r="F112" s="113"/>
      <c r="G112" s="113"/>
      <c r="H112" s="113"/>
      <c r="I112" s="95"/>
      <c r="J112" s="95"/>
      <c r="K112" s="95"/>
    </row>
    <row r="113" spans="2:11">
      <c r="B113" s="94"/>
      <c r="C113" s="95"/>
      <c r="D113" s="113"/>
      <c r="E113" s="113"/>
      <c r="F113" s="113"/>
      <c r="G113" s="113"/>
      <c r="H113" s="113"/>
      <c r="I113" s="95"/>
      <c r="J113" s="95"/>
      <c r="K113" s="95"/>
    </row>
    <row r="114" spans="2:11">
      <c r="B114" s="94"/>
      <c r="C114" s="95"/>
      <c r="D114" s="113"/>
      <c r="E114" s="113"/>
      <c r="F114" s="113"/>
      <c r="G114" s="113"/>
      <c r="H114" s="113"/>
      <c r="I114" s="95"/>
      <c r="J114" s="95"/>
      <c r="K114" s="95"/>
    </row>
    <row r="115" spans="2:11">
      <c r="B115" s="94"/>
      <c r="C115" s="95"/>
      <c r="D115" s="113"/>
      <c r="E115" s="113"/>
      <c r="F115" s="113"/>
      <c r="G115" s="113"/>
      <c r="H115" s="113"/>
      <c r="I115" s="95"/>
      <c r="J115" s="95"/>
      <c r="K115" s="95"/>
    </row>
    <row r="116" spans="2:11">
      <c r="B116" s="94"/>
      <c r="C116" s="95"/>
      <c r="D116" s="113"/>
      <c r="E116" s="113"/>
      <c r="F116" s="113"/>
      <c r="G116" s="113"/>
      <c r="H116" s="113"/>
      <c r="I116" s="95"/>
      <c r="J116" s="95"/>
      <c r="K116" s="95"/>
    </row>
    <row r="117" spans="2:11">
      <c r="B117" s="94"/>
      <c r="C117" s="95"/>
      <c r="D117" s="113"/>
      <c r="E117" s="113"/>
      <c r="F117" s="113"/>
      <c r="G117" s="113"/>
      <c r="H117" s="113"/>
      <c r="I117" s="95"/>
      <c r="J117" s="95"/>
      <c r="K117" s="95"/>
    </row>
    <row r="118" spans="2:11">
      <c r="B118" s="94"/>
      <c r="C118" s="95"/>
      <c r="D118" s="113"/>
      <c r="E118" s="113"/>
      <c r="F118" s="113"/>
      <c r="G118" s="113"/>
      <c r="H118" s="113"/>
      <c r="I118" s="95"/>
      <c r="J118" s="95"/>
      <c r="K118" s="95"/>
    </row>
    <row r="119" spans="2:11">
      <c r="B119" s="94"/>
      <c r="C119" s="95"/>
      <c r="D119" s="113"/>
      <c r="E119" s="113"/>
      <c r="F119" s="113"/>
      <c r="G119" s="113"/>
      <c r="H119" s="113"/>
      <c r="I119" s="95"/>
      <c r="J119" s="95"/>
      <c r="K119" s="95"/>
    </row>
    <row r="120" spans="2:11">
      <c r="B120" s="94"/>
      <c r="C120" s="95"/>
      <c r="D120" s="113"/>
      <c r="E120" s="113"/>
      <c r="F120" s="113"/>
      <c r="G120" s="113"/>
      <c r="H120" s="113"/>
      <c r="I120" s="95"/>
      <c r="J120" s="95"/>
      <c r="K120" s="95"/>
    </row>
    <row r="121" spans="2:11">
      <c r="B121" s="94"/>
      <c r="C121" s="95"/>
      <c r="D121" s="113"/>
      <c r="E121" s="113"/>
      <c r="F121" s="113"/>
      <c r="G121" s="113"/>
      <c r="H121" s="113"/>
      <c r="I121" s="95"/>
      <c r="J121" s="95"/>
      <c r="K121" s="95"/>
    </row>
    <row r="122" spans="2:11">
      <c r="B122" s="94"/>
      <c r="C122" s="95"/>
      <c r="D122" s="113"/>
      <c r="E122" s="113"/>
      <c r="F122" s="113"/>
      <c r="G122" s="113"/>
      <c r="H122" s="113"/>
      <c r="I122" s="95"/>
      <c r="J122" s="95"/>
      <c r="K122" s="95"/>
    </row>
    <row r="123" spans="2:11">
      <c r="B123" s="94"/>
      <c r="C123" s="95"/>
      <c r="D123" s="113"/>
      <c r="E123" s="113"/>
      <c r="F123" s="113"/>
      <c r="G123" s="113"/>
      <c r="H123" s="113"/>
      <c r="I123" s="95"/>
      <c r="J123" s="95"/>
      <c r="K123" s="95"/>
    </row>
    <row r="124" spans="2:11">
      <c r="B124" s="94"/>
      <c r="C124" s="95"/>
      <c r="D124" s="113"/>
      <c r="E124" s="113"/>
      <c r="F124" s="113"/>
      <c r="G124" s="113"/>
      <c r="H124" s="113"/>
      <c r="I124" s="95"/>
      <c r="J124" s="95"/>
      <c r="K124" s="95"/>
    </row>
    <row r="125" spans="2:11">
      <c r="B125" s="94"/>
      <c r="C125" s="95"/>
      <c r="D125" s="113"/>
      <c r="E125" s="113"/>
      <c r="F125" s="113"/>
      <c r="G125" s="113"/>
      <c r="H125" s="113"/>
      <c r="I125" s="95"/>
      <c r="J125" s="95"/>
      <c r="K125" s="95"/>
    </row>
    <row r="126" spans="2:11">
      <c r="B126" s="94"/>
      <c r="C126" s="95"/>
      <c r="D126" s="113"/>
      <c r="E126" s="113"/>
      <c r="F126" s="113"/>
      <c r="G126" s="113"/>
      <c r="H126" s="113"/>
      <c r="I126" s="95"/>
      <c r="J126" s="95"/>
      <c r="K126" s="95"/>
    </row>
    <row r="127" spans="2:11">
      <c r="B127" s="94"/>
      <c r="C127" s="95"/>
      <c r="D127" s="113"/>
      <c r="E127" s="113"/>
      <c r="F127" s="113"/>
      <c r="G127" s="113"/>
      <c r="H127" s="113"/>
      <c r="I127" s="95"/>
      <c r="J127" s="95"/>
      <c r="K127" s="95"/>
    </row>
    <row r="128" spans="2:11">
      <c r="B128" s="94"/>
      <c r="C128" s="95"/>
      <c r="D128" s="113"/>
      <c r="E128" s="113"/>
      <c r="F128" s="113"/>
      <c r="G128" s="113"/>
      <c r="H128" s="113"/>
      <c r="I128" s="95"/>
      <c r="J128" s="95"/>
      <c r="K128" s="95"/>
    </row>
    <row r="129" spans="2:11">
      <c r="B129" s="94"/>
      <c r="C129" s="95"/>
      <c r="D129" s="113"/>
      <c r="E129" s="113"/>
      <c r="F129" s="113"/>
      <c r="G129" s="113"/>
      <c r="H129" s="113"/>
      <c r="I129" s="95"/>
      <c r="J129" s="95"/>
      <c r="K129" s="95"/>
    </row>
    <row r="130" spans="2:11">
      <c r="B130" s="94"/>
      <c r="C130" s="95"/>
      <c r="D130" s="113"/>
      <c r="E130" s="113"/>
      <c r="F130" s="113"/>
      <c r="G130" s="113"/>
      <c r="H130" s="113"/>
      <c r="I130" s="95"/>
      <c r="J130" s="95"/>
      <c r="K130" s="95"/>
    </row>
    <row r="131" spans="2:11">
      <c r="B131" s="94"/>
      <c r="C131" s="95"/>
      <c r="D131" s="113"/>
      <c r="E131" s="113"/>
      <c r="F131" s="113"/>
      <c r="G131" s="113"/>
      <c r="H131" s="113"/>
      <c r="I131" s="95"/>
      <c r="J131" s="95"/>
      <c r="K131" s="95"/>
    </row>
    <row r="132" spans="2:11">
      <c r="B132" s="94"/>
      <c r="C132" s="95"/>
      <c r="D132" s="113"/>
      <c r="E132" s="113"/>
      <c r="F132" s="113"/>
      <c r="G132" s="113"/>
      <c r="H132" s="113"/>
      <c r="I132" s="95"/>
      <c r="J132" s="95"/>
      <c r="K132" s="95"/>
    </row>
    <row r="133" spans="2:11">
      <c r="B133" s="94"/>
      <c r="C133" s="95"/>
      <c r="D133" s="113"/>
      <c r="E133" s="113"/>
      <c r="F133" s="113"/>
      <c r="G133" s="113"/>
      <c r="H133" s="113"/>
      <c r="I133" s="95"/>
      <c r="J133" s="95"/>
      <c r="K133" s="95"/>
    </row>
    <row r="134" spans="2:11">
      <c r="B134" s="94"/>
      <c r="C134" s="95"/>
      <c r="D134" s="113"/>
      <c r="E134" s="113"/>
      <c r="F134" s="113"/>
      <c r="G134" s="113"/>
      <c r="H134" s="113"/>
      <c r="I134" s="95"/>
      <c r="J134" s="95"/>
      <c r="K134" s="95"/>
    </row>
    <row r="135" spans="2:11">
      <c r="B135" s="94"/>
      <c r="C135" s="95"/>
      <c r="D135" s="113"/>
      <c r="E135" s="113"/>
      <c r="F135" s="113"/>
      <c r="G135" s="113"/>
      <c r="H135" s="113"/>
      <c r="I135" s="95"/>
      <c r="J135" s="95"/>
      <c r="K135" s="95"/>
    </row>
    <row r="136" spans="2:11">
      <c r="B136" s="94"/>
      <c r="C136" s="95"/>
      <c r="D136" s="113"/>
      <c r="E136" s="113"/>
      <c r="F136" s="113"/>
      <c r="G136" s="113"/>
      <c r="H136" s="113"/>
      <c r="I136" s="95"/>
      <c r="J136" s="95"/>
      <c r="K136" s="95"/>
    </row>
    <row r="137" spans="2:11">
      <c r="B137" s="94"/>
      <c r="C137" s="95"/>
      <c r="D137" s="113"/>
      <c r="E137" s="113"/>
      <c r="F137" s="113"/>
      <c r="G137" s="113"/>
      <c r="H137" s="113"/>
      <c r="I137" s="95"/>
      <c r="J137" s="95"/>
      <c r="K137" s="95"/>
    </row>
    <row r="138" spans="2:11">
      <c r="B138" s="94"/>
      <c r="C138" s="95"/>
      <c r="D138" s="113"/>
      <c r="E138" s="113"/>
      <c r="F138" s="113"/>
      <c r="G138" s="113"/>
      <c r="H138" s="113"/>
      <c r="I138" s="95"/>
      <c r="J138" s="95"/>
      <c r="K138" s="95"/>
    </row>
    <row r="139" spans="2:11">
      <c r="B139" s="94"/>
      <c r="C139" s="95"/>
      <c r="D139" s="113"/>
      <c r="E139" s="113"/>
      <c r="F139" s="113"/>
      <c r="G139" s="113"/>
      <c r="H139" s="113"/>
      <c r="I139" s="95"/>
      <c r="J139" s="95"/>
      <c r="K139" s="95"/>
    </row>
    <row r="140" spans="2:11">
      <c r="B140" s="94"/>
      <c r="C140" s="95"/>
      <c r="D140" s="113"/>
      <c r="E140" s="113"/>
      <c r="F140" s="113"/>
      <c r="G140" s="113"/>
      <c r="H140" s="113"/>
      <c r="I140" s="95"/>
      <c r="J140" s="95"/>
      <c r="K140" s="95"/>
    </row>
    <row r="141" spans="2:11">
      <c r="B141" s="94"/>
      <c r="C141" s="95"/>
      <c r="D141" s="113"/>
      <c r="E141" s="113"/>
      <c r="F141" s="113"/>
      <c r="G141" s="113"/>
      <c r="H141" s="113"/>
      <c r="I141" s="95"/>
      <c r="J141" s="95"/>
      <c r="K141" s="95"/>
    </row>
    <row r="142" spans="2:11">
      <c r="B142" s="94"/>
      <c r="C142" s="95"/>
      <c r="D142" s="113"/>
      <c r="E142" s="113"/>
      <c r="F142" s="113"/>
      <c r="G142" s="113"/>
      <c r="H142" s="113"/>
      <c r="I142" s="95"/>
      <c r="J142" s="95"/>
      <c r="K142" s="95"/>
    </row>
    <row r="143" spans="2:11">
      <c r="B143" s="94"/>
      <c r="C143" s="95"/>
      <c r="D143" s="113"/>
      <c r="E143" s="113"/>
      <c r="F143" s="113"/>
      <c r="G143" s="113"/>
      <c r="H143" s="113"/>
      <c r="I143" s="95"/>
      <c r="J143" s="95"/>
      <c r="K143" s="95"/>
    </row>
    <row r="144" spans="2:11">
      <c r="B144" s="94"/>
      <c r="C144" s="95"/>
      <c r="D144" s="113"/>
      <c r="E144" s="113"/>
      <c r="F144" s="113"/>
      <c r="G144" s="113"/>
      <c r="H144" s="113"/>
      <c r="I144" s="95"/>
      <c r="J144" s="95"/>
      <c r="K144" s="95"/>
    </row>
    <row r="145" spans="2:11">
      <c r="B145" s="94"/>
      <c r="C145" s="95"/>
      <c r="D145" s="113"/>
      <c r="E145" s="113"/>
      <c r="F145" s="113"/>
      <c r="G145" s="113"/>
      <c r="H145" s="113"/>
      <c r="I145" s="95"/>
      <c r="J145" s="95"/>
      <c r="K145" s="95"/>
    </row>
    <row r="146" spans="2:11">
      <c r="B146" s="94"/>
      <c r="C146" s="95"/>
      <c r="D146" s="113"/>
      <c r="E146" s="113"/>
      <c r="F146" s="113"/>
      <c r="G146" s="113"/>
      <c r="H146" s="113"/>
      <c r="I146" s="95"/>
      <c r="J146" s="95"/>
      <c r="K146" s="95"/>
    </row>
    <row r="147" spans="2:11">
      <c r="B147" s="94"/>
      <c r="C147" s="95"/>
      <c r="D147" s="113"/>
      <c r="E147" s="113"/>
      <c r="F147" s="113"/>
      <c r="G147" s="113"/>
      <c r="H147" s="113"/>
      <c r="I147" s="95"/>
      <c r="J147" s="95"/>
      <c r="K147" s="95"/>
    </row>
    <row r="148" spans="2:11">
      <c r="B148" s="94"/>
      <c r="C148" s="95"/>
      <c r="D148" s="113"/>
      <c r="E148" s="113"/>
      <c r="F148" s="113"/>
      <c r="G148" s="113"/>
      <c r="H148" s="113"/>
      <c r="I148" s="95"/>
      <c r="J148" s="95"/>
      <c r="K148" s="95"/>
    </row>
    <row r="149" spans="2:11">
      <c r="B149" s="94"/>
      <c r="C149" s="95"/>
      <c r="D149" s="113"/>
      <c r="E149" s="113"/>
      <c r="F149" s="113"/>
      <c r="G149" s="113"/>
      <c r="H149" s="113"/>
      <c r="I149" s="95"/>
      <c r="J149" s="95"/>
      <c r="K149" s="95"/>
    </row>
    <row r="150" spans="2:11">
      <c r="B150" s="94"/>
      <c r="C150" s="95"/>
      <c r="D150" s="113"/>
      <c r="E150" s="113"/>
      <c r="F150" s="113"/>
      <c r="G150" s="113"/>
      <c r="H150" s="113"/>
      <c r="I150" s="95"/>
      <c r="J150" s="95"/>
      <c r="K150" s="95"/>
    </row>
    <row r="151" spans="2:11">
      <c r="B151" s="94"/>
      <c r="C151" s="95"/>
      <c r="D151" s="113"/>
      <c r="E151" s="113"/>
      <c r="F151" s="113"/>
      <c r="G151" s="113"/>
      <c r="H151" s="113"/>
      <c r="I151" s="95"/>
      <c r="J151" s="95"/>
      <c r="K151" s="95"/>
    </row>
    <row r="152" spans="2:11">
      <c r="B152" s="94"/>
      <c r="C152" s="95"/>
      <c r="D152" s="113"/>
      <c r="E152" s="113"/>
      <c r="F152" s="113"/>
      <c r="G152" s="113"/>
      <c r="H152" s="113"/>
      <c r="I152" s="95"/>
      <c r="J152" s="95"/>
      <c r="K152" s="95"/>
    </row>
    <row r="153" spans="2:11">
      <c r="B153" s="94"/>
      <c r="C153" s="95"/>
      <c r="D153" s="113"/>
      <c r="E153" s="113"/>
      <c r="F153" s="113"/>
      <c r="G153" s="113"/>
      <c r="H153" s="113"/>
      <c r="I153" s="95"/>
      <c r="J153" s="95"/>
      <c r="K153" s="95"/>
    </row>
    <row r="154" spans="2:11">
      <c r="B154" s="94"/>
      <c r="C154" s="95"/>
      <c r="D154" s="113"/>
      <c r="E154" s="113"/>
      <c r="F154" s="113"/>
      <c r="G154" s="113"/>
      <c r="H154" s="113"/>
      <c r="I154" s="95"/>
      <c r="J154" s="95"/>
      <c r="K154" s="95"/>
    </row>
    <row r="155" spans="2:11">
      <c r="B155" s="94"/>
      <c r="C155" s="95"/>
      <c r="D155" s="113"/>
      <c r="E155" s="113"/>
      <c r="F155" s="113"/>
      <c r="G155" s="113"/>
      <c r="H155" s="113"/>
      <c r="I155" s="95"/>
      <c r="J155" s="95"/>
      <c r="K155" s="95"/>
    </row>
    <row r="156" spans="2:11">
      <c r="B156" s="94"/>
      <c r="C156" s="95"/>
      <c r="D156" s="113"/>
      <c r="E156" s="113"/>
      <c r="F156" s="113"/>
      <c r="G156" s="113"/>
      <c r="H156" s="113"/>
      <c r="I156" s="95"/>
      <c r="J156" s="95"/>
      <c r="K156" s="95"/>
    </row>
    <row r="157" spans="2:11">
      <c r="B157" s="94"/>
      <c r="C157" s="95"/>
      <c r="D157" s="113"/>
      <c r="E157" s="113"/>
      <c r="F157" s="113"/>
      <c r="G157" s="113"/>
      <c r="H157" s="113"/>
      <c r="I157" s="95"/>
      <c r="J157" s="95"/>
      <c r="K157" s="95"/>
    </row>
    <row r="158" spans="2:11">
      <c r="B158" s="94"/>
      <c r="C158" s="95"/>
      <c r="D158" s="113"/>
      <c r="E158" s="113"/>
      <c r="F158" s="113"/>
      <c r="G158" s="113"/>
      <c r="H158" s="113"/>
      <c r="I158" s="95"/>
      <c r="J158" s="95"/>
      <c r="K158" s="95"/>
    </row>
    <row r="159" spans="2:11">
      <c r="B159" s="94"/>
      <c r="C159" s="95"/>
      <c r="D159" s="113"/>
      <c r="E159" s="113"/>
      <c r="F159" s="113"/>
      <c r="G159" s="113"/>
      <c r="H159" s="113"/>
      <c r="I159" s="95"/>
      <c r="J159" s="95"/>
      <c r="K159" s="95"/>
    </row>
    <row r="160" spans="2:11">
      <c r="B160" s="94"/>
      <c r="C160" s="95"/>
      <c r="D160" s="113"/>
      <c r="E160" s="113"/>
      <c r="F160" s="113"/>
      <c r="G160" s="113"/>
      <c r="H160" s="113"/>
      <c r="I160" s="95"/>
      <c r="J160" s="95"/>
      <c r="K160" s="95"/>
    </row>
    <row r="161" spans="2:11">
      <c r="B161" s="94"/>
      <c r="C161" s="95"/>
      <c r="D161" s="113"/>
      <c r="E161" s="113"/>
      <c r="F161" s="113"/>
      <c r="G161" s="113"/>
      <c r="H161" s="113"/>
      <c r="I161" s="95"/>
      <c r="J161" s="95"/>
      <c r="K161" s="95"/>
    </row>
    <row r="162" spans="2:11">
      <c r="B162" s="94"/>
      <c r="C162" s="95"/>
      <c r="D162" s="113"/>
      <c r="E162" s="113"/>
      <c r="F162" s="113"/>
      <c r="G162" s="113"/>
      <c r="H162" s="113"/>
      <c r="I162" s="95"/>
      <c r="J162" s="95"/>
      <c r="K162" s="95"/>
    </row>
    <row r="163" spans="2:11">
      <c r="B163" s="94"/>
      <c r="C163" s="95"/>
      <c r="D163" s="113"/>
      <c r="E163" s="113"/>
      <c r="F163" s="113"/>
      <c r="G163" s="113"/>
      <c r="H163" s="113"/>
      <c r="I163" s="95"/>
      <c r="J163" s="95"/>
      <c r="K163" s="95"/>
    </row>
    <row r="164" spans="2:11">
      <c r="B164" s="94"/>
      <c r="C164" s="95"/>
      <c r="D164" s="113"/>
      <c r="E164" s="113"/>
      <c r="F164" s="113"/>
      <c r="G164" s="113"/>
      <c r="H164" s="113"/>
      <c r="I164" s="95"/>
      <c r="J164" s="95"/>
      <c r="K164" s="95"/>
    </row>
    <row r="165" spans="2:11">
      <c r="B165" s="94"/>
      <c r="C165" s="95"/>
      <c r="D165" s="113"/>
      <c r="E165" s="113"/>
      <c r="F165" s="113"/>
      <c r="G165" s="113"/>
      <c r="H165" s="113"/>
      <c r="I165" s="95"/>
      <c r="J165" s="95"/>
      <c r="K165" s="95"/>
    </row>
    <row r="166" spans="2:11">
      <c r="B166" s="94"/>
      <c r="C166" s="95"/>
      <c r="D166" s="113"/>
      <c r="E166" s="113"/>
      <c r="F166" s="113"/>
      <c r="G166" s="113"/>
      <c r="H166" s="113"/>
      <c r="I166" s="95"/>
      <c r="J166" s="95"/>
      <c r="K166" s="95"/>
    </row>
    <row r="167" spans="2:11">
      <c r="B167" s="94"/>
      <c r="C167" s="95"/>
      <c r="D167" s="113"/>
      <c r="E167" s="113"/>
      <c r="F167" s="113"/>
      <c r="G167" s="113"/>
      <c r="H167" s="113"/>
      <c r="I167" s="95"/>
      <c r="J167" s="95"/>
      <c r="K167" s="95"/>
    </row>
    <row r="168" spans="2:11">
      <c r="B168" s="94"/>
      <c r="C168" s="95"/>
      <c r="D168" s="113"/>
      <c r="E168" s="113"/>
      <c r="F168" s="113"/>
      <c r="G168" s="113"/>
      <c r="H168" s="113"/>
      <c r="I168" s="95"/>
      <c r="J168" s="95"/>
      <c r="K168" s="95"/>
    </row>
    <row r="169" spans="2:11">
      <c r="B169" s="94"/>
      <c r="C169" s="95"/>
      <c r="D169" s="113"/>
      <c r="E169" s="113"/>
      <c r="F169" s="113"/>
      <c r="G169" s="113"/>
      <c r="H169" s="113"/>
      <c r="I169" s="95"/>
      <c r="J169" s="95"/>
      <c r="K169" s="95"/>
    </row>
    <row r="170" spans="2:11">
      <c r="B170" s="94"/>
      <c r="C170" s="95"/>
      <c r="D170" s="113"/>
      <c r="E170" s="113"/>
      <c r="F170" s="113"/>
      <c r="G170" s="113"/>
      <c r="H170" s="113"/>
      <c r="I170" s="95"/>
      <c r="J170" s="95"/>
      <c r="K170" s="95"/>
    </row>
    <row r="171" spans="2:11">
      <c r="B171" s="94"/>
      <c r="C171" s="95"/>
      <c r="D171" s="113"/>
      <c r="E171" s="113"/>
      <c r="F171" s="113"/>
      <c r="G171" s="113"/>
      <c r="H171" s="113"/>
      <c r="I171" s="95"/>
      <c r="J171" s="95"/>
      <c r="K171" s="95"/>
    </row>
    <row r="172" spans="2:11">
      <c r="B172" s="94"/>
      <c r="C172" s="95"/>
      <c r="D172" s="113"/>
      <c r="E172" s="113"/>
      <c r="F172" s="113"/>
      <c r="G172" s="113"/>
      <c r="H172" s="113"/>
      <c r="I172" s="95"/>
      <c r="J172" s="95"/>
      <c r="K172" s="95"/>
    </row>
    <row r="173" spans="2:11">
      <c r="B173" s="94"/>
      <c r="C173" s="95"/>
      <c r="D173" s="113"/>
      <c r="E173" s="113"/>
      <c r="F173" s="113"/>
      <c r="G173" s="113"/>
      <c r="H173" s="113"/>
      <c r="I173" s="95"/>
      <c r="J173" s="95"/>
      <c r="K173" s="95"/>
    </row>
    <row r="174" spans="2:11">
      <c r="B174" s="94"/>
      <c r="C174" s="95"/>
      <c r="D174" s="113"/>
      <c r="E174" s="113"/>
      <c r="F174" s="113"/>
      <c r="G174" s="113"/>
      <c r="H174" s="113"/>
      <c r="I174" s="95"/>
      <c r="J174" s="95"/>
      <c r="K174" s="95"/>
    </row>
    <row r="175" spans="2:11">
      <c r="B175" s="94"/>
      <c r="C175" s="95"/>
      <c r="D175" s="113"/>
      <c r="E175" s="113"/>
      <c r="F175" s="113"/>
      <c r="G175" s="113"/>
      <c r="H175" s="113"/>
      <c r="I175" s="95"/>
      <c r="J175" s="95"/>
      <c r="K175" s="95"/>
    </row>
    <row r="176" spans="2:11">
      <c r="B176" s="94"/>
      <c r="C176" s="95"/>
      <c r="D176" s="113"/>
      <c r="E176" s="113"/>
      <c r="F176" s="113"/>
      <c r="G176" s="113"/>
      <c r="H176" s="113"/>
      <c r="I176" s="95"/>
      <c r="J176" s="95"/>
      <c r="K176" s="95"/>
    </row>
    <row r="177" spans="2:11">
      <c r="B177" s="94"/>
      <c r="C177" s="95"/>
      <c r="D177" s="113"/>
      <c r="E177" s="113"/>
      <c r="F177" s="113"/>
      <c r="G177" s="113"/>
      <c r="H177" s="113"/>
      <c r="I177" s="95"/>
      <c r="J177" s="95"/>
      <c r="K177" s="95"/>
    </row>
    <row r="178" spans="2:11">
      <c r="B178" s="94"/>
      <c r="C178" s="95"/>
      <c r="D178" s="113"/>
      <c r="E178" s="113"/>
      <c r="F178" s="113"/>
      <c r="G178" s="113"/>
      <c r="H178" s="113"/>
      <c r="I178" s="95"/>
      <c r="J178" s="95"/>
      <c r="K178" s="95"/>
    </row>
    <row r="179" spans="2:11">
      <c r="B179" s="94"/>
      <c r="C179" s="95"/>
      <c r="D179" s="113"/>
      <c r="E179" s="113"/>
      <c r="F179" s="113"/>
      <c r="G179" s="113"/>
      <c r="H179" s="113"/>
      <c r="I179" s="95"/>
      <c r="J179" s="95"/>
      <c r="K179" s="95"/>
    </row>
    <row r="180" spans="2:11">
      <c r="B180" s="94"/>
      <c r="C180" s="95"/>
      <c r="D180" s="113"/>
      <c r="E180" s="113"/>
      <c r="F180" s="113"/>
      <c r="G180" s="113"/>
      <c r="H180" s="113"/>
      <c r="I180" s="95"/>
      <c r="J180" s="95"/>
      <c r="K180" s="95"/>
    </row>
    <row r="181" spans="2:11">
      <c r="B181" s="94"/>
      <c r="C181" s="95"/>
      <c r="D181" s="113"/>
      <c r="E181" s="113"/>
      <c r="F181" s="113"/>
      <c r="G181" s="113"/>
      <c r="H181" s="113"/>
      <c r="I181" s="95"/>
      <c r="J181" s="95"/>
      <c r="K181" s="95"/>
    </row>
    <row r="182" spans="2:11">
      <c r="B182" s="94"/>
      <c r="C182" s="95"/>
      <c r="D182" s="113"/>
      <c r="E182" s="113"/>
      <c r="F182" s="113"/>
      <c r="G182" s="113"/>
      <c r="H182" s="113"/>
      <c r="I182" s="95"/>
      <c r="J182" s="95"/>
      <c r="K182" s="95"/>
    </row>
    <row r="183" spans="2:11">
      <c r="B183" s="94"/>
      <c r="C183" s="95"/>
      <c r="D183" s="113"/>
      <c r="E183" s="113"/>
      <c r="F183" s="113"/>
      <c r="G183" s="113"/>
      <c r="H183" s="113"/>
      <c r="I183" s="95"/>
      <c r="J183" s="95"/>
      <c r="K183" s="95"/>
    </row>
    <row r="184" spans="2:11">
      <c r="B184" s="94"/>
      <c r="C184" s="95"/>
      <c r="D184" s="113"/>
      <c r="E184" s="113"/>
      <c r="F184" s="113"/>
      <c r="G184" s="113"/>
      <c r="H184" s="113"/>
      <c r="I184" s="95"/>
      <c r="J184" s="95"/>
      <c r="K184" s="95"/>
    </row>
    <row r="185" spans="2:11">
      <c r="B185" s="94"/>
      <c r="C185" s="95"/>
      <c r="D185" s="113"/>
      <c r="E185" s="113"/>
      <c r="F185" s="113"/>
      <c r="G185" s="113"/>
      <c r="H185" s="113"/>
      <c r="I185" s="95"/>
      <c r="J185" s="95"/>
      <c r="K185" s="95"/>
    </row>
    <row r="186" spans="2:11">
      <c r="B186" s="94"/>
      <c r="C186" s="95"/>
      <c r="D186" s="113"/>
      <c r="E186" s="113"/>
      <c r="F186" s="113"/>
      <c r="G186" s="113"/>
      <c r="H186" s="113"/>
      <c r="I186" s="95"/>
      <c r="J186" s="95"/>
      <c r="K186" s="95"/>
    </row>
    <row r="187" spans="2:11">
      <c r="B187" s="94"/>
      <c r="C187" s="95"/>
      <c r="D187" s="113"/>
      <c r="E187" s="113"/>
      <c r="F187" s="113"/>
      <c r="G187" s="113"/>
      <c r="H187" s="113"/>
      <c r="I187" s="95"/>
      <c r="J187" s="95"/>
      <c r="K187" s="95"/>
    </row>
    <row r="188" spans="2:11">
      <c r="B188" s="94"/>
      <c r="C188" s="95"/>
      <c r="D188" s="113"/>
      <c r="E188" s="113"/>
      <c r="F188" s="113"/>
      <c r="G188" s="113"/>
      <c r="H188" s="113"/>
      <c r="I188" s="95"/>
      <c r="J188" s="95"/>
      <c r="K188" s="95"/>
    </row>
    <row r="189" spans="2:11">
      <c r="B189" s="94"/>
      <c r="C189" s="95"/>
      <c r="D189" s="113"/>
      <c r="E189" s="113"/>
      <c r="F189" s="113"/>
      <c r="G189" s="113"/>
      <c r="H189" s="113"/>
      <c r="I189" s="95"/>
      <c r="J189" s="95"/>
      <c r="K189" s="95"/>
    </row>
    <row r="190" spans="2:11">
      <c r="B190" s="94"/>
      <c r="C190" s="95"/>
      <c r="D190" s="113"/>
      <c r="E190" s="113"/>
      <c r="F190" s="113"/>
      <c r="G190" s="113"/>
      <c r="H190" s="113"/>
      <c r="I190" s="95"/>
      <c r="J190" s="95"/>
      <c r="K190" s="95"/>
    </row>
    <row r="191" spans="2:11">
      <c r="B191" s="94"/>
      <c r="C191" s="95"/>
      <c r="D191" s="113"/>
      <c r="E191" s="113"/>
      <c r="F191" s="113"/>
      <c r="G191" s="113"/>
      <c r="H191" s="113"/>
      <c r="I191" s="95"/>
      <c r="J191" s="95"/>
      <c r="K191" s="95"/>
    </row>
    <row r="192" spans="2:11">
      <c r="B192" s="94"/>
      <c r="C192" s="95"/>
      <c r="D192" s="113"/>
      <c r="E192" s="113"/>
      <c r="F192" s="113"/>
      <c r="G192" s="113"/>
      <c r="H192" s="113"/>
      <c r="I192" s="95"/>
      <c r="J192" s="95"/>
      <c r="K192" s="95"/>
    </row>
    <row r="193" spans="2:11">
      <c r="B193" s="94"/>
      <c r="C193" s="95"/>
      <c r="D193" s="113"/>
      <c r="E193" s="113"/>
      <c r="F193" s="113"/>
      <c r="G193" s="113"/>
      <c r="H193" s="113"/>
      <c r="I193" s="95"/>
      <c r="J193" s="95"/>
      <c r="K193" s="95"/>
    </row>
    <row r="194" spans="2:11">
      <c r="B194" s="94"/>
      <c r="C194" s="95"/>
      <c r="D194" s="113"/>
      <c r="E194" s="113"/>
      <c r="F194" s="113"/>
      <c r="G194" s="113"/>
      <c r="H194" s="113"/>
      <c r="I194" s="95"/>
      <c r="J194" s="95"/>
      <c r="K194" s="95"/>
    </row>
    <row r="195" spans="2:11">
      <c r="B195" s="94"/>
      <c r="C195" s="95"/>
      <c r="D195" s="113"/>
      <c r="E195" s="113"/>
      <c r="F195" s="113"/>
      <c r="G195" s="113"/>
      <c r="H195" s="113"/>
      <c r="I195" s="95"/>
      <c r="J195" s="95"/>
      <c r="K195" s="95"/>
    </row>
    <row r="196" spans="2:11">
      <c r="B196" s="94"/>
      <c r="C196" s="95"/>
      <c r="D196" s="113"/>
      <c r="E196" s="113"/>
      <c r="F196" s="113"/>
      <c r="G196" s="113"/>
      <c r="H196" s="113"/>
      <c r="I196" s="95"/>
      <c r="J196" s="95"/>
      <c r="K196" s="95"/>
    </row>
    <row r="197" spans="2:11">
      <c r="B197" s="94"/>
      <c r="C197" s="95"/>
      <c r="D197" s="113"/>
      <c r="E197" s="113"/>
      <c r="F197" s="113"/>
      <c r="G197" s="113"/>
      <c r="H197" s="113"/>
      <c r="I197" s="95"/>
      <c r="J197" s="95"/>
      <c r="K197" s="95"/>
    </row>
    <row r="198" spans="2:11">
      <c r="B198" s="94"/>
      <c r="C198" s="95"/>
      <c r="D198" s="113"/>
      <c r="E198" s="113"/>
      <c r="F198" s="113"/>
      <c r="G198" s="113"/>
      <c r="H198" s="113"/>
      <c r="I198" s="95"/>
      <c r="J198" s="95"/>
      <c r="K198" s="95"/>
    </row>
    <row r="199" spans="2:11">
      <c r="B199" s="94"/>
      <c r="C199" s="95"/>
      <c r="D199" s="113"/>
      <c r="E199" s="113"/>
      <c r="F199" s="113"/>
      <c r="G199" s="113"/>
      <c r="H199" s="113"/>
      <c r="I199" s="95"/>
      <c r="J199" s="95"/>
      <c r="K199" s="95"/>
    </row>
    <row r="200" spans="2:11">
      <c r="B200" s="94"/>
      <c r="C200" s="95"/>
      <c r="D200" s="113"/>
      <c r="E200" s="113"/>
      <c r="F200" s="113"/>
      <c r="G200" s="113"/>
      <c r="H200" s="113"/>
      <c r="I200" s="95"/>
      <c r="J200" s="95"/>
      <c r="K200" s="95"/>
    </row>
    <row r="201" spans="2:11">
      <c r="B201" s="94"/>
      <c r="C201" s="95"/>
      <c r="D201" s="113"/>
      <c r="E201" s="113"/>
      <c r="F201" s="113"/>
      <c r="G201" s="113"/>
      <c r="H201" s="113"/>
      <c r="I201" s="95"/>
      <c r="J201" s="95"/>
      <c r="K201" s="95"/>
    </row>
    <row r="202" spans="2:11">
      <c r="B202" s="94"/>
      <c r="C202" s="95"/>
      <c r="D202" s="113"/>
      <c r="E202" s="113"/>
      <c r="F202" s="113"/>
      <c r="G202" s="113"/>
      <c r="H202" s="113"/>
      <c r="I202" s="95"/>
      <c r="J202" s="95"/>
      <c r="K202" s="95"/>
    </row>
    <row r="203" spans="2:11">
      <c r="B203" s="94"/>
      <c r="C203" s="95"/>
      <c r="D203" s="113"/>
      <c r="E203" s="113"/>
      <c r="F203" s="113"/>
      <c r="G203" s="113"/>
      <c r="H203" s="113"/>
      <c r="I203" s="95"/>
      <c r="J203" s="95"/>
      <c r="K203" s="95"/>
    </row>
    <row r="204" spans="2:11">
      <c r="B204" s="94"/>
      <c r="C204" s="95"/>
      <c r="D204" s="113"/>
      <c r="E204" s="113"/>
      <c r="F204" s="113"/>
      <c r="G204" s="113"/>
      <c r="H204" s="113"/>
      <c r="I204" s="95"/>
      <c r="J204" s="95"/>
      <c r="K204" s="95"/>
    </row>
    <row r="205" spans="2:11">
      <c r="B205" s="94"/>
      <c r="C205" s="95"/>
      <c r="D205" s="113"/>
      <c r="E205" s="113"/>
      <c r="F205" s="113"/>
      <c r="G205" s="113"/>
      <c r="H205" s="113"/>
      <c r="I205" s="95"/>
      <c r="J205" s="95"/>
      <c r="K205" s="95"/>
    </row>
    <row r="206" spans="2:11">
      <c r="B206" s="94"/>
      <c r="C206" s="95"/>
      <c r="D206" s="113"/>
      <c r="E206" s="113"/>
      <c r="F206" s="113"/>
      <c r="G206" s="113"/>
      <c r="H206" s="113"/>
      <c r="I206" s="95"/>
      <c r="J206" s="95"/>
      <c r="K206" s="95"/>
    </row>
    <row r="207" spans="2:11">
      <c r="B207" s="94"/>
      <c r="C207" s="95"/>
      <c r="D207" s="113"/>
      <c r="E207" s="113"/>
      <c r="F207" s="113"/>
      <c r="G207" s="113"/>
      <c r="H207" s="113"/>
      <c r="I207" s="95"/>
      <c r="J207" s="95"/>
      <c r="K207" s="95"/>
    </row>
    <row r="208" spans="2:11">
      <c r="B208" s="94"/>
      <c r="C208" s="95"/>
      <c r="D208" s="113"/>
      <c r="E208" s="113"/>
      <c r="F208" s="113"/>
      <c r="G208" s="113"/>
      <c r="H208" s="113"/>
      <c r="I208" s="95"/>
      <c r="J208" s="95"/>
      <c r="K208" s="95"/>
    </row>
    <row r="209" spans="2:11">
      <c r="B209" s="94"/>
      <c r="C209" s="95"/>
      <c r="D209" s="113"/>
      <c r="E209" s="113"/>
      <c r="F209" s="113"/>
      <c r="G209" s="113"/>
      <c r="H209" s="113"/>
      <c r="I209" s="95"/>
      <c r="J209" s="95"/>
      <c r="K209" s="95"/>
    </row>
    <row r="210" spans="2:11">
      <c r="B210" s="94"/>
      <c r="C210" s="95"/>
      <c r="D210" s="113"/>
      <c r="E210" s="113"/>
      <c r="F210" s="113"/>
      <c r="G210" s="113"/>
      <c r="H210" s="113"/>
      <c r="I210" s="95"/>
      <c r="J210" s="95"/>
      <c r="K210" s="95"/>
    </row>
    <row r="211" spans="2:11">
      <c r="B211" s="94"/>
      <c r="C211" s="95"/>
      <c r="D211" s="113"/>
      <c r="E211" s="113"/>
      <c r="F211" s="113"/>
      <c r="G211" s="113"/>
      <c r="H211" s="113"/>
      <c r="I211" s="95"/>
      <c r="J211" s="95"/>
      <c r="K211" s="95"/>
    </row>
    <row r="212" spans="2:11">
      <c r="B212" s="94"/>
      <c r="C212" s="95"/>
      <c r="D212" s="113"/>
      <c r="E212" s="113"/>
      <c r="F212" s="113"/>
      <c r="G212" s="113"/>
      <c r="H212" s="113"/>
      <c r="I212" s="95"/>
      <c r="J212" s="95"/>
      <c r="K212" s="95"/>
    </row>
    <row r="213" spans="2:11">
      <c r="B213" s="94"/>
      <c r="C213" s="95"/>
      <c r="D213" s="113"/>
      <c r="E213" s="113"/>
      <c r="F213" s="113"/>
      <c r="G213" s="113"/>
      <c r="H213" s="113"/>
      <c r="I213" s="95"/>
      <c r="J213" s="95"/>
      <c r="K213" s="95"/>
    </row>
    <row r="214" spans="2:11">
      <c r="B214" s="94"/>
      <c r="C214" s="95"/>
      <c r="D214" s="113"/>
      <c r="E214" s="113"/>
      <c r="F214" s="113"/>
      <c r="G214" s="113"/>
      <c r="H214" s="113"/>
      <c r="I214" s="95"/>
      <c r="J214" s="95"/>
      <c r="K214" s="95"/>
    </row>
    <row r="215" spans="2:11">
      <c r="B215" s="94"/>
      <c r="C215" s="95"/>
      <c r="D215" s="113"/>
      <c r="E215" s="113"/>
      <c r="F215" s="113"/>
      <c r="G215" s="113"/>
      <c r="H215" s="113"/>
      <c r="I215" s="95"/>
      <c r="J215" s="95"/>
      <c r="K215" s="95"/>
    </row>
    <row r="216" spans="2:11">
      <c r="B216" s="94"/>
      <c r="C216" s="95"/>
      <c r="D216" s="113"/>
      <c r="E216" s="113"/>
      <c r="F216" s="113"/>
      <c r="G216" s="113"/>
      <c r="H216" s="113"/>
      <c r="I216" s="95"/>
      <c r="J216" s="95"/>
      <c r="K216" s="95"/>
    </row>
    <row r="217" spans="2:11">
      <c r="B217" s="94"/>
      <c r="C217" s="95"/>
      <c r="D217" s="113"/>
      <c r="E217" s="113"/>
      <c r="F217" s="113"/>
      <c r="G217" s="113"/>
      <c r="H217" s="113"/>
      <c r="I217" s="95"/>
      <c r="J217" s="95"/>
      <c r="K217" s="95"/>
    </row>
    <row r="218" spans="2:11">
      <c r="B218" s="94"/>
      <c r="C218" s="95"/>
      <c r="D218" s="113"/>
      <c r="E218" s="113"/>
      <c r="F218" s="113"/>
      <c r="G218" s="113"/>
      <c r="H218" s="113"/>
      <c r="I218" s="95"/>
      <c r="J218" s="95"/>
      <c r="K218" s="95"/>
    </row>
    <row r="219" spans="2:11">
      <c r="B219" s="94"/>
      <c r="C219" s="95"/>
      <c r="D219" s="113"/>
      <c r="E219" s="113"/>
      <c r="F219" s="113"/>
      <c r="G219" s="113"/>
      <c r="H219" s="113"/>
      <c r="I219" s="95"/>
      <c r="J219" s="95"/>
      <c r="K219" s="95"/>
    </row>
    <row r="220" spans="2:11">
      <c r="B220" s="94"/>
      <c r="C220" s="95"/>
      <c r="D220" s="113"/>
      <c r="E220" s="113"/>
      <c r="F220" s="113"/>
      <c r="G220" s="113"/>
      <c r="H220" s="113"/>
      <c r="I220" s="95"/>
      <c r="J220" s="95"/>
      <c r="K220" s="95"/>
    </row>
    <row r="221" spans="2:11">
      <c r="B221" s="94"/>
      <c r="C221" s="95"/>
      <c r="D221" s="113"/>
      <c r="E221" s="113"/>
      <c r="F221" s="113"/>
      <c r="G221" s="113"/>
      <c r="H221" s="113"/>
      <c r="I221" s="95"/>
      <c r="J221" s="95"/>
      <c r="K221" s="95"/>
    </row>
    <row r="222" spans="2:11">
      <c r="B222" s="94"/>
      <c r="C222" s="95"/>
      <c r="D222" s="113"/>
      <c r="E222" s="113"/>
      <c r="F222" s="113"/>
      <c r="G222" s="113"/>
      <c r="H222" s="113"/>
      <c r="I222" s="95"/>
      <c r="J222" s="95"/>
      <c r="K222" s="95"/>
    </row>
    <row r="223" spans="2:11">
      <c r="B223" s="94"/>
      <c r="C223" s="95"/>
      <c r="D223" s="113"/>
      <c r="E223" s="113"/>
      <c r="F223" s="113"/>
      <c r="G223" s="113"/>
      <c r="H223" s="113"/>
      <c r="I223" s="95"/>
      <c r="J223" s="95"/>
      <c r="K223" s="95"/>
    </row>
    <row r="224" spans="2:11">
      <c r="B224" s="94"/>
      <c r="C224" s="95"/>
      <c r="D224" s="113"/>
      <c r="E224" s="113"/>
      <c r="F224" s="113"/>
      <c r="G224" s="113"/>
      <c r="H224" s="113"/>
      <c r="I224" s="95"/>
      <c r="J224" s="95"/>
      <c r="K224" s="95"/>
    </row>
    <row r="225" spans="2:11">
      <c r="B225" s="94"/>
      <c r="C225" s="95"/>
      <c r="D225" s="113"/>
      <c r="E225" s="113"/>
      <c r="F225" s="113"/>
      <c r="G225" s="113"/>
      <c r="H225" s="113"/>
      <c r="I225" s="95"/>
      <c r="J225" s="95"/>
      <c r="K225" s="95"/>
    </row>
    <row r="226" spans="2:11">
      <c r="B226" s="94"/>
      <c r="C226" s="95"/>
      <c r="D226" s="113"/>
      <c r="E226" s="113"/>
      <c r="F226" s="113"/>
      <c r="G226" s="113"/>
      <c r="H226" s="113"/>
      <c r="I226" s="95"/>
      <c r="J226" s="95"/>
      <c r="K226" s="95"/>
    </row>
    <row r="227" spans="2:11">
      <c r="B227" s="94"/>
      <c r="C227" s="95"/>
      <c r="D227" s="113"/>
      <c r="E227" s="113"/>
      <c r="F227" s="113"/>
      <c r="G227" s="113"/>
      <c r="H227" s="113"/>
      <c r="I227" s="95"/>
      <c r="J227" s="95"/>
      <c r="K227" s="95"/>
    </row>
    <row r="228" spans="2:11">
      <c r="B228" s="94"/>
      <c r="C228" s="95"/>
      <c r="D228" s="113"/>
      <c r="E228" s="113"/>
      <c r="F228" s="113"/>
      <c r="G228" s="113"/>
      <c r="H228" s="113"/>
      <c r="I228" s="95"/>
      <c r="J228" s="95"/>
      <c r="K228" s="95"/>
    </row>
    <row r="229" spans="2:11">
      <c r="B229" s="94"/>
      <c r="C229" s="95"/>
      <c r="D229" s="113"/>
      <c r="E229" s="113"/>
      <c r="F229" s="113"/>
      <c r="G229" s="113"/>
      <c r="H229" s="113"/>
      <c r="I229" s="95"/>
      <c r="J229" s="95"/>
      <c r="K229" s="95"/>
    </row>
    <row r="230" spans="2:11">
      <c r="B230" s="94"/>
      <c r="C230" s="95"/>
      <c r="D230" s="113"/>
      <c r="E230" s="113"/>
      <c r="F230" s="113"/>
      <c r="G230" s="113"/>
      <c r="H230" s="113"/>
      <c r="I230" s="95"/>
      <c r="J230" s="95"/>
      <c r="K230" s="95"/>
    </row>
    <row r="231" spans="2:11">
      <c r="B231" s="94"/>
      <c r="C231" s="95"/>
      <c r="D231" s="113"/>
      <c r="E231" s="113"/>
      <c r="F231" s="113"/>
      <c r="G231" s="113"/>
      <c r="H231" s="113"/>
      <c r="I231" s="95"/>
      <c r="J231" s="95"/>
      <c r="K231" s="95"/>
    </row>
    <row r="232" spans="2:11">
      <c r="B232" s="94"/>
      <c r="C232" s="95"/>
      <c r="D232" s="113"/>
      <c r="E232" s="113"/>
      <c r="F232" s="113"/>
      <c r="G232" s="113"/>
      <c r="H232" s="113"/>
      <c r="I232" s="95"/>
      <c r="J232" s="95"/>
      <c r="K232" s="95"/>
    </row>
    <row r="233" spans="2:11">
      <c r="B233" s="94"/>
      <c r="C233" s="95"/>
      <c r="D233" s="113"/>
      <c r="E233" s="113"/>
      <c r="F233" s="113"/>
      <c r="G233" s="113"/>
      <c r="H233" s="113"/>
      <c r="I233" s="95"/>
      <c r="J233" s="95"/>
      <c r="K233" s="95"/>
    </row>
    <row r="234" spans="2:11">
      <c r="B234" s="94"/>
      <c r="C234" s="95"/>
      <c r="D234" s="113"/>
      <c r="E234" s="113"/>
      <c r="F234" s="113"/>
      <c r="G234" s="113"/>
      <c r="H234" s="113"/>
      <c r="I234" s="95"/>
      <c r="J234" s="95"/>
      <c r="K234" s="95"/>
    </row>
    <row r="235" spans="2:11">
      <c r="B235" s="94"/>
      <c r="C235" s="95"/>
      <c r="D235" s="113"/>
      <c r="E235" s="113"/>
      <c r="F235" s="113"/>
      <c r="G235" s="113"/>
      <c r="H235" s="113"/>
      <c r="I235" s="95"/>
      <c r="J235" s="95"/>
      <c r="K235" s="95"/>
    </row>
    <row r="236" spans="2:11">
      <c r="B236" s="94"/>
      <c r="C236" s="95"/>
      <c r="D236" s="113"/>
      <c r="E236" s="113"/>
      <c r="F236" s="113"/>
      <c r="G236" s="113"/>
      <c r="H236" s="113"/>
      <c r="I236" s="95"/>
      <c r="J236" s="95"/>
      <c r="K236" s="95"/>
    </row>
    <row r="237" spans="2:11">
      <c r="B237" s="94"/>
      <c r="C237" s="95"/>
      <c r="D237" s="113"/>
      <c r="E237" s="113"/>
      <c r="F237" s="113"/>
      <c r="G237" s="113"/>
      <c r="H237" s="113"/>
      <c r="I237" s="95"/>
      <c r="J237" s="95"/>
      <c r="K237" s="95"/>
    </row>
    <row r="238" spans="2:11">
      <c r="B238" s="94"/>
      <c r="C238" s="95"/>
      <c r="D238" s="113"/>
      <c r="E238" s="113"/>
      <c r="F238" s="113"/>
      <c r="G238" s="113"/>
      <c r="H238" s="113"/>
      <c r="I238" s="95"/>
      <c r="J238" s="95"/>
      <c r="K238" s="95"/>
    </row>
    <row r="239" spans="2:11">
      <c r="B239" s="94"/>
      <c r="C239" s="95"/>
      <c r="D239" s="113"/>
      <c r="E239" s="113"/>
      <c r="F239" s="113"/>
      <c r="G239" s="113"/>
      <c r="H239" s="113"/>
      <c r="I239" s="95"/>
      <c r="J239" s="95"/>
      <c r="K239" s="95"/>
    </row>
    <row r="240" spans="2:11">
      <c r="B240" s="94"/>
      <c r="C240" s="95"/>
      <c r="D240" s="113"/>
      <c r="E240" s="113"/>
      <c r="F240" s="113"/>
      <c r="G240" s="113"/>
      <c r="H240" s="113"/>
      <c r="I240" s="95"/>
      <c r="J240" s="95"/>
      <c r="K240" s="95"/>
    </row>
    <row r="241" spans="2:11">
      <c r="B241" s="94"/>
      <c r="C241" s="95"/>
      <c r="D241" s="113"/>
      <c r="E241" s="113"/>
      <c r="F241" s="113"/>
      <c r="G241" s="113"/>
      <c r="H241" s="113"/>
      <c r="I241" s="95"/>
      <c r="J241" s="95"/>
      <c r="K241" s="95"/>
    </row>
    <row r="242" spans="2:11">
      <c r="B242" s="94"/>
      <c r="C242" s="95"/>
      <c r="D242" s="113"/>
      <c r="E242" s="113"/>
      <c r="F242" s="113"/>
      <c r="G242" s="113"/>
      <c r="H242" s="113"/>
      <c r="I242" s="95"/>
      <c r="J242" s="95"/>
      <c r="K242" s="95"/>
    </row>
    <row r="243" spans="2:11">
      <c r="B243" s="94"/>
      <c r="C243" s="95"/>
      <c r="D243" s="113"/>
      <c r="E243" s="113"/>
      <c r="F243" s="113"/>
      <c r="G243" s="113"/>
      <c r="H243" s="113"/>
      <c r="I243" s="95"/>
      <c r="J243" s="95"/>
      <c r="K243" s="95"/>
    </row>
    <row r="244" spans="2:11">
      <c r="B244" s="94"/>
      <c r="C244" s="95"/>
      <c r="D244" s="113"/>
      <c r="E244" s="113"/>
      <c r="F244" s="113"/>
      <c r="G244" s="113"/>
      <c r="H244" s="113"/>
      <c r="I244" s="95"/>
      <c r="J244" s="95"/>
      <c r="K244" s="95"/>
    </row>
    <row r="245" spans="2:11">
      <c r="B245" s="94"/>
      <c r="C245" s="95"/>
      <c r="D245" s="113"/>
      <c r="E245" s="113"/>
      <c r="F245" s="113"/>
      <c r="G245" s="113"/>
      <c r="H245" s="113"/>
      <c r="I245" s="95"/>
      <c r="J245" s="95"/>
      <c r="K245" s="95"/>
    </row>
    <row r="246" spans="2:11">
      <c r="B246" s="94"/>
      <c r="C246" s="95"/>
      <c r="D246" s="113"/>
      <c r="E246" s="113"/>
      <c r="F246" s="113"/>
      <c r="G246" s="113"/>
      <c r="H246" s="113"/>
      <c r="I246" s="95"/>
      <c r="J246" s="95"/>
      <c r="K246" s="95"/>
    </row>
    <row r="247" spans="2:11">
      <c r="B247" s="94"/>
      <c r="C247" s="95"/>
      <c r="D247" s="113"/>
      <c r="E247" s="113"/>
      <c r="F247" s="113"/>
      <c r="G247" s="113"/>
      <c r="H247" s="113"/>
      <c r="I247" s="95"/>
      <c r="J247" s="95"/>
      <c r="K247" s="95"/>
    </row>
    <row r="248" spans="2:11">
      <c r="B248" s="94"/>
      <c r="C248" s="95"/>
      <c r="D248" s="113"/>
      <c r="E248" s="113"/>
      <c r="F248" s="113"/>
      <c r="G248" s="113"/>
      <c r="H248" s="113"/>
      <c r="I248" s="95"/>
      <c r="J248" s="95"/>
      <c r="K248" s="95"/>
    </row>
    <row r="249" spans="2:11">
      <c r="B249" s="94"/>
      <c r="C249" s="95"/>
      <c r="D249" s="113"/>
      <c r="E249" s="113"/>
      <c r="F249" s="113"/>
      <c r="G249" s="113"/>
      <c r="H249" s="113"/>
      <c r="I249" s="95"/>
      <c r="J249" s="95"/>
      <c r="K249" s="95"/>
    </row>
    <row r="250" spans="2:11">
      <c r="B250" s="94"/>
      <c r="C250" s="95"/>
      <c r="D250" s="113"/>
      <c r="E250" s="113"/>
      <c r="F250" s="113"/>
      <c r="G250" s="113"/>
      <c r="H250" s="113"/>
      <c r="I250" s="95"/>
      <c r="J250" s="95"/>
      <c r="K250" s="95"/>
    </row>
    <row r="251" spans="2:11">
      <c r="B251" s="94"/>
      <c r="C251" s="95"/>
      <c r="D251" s="113"/>
      <c r="E251" s="113"/>
      <c r="F251" s="113"/>
      <c r="G251" s="113"/>
      <c r="H251" s="113"/>
      <c r="I251" s="95"/>
      <c r="J251" s="95"/>
      <c r="K251" s="95"/>
    </row>
    <row r="252" spans="2:11">
      <c r="B252" s="94"/>
      <c r="C252" s="95"/>
      <c r="D252" s="113"/>
      <c r="E252" s="113"/>
      <c r="F252" s="113"/>
      <c r="G252" s="113"/>
      <c r="H252" s="113"/>
      <c r="I252" s="95"/>
      <c r="J252" s="95"/>
      <c r="K252" s="95"/>
    </row>
    <row r="253" spans="2:11">
      <c r="B253" s="94"/>
      <c r="C253" s="95"/>
      <c r="D253" s="113"/>
      <c r="E253" s="113"/>
      <c r="F253" s="113"/>
      <c r="G253" s="113"/>
      <c r="H253" s="113"/>
      <c r="I253" s="95"/>
      <c r="J253" s="95"/>
      <c r="K253" s="95"/>
    </row>
    <row r="254" spans="2:11">
      <c r="B254" s="94"/>
      <c r="C254" s="95"/>
      <c r="D254" s="113"/>
      <c r="E254" s="113"/>
      <c r="F254" s="113"/>
      <c r="G254" s="113"/>
      <c r="H254" s="113"/>
      <c r="I254" s="95"/>
      <c r="J254" s="95"/>
      <c r="K254" s="95"/>
    </row>
    <row r="255" spans="2:11">
      <c r="B255" s="94"/>
      <c r="C255" s="95"/>
      <c r="D255" s="113"/>
      <c r="E255" s="113"/>
      <c r="F255" s="113"/>
      <c r="G255" s="113"/>
      <c r="H255" s="113"/>
      <c r="I255" s="95"/>
      <c r="J255" s="95"/>
      <c r="K255" s="95"/>
    </row>
    <row r="256" spans="2:11">
      <c r="B256" s="94"/>
      <c r="C256" s="95"/>
      <c r="D256" s="113"/>
      <c r="E256" s="113"/>
      <c r="F256" s="113"/>
      <c r="G256" s="113"/>
      <c r="H256" s="113"/>
      <c r="I256" s="95"/>
      <c r="J256" s="95"/>
      <c r="K256" s="95"/>
    </row>
    <row r="257" spans="2:11">
      <c r="B257" s="94"/>
      <c r="C257" s="95"/>
      <c r="D257" s="113"/>
      <c r="E257" s="113"/>
      <c r="F257" s="113"/>
      <c r="G257" s="113"/>
      <c r="H257" s="113"/>
      <c r="I257" s="95"/>
      <c r="J257" s="95"/>
      <c r="K257" s="95"/>
    </row>
    <row r="258" spans="2:11">
      <c r="B258" s="94"/>
      <c r="C258" s="95"/>
      <c r="D258" s="113"/>
      <c r="E258" s="113"/>
      <c r="F258" s="113"/>
      <c r="G258" s="113"/>
      <c r="H258" s="113"/>
      <c r="I258" s="95"/>
      <c r="J258" s="95"/>
      <c r="K258" s="95"/>
    </row>
    <row r="259" spans="2:11">
      <c r="B259" s="94"/>
      <c r="C259" s="95"/>
      <c r="D259" s="113"/>
      <c r="E259" s="113"/>
      <c r="F259" s="113"/>
      <c r="G259" s="113"/>
      <c r="H259" s="113"/>
      <c r="I259" s="95"/>
      <c r="J259" s="95"/>
      <c r="K259" s="95"/>
    </row>
    <row r="260" spans="2:11">
      <c r="B260" s="94"/>
      <c r="C260" s="95"/>
      <c r="D260" s="113"/>
      <c r="E260" s="113"/>
      <c r="F260" s="113"/>
      <c r="G260" s="113"/>
      <c r="H260" s="113"/>
      <c r="I260" s="95"/>
      <c r="J260" s="95"/>
      <c r="K260" s="95"/>
    </row>
    <row r="261" spans="2:11">
      <c r="B261" s="94"/>
      <c r="C261" s="95"/>
      <c r="D261" s="113"/>
      <c r="E261" s="113"/>
      <c r="F261" s="113"/>
      <c r="G261" s="113"/>
      <c r="H261" s="113"/>
      <c r="I261" s="95"/>
      <c r="J261" s="95"/>
      <c r="K261" s="95"/>
    </row>
    <row r="262" spans="2:11">
      <c r="B262" s="94"/>
      <c r="C262" s="95"/>
      <c r="D262" s="113"/>
      <c r="E262" s="113"/>
      <c r="F262" s="113"/>
      <c r="G262" s="113"/>
      <c r="H262" s="113"/>
      <c r="I262" s="95"/>
      <c r="J262" s="95"/>
      <c r="K262" s="95"/>
    </row>
    <row r="263" spans="2:11">
      <c r="B263" s="94"/>
      <c r="C263" s="95"/>
      <c r="D263" s="113"/>
      <c r="E263" s="113"/>
      <c r="F263" s="113"/>
      <c r="G263" s="113"/>
      <c r="H263" s="113"/>
      <c r="I263" s="95"/>
      <c r="J263" s="95"/>
      <c r="K263" s="95"/>
    </row>
    <row r="264" spans="2:11">
      <c r="B264" s="94"/>
      <c r="C264" s="95"/>
      <c r="D264" s="113"/>
      <c r="E264" s="113"/>
      <c r="F264" s="113"/>
      <c r="G264" s="113"/>
      <c r="H264" s="113"/>
      <c r="I264" s="95"/>
      <c r="J264" s="95"/>
      <c r="K264" s="95"/>
    </row>
    <row r="265" spans="2:11">
      <c r="B265" s="94"/>
      <c r="C265" s="95"/>
      <c r="D265" s="113"/>
      <c r="E265" s="113"/>
      <c r="F265" s="113"/>
      <c r="G265" s="113"/>
      <c r="H265" s="113"/>
      <c r="I265" s="95"/>
      <c r="J265" s="95"/>
      <c r="K265" s="95"/>
    </row>
    <row r="266" spans="2:11">
      <c r="B266" s="94"/>
      <c r="C266" s="95"/>
      <c r="D266" s="113"/>
      <c r="E266" s="113"/>
      <c r="F266" s="113"/>
      <c r="G266" s="113"/>
      <c r="H266" s="113"/>
      <c r="I266" s="95"/>
      <c r="J266" s="95"/>
      <c r="K266" s="95"/>
    </row>
    <row r="267" spans="2:11">
      <c r="B267" s="94"/>
      <c r="C267" s="95"/>
      <c r="D267" s="113"/>
      <c r="E267" s="113"/>
      <c r="F267" s="113"/>
      <c r="G267" s="113"/>
      <c r="H267" s="113"/>
      <c r="I267" s="95"/>
      <c r="J267" s="95"/>
      <c r="K267" s="95"/>
    </row>
    <row r="268" spans="2:11">
      <c r="B268" s="94"/>
      <c r="C268" s="95"/>
      <c r="D268" s="113"/>
      <c r="E268" s="113"/>
      <c r="F268" s="113"/>
      <c r="G268" s="113"/>
      <c r="H268" s="113"/>
      <c r="I268" s="95"/>
      <c r="J268" s="95"/>
      <c r="K268" s="95"/>
    </row>
    <row r="269" spans="2:11">
      <c r="B269" s="94"/>
      <c r="C269" s="95"/>
      <c r="D269" s="113"/>
      <c r="E269" s="113"/>
      <c r="F269" s="113"/>
      <c r="G269" s="113"/>
      <c r="H269" s="113"/>
      <c r="I269" s="95"/>
      <c r="J269" s="95"/>
      <c r="K269" s="95"/>
    </row>
    <row r="270" spans="2:11">
      <c r="B270" s="94"/>
      <c r="C270" s="95"/>
      <c r="D270" s="113"/>
      <c r="E270" s="113"/>
      <c r="F270" s="113"/>
      <c r="G270" s="113"/>
      <c r="H270" s="113"/>
      <c r="I270" s="95"/>
      <c r="J270" s="95"/>
      <c r="K270" s="95"/>
    </row>
    <row r="271" spans="2:11">
      <c r="B271" s="94"/>
      <c r="C271" s="95"/>
      <c r="D271" s="113"/>
      <c r="E271" s="113"/>
      <c r="F271" s="113"/>
      <c r="G271" s="113"/>
      <c r="H271" s="113"/>
      <c r="I271" s="95"/>
      <c r="J271" s="95"/>
      <c r="K271" s="95"/>
    </row>
    <row r="272" spans="2:11">
      <c r="B272" s="94"/>
      <c r="C272" s="95"/>
      <c r="D272" s="113"/>
      <c r="E272" s="113"/>
      <c r="F272" s="113"/>
      <c r="G272" s="113"/>
      <c r="H272" s="113"/>
      <c r="I272" s="95"/>
      <c r="J272" s="95"/>
      <c r="K272" s="95"/>
    </row>
    <row r="273" spans="2:11">
      <c r="B273" s="94"/>
      <c r="C273" s="95"/>
      <c r="D273" s="113"/>
      <c r="E273" s="113"/>
      <c r="F273" s="113"/>
      <c r="G273" s="113"/>
      <c r="H273" s="113"/>
      <c r="I273" s="95"/>
      <c r="J273" s="95"/>
      <c r="K273" s="95"/>
    </row>
    <row r="274" spans="2:11">
      <c r="B274" s="94"/>
      <c r="C274" s="95"/>
      <c r="D274" s="113"/>
      <c r="E274" s="113"/>
      <c r="F274" s="113"/>
      <c r="G274" s="113"/>
      <c r="H274" s="113"/>
      <c r="I274" s="95"/>
      <c r="J274" s="95"/>
      <c r="K274" s="95"/>
    </row>
    <row r="275" spans="2:11">
      <c r="B275" s="94"/>
      <c r="C275" s="95"/>
      <c r="D275" s="113"/>
      <c r="E275" s="113"/>
      <c r="F275" s="113"/>
      <c r="G275" s="113"/>
      <c r="H275" s="113"/>
      <c r="I275" s="95"/>
      <c r="J275" s="95"/>
      <c r="K275" s="95"/>
    </row>
    <row r="276" spans="2:11">
      <c r="B276" s="94"/>
      <c r="C276" s="95"/>
      <c r="D276" s="113"/>
      <c r="E276" s="113"/>
      <c r="F276" s="113"/>
      <c r="G276" s="113"/>
      <c r="H276" s="113"/>
      <c r="I276" s="95"/>
      <c r="J276" s="95"/>
      <c r="K276" s="95"/>
    </row>
    <row r="277" spans="2:11">
      <c r="B277" s="94"/>
      <c r="C277" s="95"/>
      <c r="D277" s="113"/>
      <c r="E277" s="113"/>
      <c r="F277" s="113"/>
      <c r="G277" s="113"/>
      <c r="H277" s="113"/>
      <c r="I277" s="95"/>
      <c r="J277" s="95"/>
      <c r="K277" s="95"/>
    </row>
    <row r="278" spans="2:11">
      <c r="B278" s="94"/>
      <c r="C278" s="95"/>
      <c r="D278" s="113"/>
      <c r="E278" s="113"/>
      <c r="F278" s="113"/>
      <c r="G278" s="113"/>
      <c r="H278" s="113"/>
      <c r="I278" s="95"/>
      <c r="J278" s="95"/>
      <c r="K278" s="95"/>
    </row>
    <row r="279" spans="2:11">
      <c r="B279" s="94"/>
      <c r="C279" s="95"/>
      <c r="D279" s="113"/>
      <c r="E279" s="113"/>
      <c r="F279" s="113"/>
      <c r="G279" s="113"/>
      <c r="H279" s="113"/>
      <c r="I279" s="95"/>
      <c r="J279" s="95"/>
      <c r="K279" s="95"/>
    </row>
    <row r="280" spans="2:11">
      <c r="B280" s="94"/>
      <c r="C280" s="95"/>
      <c r="D280" s="113"/>
      <c r="E280" s="113"/>
      <c r="F280" s="113"/>
      <c r="G280" s="113"/>
      <c r="H280" s="113"/>
      <c r="I280" s="95"/>
      <c r="J280" s="95"/>
      <c r="K280" s="95"/>
    </row>
    <row r="281" spans="2:11">
      <c r="B281" s="94"/>
      <c r="C281" s="95"/>
      <c r="D281" s="113"/>
      <c r="E281" s="113"/>
      <c r="F281" s="113"/>
      <c r="G281" s="113"/>
      <c r="H281" s="113"/>
      <c r="I281" s="95"/>
      <c r="J281" s="95"/>
      <c r="K281" s="95"/>
    </row>
    <row r="282" spans="2:11">
      <c r="B282" s="94"/>
      <c r="C282" s="95"/>
      <c r="D282" s="113"/>
      <c r="E282" s="113"/>
      <c r="F282" s="113"/>
      <c r="G282" s="113"/>
      <c r="H282" s="113"/>
      <c r="I282" s="95"/>
      <c r="J282" s="95"/>
      <c r="K282" s="95"/>
    </row>
    <row r="283" spans="2:11">
      <c r="B283" s="94"/>
      <c r="C283" s="95"/>
      <c r="D283" s="113"/>
      <c r="E283" s="113"/>
      <c r="F283" s="113"/>
      <c r="G283" s="113"/>
      <c r="H283" s="113"/>
      <c r="I283" s="95"/>
      <c r="J283" s="95"/>
      <c r="K283" s="95"/>
    </row>
    <row r="284" spans="2:11">
      <c r="B284" s="94"/>
      <c r="C284" s="95"/>
      <c r="D284" s="113"/>
      <c r="E284" s="113"/>
      <c r="F284" s="113"/>
      <c r="G284" s="113"/>
      <c r="H284" s="113"/>
      <c r="I284" s="95"/>
      <c r="J284" s="95"/>
      <c r="K284" s="95"/>
    </row>
    <row r="285" spans="2:11">
      <c r="B285" s="94"/>
      <c r="C285" s="95"/>
      <c r="D285" s="113"/>
      <c r="E285" s="113"/>
      <c r="F285" s="113"/>
      <c r="G285" s="113"/>
      <c r="H285" s="113"/>
      <c r="I285" s="95"/>
      <c r="J285" s="95"/>
      <c r="K285" s="95"/>
    </row>
    <row r="286" spans="2:11">
      <c r="B286" s="94"/>
      <c r="C286" s="95"/>
      <c r="D286" s="113"/>
      <c r="E286" s="113"/>
      <c r="F286" s="113"/>
      <c r="G286" s="113"/>
      <c r="H286" s="113"/>
      <c r="I286" s="95"/>
      <c r="J286" s="95"/>
      <c r="K286" s="95"/>
    </row>
    <row r="287" spans="2:11">
      <c r="B287" s="94"/>
      <c r="C287" s="95"/>
      <c r="D287" s="113"/>
      <c r="E287" s="113"/>
      <c r="F287" s="113"/>
      <c r="G287" s="113"/>
      <c r="H287" s="113"/>
      <c r="I287" s="95"/>
      <c r="J287" s="95"/>
      <c r="K287" s="95"/>
    </row>
    <row r="288" spans="2:11">
      <c r="B288" s="94"/>
      <c r="C288" s="95"/>
      <c r="D288" s="113"/>
      <c r="E288" s="113"/>
      <c r="F288" s="113"/>
      <c r="G288" s="113"/>
      <c r="H288" s="113"/>
      <c r="I288" s="95"/>
      <c r="J288" s="95"/>
      <c r="K288" s="95"/>
    </row>
    <row r="289" spans="2:11">
      <c r="B289" s="94"/>
      <c r="C289" s="95"/>
      <c r="D289" s="113"/>
      <c r="E289" s="113"/>
      <c r="F289" s="113"/>
      <c r="G289" s="113"/>
      <c r="H289" s="113"/>
      <c r="I289" s="95"/>
      <c r="J289" s="95"/>
      <c r="K289" s="95"/>
    </row>
    <row r="290" spans="2:11">
      <c r="B290" s="94"/>
      <c r="C290" s="95"/>
      <c r="D290" s="113"/>
      <c r="E290" s="113"/>
      <c r="F290" s="113"/>
      <c r="G290" s="113"/>
      <c r="H290" s="113"/>
      <c r="I290" s="95"/>
      <c r="J290" s="95"/>
      <c r="K290" s="95"/>
    </row>
    <row r="291" spans="2:11">
      <c r="B291" s="94"/>
      <c r="C291" s="95"/>
      <c r="D291" s="113"/>
      <c r="E291" s="113"/>
      <c r="F291" s="113"/>
      <c r="G291" s="113"/>
      <c r="H291" s="113"/>
      <c r="I291" s="95"/>
      <c r="J291" s="95"/>
      <c r="K291" s="95"/>
    </row>
    <row r="292" spans="2:11">
      <c r="B292" s="94"/>
      <c r="C292" s="95"/>
      <c r="D292" s="113"/>
      <c r="E292" s="113"/>
      <c r="F292" s="113"/>
      <c r="G292" s="113"/>
      <c r="H292" s="113"/>
      <c r="I292" s="95"/>
      <c r="J292" s="95"/>
      <c r="K292" s="95"/>
    </row>
    <row r="293" spans="2:11">
      <c r="B293" s="94"/>
      <c r="C293" s="95"/>
      <c r="D293" s="113"/>
      <c r="E293" s="113"/>
      <c r="F293" s="113"/>
      <c r="G293" s="113"/>
      <c r="H293" s="113"/>
      <c r="I293" s="95"/>
      <c r="J293" s="95"/>
      <c r="K293" s="95"/>
    </row>
    <row r="294" spans="2:11">
      <c r="B294" s="94"/>
      <c r="C294" s="95"/>
      <c r="D294" s="113"/>
      <c r="E294" s="113"/>
      <c r="F294" s="113"/>
      <c r="G294" s="113"/>
      <c r="H294" s="113"/>
      <c r="I294" s="95"/>
      <c r="J294" s="95"/>
      <c r="K294" s="95"/>
    </row>
    <row r="295" spans="2:11">
      <c r="B295" s="94"/>
      <c r="C295" s="95"/>
      <c r="D295" s="113"/>
      <c r="E295" s="113"/>
      <c r="F295" s="113"/>
      <c r="G295" s="113"/>
      <c r="H295" s="113"/>
      <c r="I295" s="95"/>
      <c r="J295" s="95"/>
      <c r="K295" s="95"/>
    </row>
    <row r="296" spans="2:11">
      <c r="B296" s="94"/>
      <c r="C296" s="95"/>
      <c r="D296" s="113"/>
      <c r="E296" s="113"/>
      <c r="F296" s="113"/>
      <c r="G296" s="113"/>
      <c r="H296" s="113"/>
      <c r="I296" s="95"/>
      <c r="J296" s="95"/>
      <c r="K296" s="95"/>
    </row>
    <row r="297" spans="2:11">
      <c r="B297" s="94"/>
      <c r="C297" s="95"/>
      <c r="D297" s="113"/>
      <c r="E297" s="113"/>
      <c r="F297" s="113"/>
      <c r="G297" s="113"/>
      <c r="H297" s="113"/>
      <c r="I297" s="95"/>
      <c r="J297" s="95"/>
      <c r="K297" s="95"/>
    </row>
    <row r="298" spans="2:11">
      <c r="B298" s="94"/>
      <c r="C298" s="95"/>
      <c r="D298" s="113"/>
      <c r="E298" s="113"/>
      <c r="F298" s="113"/>
      <c r="G298" s="113"/>
      <c r="H298" s="113"/>
      <c r="I298" s="95"/>
      <c r="J298" s="95"/>
      <c r="K298" s="95"/>
    </row>
    <row r="299" spans="2:11">
      <c r="B299" s="94"/>
      <c r="C299" s="95"/>
      <c r="D299" s="113"/>
      <c r="E299" s="113"/>
      <c r="F299" s="113"/>
      <c r="G299" s="113"/>
      <c r="H299" s="113"/>
      <c r="I299" s="95"/>
      <c r="J299" s="95"/>
      <c r="K299" s="95"/>
    </row>
    <row r="300" spans="2:11">
      <c r="B300" s="94"/>
      <c r="C300" s="95"/>
      <c r="D300" s="113"/>
      <c r="E300" s="113"/>
      <c r="F300" s="113"/>
      <c r="G300" s="113"/>
      <c r="H300" s="113"/>
      <c r="I300" s="95"/>
      <c r="J300" s="95"/>
      <c r="K300" s="95"/>
    </row>
    <row r="301" spans="2:11">
      <c r="B301" s="94"/>
      <c r="C301" s="95"/>
      <c r="D301" s="113"/>
      <c r="E301" s="113"/>
      <c r="F301" s="113"/>
      <c r="G301" s="113"/>
      <c r="H301" s="113"/>
      <c r="I301" s="95"/>
      <c r="J301" s="95"/>
      <c r="K301" s="95"/>
    </row>
    <row r="302" spans="2:11">
      <c r="B302" s="94"/>
      <c r="C302" s="95"/>
      <c r="D302" s="113"/>
      <c r="E302" s="113"/>
      <c r="F302" s="113"/>
      <c r="G302" s="113"/>
      <c r="H302" s="113"/>
      <c r="I302" s="95"/>
      <c r="J302" s="95"/>
      <c r="K302" s="95"/>
    </row>
    <row r="303" spans="2:11">
      <c r="B303" s="94"/>
      <c r="C303" s="95"/>
      <c r="D303" s="113"/>
      <c r="E303" s="113"/>
      <c r="F303" s="113"/>
      <c r="G303" s="113"/>
      <c r="H303" s="113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conditionalFormatting sqref="B11:B12">
    <cfRule type="cellIs" dxfId="1" priority="2" operator="equal">
      <formula>"NR3"</formula>
    </cfRule>
  </conditionalFormatting>
  <conditionalFormatting sqref="B11:B12">
    <cfRule type="containsText" dxfId="0" priority="1" operator="containsText" text="הפרשה ">
      <formula>NOT(ISERROR(SEARCH("הפרשה ",B11)))</formula>
    </cfRule>
  </conditionalFormatting>
  <dataValidations count="3">
    <dataValidation allowBlank="1" showInputMessage="1" showErrorMessage="1" sqref="A15:C1048576 D13:H26 D1:H10 C5:C10 A1:A14 B1:B10 B13:C14 I1:XFD26 D27:XFD1048576" xr:uid="{00000000-0002-0000-1900-000000000000}"/>
    <dataValidation type="list" allowBlank="1" showInputMessage="1" showErrorMessage="1" sqref="E11:E12" xr:uid="{FC12C4A9-13D5-4D6A-8C00-BD975D98088A}">
      <formula1>#REF!</formula1>
    </dataValidation>
    <dataValidation type="list" allowBlank="1" showInputMessage="1" showErrorMessage="1" sqref="G11:G12" xr:uid="{C6153ACE-B8F0-4E99-8A6C-A84E19B8D61E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71.42578125" style="1" bestFit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46" t="s" vm="1">
        <v>213</v>
      </c>
    </row>
    <row r="2" spans="2:6">
      <c r="B2" s="46" t="s">
        <v>134</v>
      </c>
      <c r="C2" s="46" t="s">
        <v>214</v>
      </c>
    </row>
    <row r="3" spans="2:6">
      <c r="B3" s="46" t="s">
        <v>136</v>
      </c>
      <c r="C3" s="68" t="s">
        <v>2376</v>
      </c>
    </row>
    <row r="4" spans="2:6">
      <c r="B4" s="46" t="s">
        <v>137</v>
      </c>
      <c r="C4" s="68">
        <v>14244</v>
      </c>
    </row>
    <row r="6" spans="2:6" ht="26.25" customHeight="1">
      <c r="B6" s="121" t="s">
        <v>169</v>
      </c>
      <c r="C6" s="122"/>
      <c r="D6" s="123"/>
    </row>
    <row r="7" spans="2:6" s="3" customFormat="1" ht="31.5">
      <c r="B7" s="47" t="s">
        <v>105</v>
      </c>
      <c r="C7" s="52" t="s">
        <v>97</v>
      </c>
      <c r="D7" s="53" t="s">
        <v>96</v>
      </c>
    </row>
    <row r="8" spans="2:6" s="3" customFormat="1">
      <c r="B8" s="14"/>
      <c r="C8" s="31" t="s">
        <v>192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2372</v>
      </c>
      <c r="C10" s="108">
        <v>0</v>
      </c>
      <c r="D10" s="88"/>
    </row>
    <row r="11" spans="2:6">
      <c r="B11" s="115"/>
      <c r="C11" s="88"/>
      <c r="D11" s="88"/>
    </row>
    <row r="12" spans="2:6">
      <c r="B12" s="115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94"/>
      <c r="C110" s="95"/>
      <c r="D110" s="95"/>
    </row>
    <row r="111" spans="2:4">
      <c r="B111" s="94"/>
      <c r="C111" s="95"/>
      <c r="D111" s="95"/>
    </row>
    <row r="112" spans="2:4">
      <c r="B112" s="94"/>
      <c r="C112" s="95"/>
      <c r="D112" s="95"/>
    </row>
    <row r="113" spans="2:4">
      <c r="B113" s="94"/>
      <c r="C113" s="95"/>
      <c r="D113" s="95"/>
    </row>
    <row r="114" spans="2:4">
      <c r="B114" s="94"/>
      <c r="C114" s="95"/>
      <c r="D114" s="95"/>
    </row>
    <row r="115" spans="2:4">
      <c r="B115" s="94"/>
      <c r="C115" s="95"/>
      <c r="D115" s="95"/>
    </row>
    <row r="116" spans="2:4">
      <c r="B116" s="94"/>
      <c r="C116" s="95"/>
      <c r="D116" s="95"/>
    </row>
    <row r="117" spans="2:4">
      <c r="B117" s="94"/>
      <c r="C117" s="95"/>
      <c r="D117" s="95"/>
    </row>
    <row r="118" spans="2:4">
      <c r="B118" s="94"/>
      <c r="C118" s="95"/>
      <c r="D118" s="95"/>
    </row>
    <row r="119" spans="2:4">
      <c r="B119" s="94"/>
      <c r="C119" s="95"/>
      <c r="D119" s="95"/>
    </row>
    <row r="120" spans="2:4">
      <c r="B120" s="94"/>
      <c r="C120" s="95"/>
      <c r="D120" s="95"/>
    </row>
    <row r="121" spans="2:4">
      <c r="B121" s="94"/>
      <c r="C121" s="95"/>
      <c r="D121" s="95"/>
    </row>
    <row r="122" spans="2:4">
      <c r="B122" s="94"/>
      <c r="C122" s="95"/>
      <c r="D122" s="95"/>
    </row>
    <row r="123" spans="2:4">
      <c r="B123" s="94"/>
      <c r="C123" s="95"/>
      <c r="D123" s="95"/>
    </row>
    <row r="124" spans="2:4">
      <c r="B124" s="94"/>
      <c r="C124" s="95"/>
      <c r="D124" s="95"/>
    </row>
    <row r="125" spans="2:4">
      <c r="B125" s="94"/>
      <c r="C125" s="95"/>
      <c r="D125" s="95"/>
    </row>
    <row r="126" spans="2:4">
      <c r="B126" s="94"/>
      <c r="C126" s="95"/>
      <c r="D126" s="95"/>
    </row>
    <row r="127" spans="2:4">
      <c r="B127" s="94"/>
      <c r="C127" s="95"/>
      <c r="D127" s="95"/>
    </row>
    <row r="128" spans="2:4">
      <c r="B128" s="94"/>
      <c r="C128" s="95"/>
      <c r="D128" s="95"/>
    </row>
    <row r="129" spans="2:4">
      <c r="B129" s="94"/>
      <c r="C129" s="95"/>
      <c r="D129" s="95"/>
    </row>
    <row r="130" spans="2:4">
      <c r="B130" s="94"/>
      <c r="C130" s="95"/>
      <c r="D130" s="95"/>
    </row>
    <row r="131" spans="2:4">
      <c r="B131" s="94"/>
      <c r="C131" s="95"/>
      <c r="D131" s="95"/>
    </row>
    <row r="132" spans="2:4">
      <c r="B132" s="94"/>
      <c r="C132" s="95"/>
      <c r="D132" s="95"/>
    </row>
    <row r="133" spans="2:4">
      <c r="B133" s="94"/>
      <c r="C133" s="95"/>
      <c r="D133" s="95"/>
    </row>
    <row r="134" spans="2:4">
      <c r="B134" s="94"/>
      <c r="C134" s="95"/>
      <c r="D134" s="95"/>
    </row>
    <row r="135" spans="2:4">
      <c r="B135" s="94"/>
      <c r="C135" s="95"/>
      <c r="D135" s="95"/>
    </row>
    <row r="136" spans="2:4">
      <c r="B136" s="94"/>
      <c r="C136" s="95"/>
      <c r="D136" s="95"/>
    </row>
    <row r="137" spans="2:4">
      <c r="B137" s="94"/>
      <c r="C137" s="95"/>
      <c r="D137" s="95"/>
    </row>
    <row r="138" spans="2:4">
      <c r="B138" s="94"/>
      <c r="C138" s="95"/>
      <c r="D138" s="95"/>
    </row>
    <row r="139" spans="2:4">
      <c r="B139" s="94"/>
      <c r="C139" s="95"/>
      <c r="D139" s="95"/>
    </row>
    <row r="140" spans="2:4">
      <c r="B140" s="94"/>
      <c r="C140" s="95"/>
      <c r="D140" s="95"/>
    </row>
    <row r="141" spans="2:4">
      <c r="B141" s="94"/>
      <c r="C141" s="95"/>
      <c r="D141" s="95"/>
    </row>
    <row r="142" spans="2:4">
      <c r="B142" s="94"/>
      <c r="C142" s="95"/>
      <c r="D142" s="95"/>
    </row>
    <row r="143" spans="2:4">
      <c r="B143" s="94"/>
      <c r="C143" s="95"/>
      <c r="D143" s="95"/>
    </row>
    <row r="144" spans="2:4">
      <c r="B144" s="94"/>
      <c r="C144" s="95"/>
      <c r="D144" s="95"/>
    </row>
    <row r="145" spans="2:4">
      <c r="B145" s="94"/>
      <c r="C145" s="95"/>
      <c r="D145" s="95"/>
    </row>
    <row r="146" spans="2:4">
      <c r="B146" s="94"/>
      <c r="C146" s="95"/>
      <c r="D146" s="95"/>
    </row>
    <row r="147" spans="2:4">
      <c r="B147" s="94"/>
      <c r="C147" s="95"/>
      <c r="D147" s="95"/>
    </row>
    <row r="148" spans="2:4">
      <c r="B148" s="94"/>
      <c r="C148" s="95"/>
      <c r="D148" s="95"/>
    </row>
    <row r="149" spans="2:4">
      <c r="B149" s="94"/>
      <c r="C149" s="95"/>
      <c r="D149" s="95"/>
    </row>
    <row r="150" spans="2:4">
      <c r="B150" s="94"/>
      <c r="C150" s="95"/>
      <c r="D150" s="95"/>
    </row>
    <row r="151" spans="2:4">
      <c r="B151" s="94"/>
      <c r="C151" s="95"/>
      <c r="D151" s="95"/>
    </row>
    <row r="152" spans="2:4">
      <c r="B152" s="94"/>
      <c r="C152" s="95"/>
      <c r="D152" s="95"/>
    </row>
    <row r="153" spans="2:4">
      <c r="B153" s="94"/>
      <c r="C153" s="95"/>
      <c r="D153" s="95"/>
    </row>
    <row r="154" spans="2:4">
      <c r="B154" s="94"/>
      <c r="C154" s="95"/>
      <c r="D154" s="95"/>
    </row>
    <row r="155" spans="2:4">
      <c r="B155" s="94"/>
      <c r="C155" s="95"/>
      <c r="D155" s="95"/>
    </row>
    <row r="156" spans="2:4">
      <c r="B156" s="94"/>
      <c r="C156" s="95"/>
      <c r="D156" s="95"/>
    </row>
    <row r="157" spans="2:4">
      <c r="B157" s="94"/>
      <c r="C157" s="95"/>
      <c r="D157" s="95"/>
    </row>
    <row r="158" spans="2:4">
      <c r="B158" s="94"/>
      <c r="C158" s="95"/>
      <c r="D158" s="95"/>
    </row>
    <row r="159" spans="2:4">
      <c r="B159" s="94"/>
      <c r="C159" s="95"/>
      <c r="D159" s="95"/>
    </row>
    <row r="160" spans="2:4">
      <c r="B160" s="94"/>
      <c r="C160" s="95"/>
      <c r="D160" s="95"/>
    </row>
    <row r="161" spans="2:4">
      <c r="B161" s="94"/>
      <c r="C161" s="95"/>
      <c r="D161" s="95"/>
    </row>
    <row r="162" spans="2:4">
      <c r="B162" s="94"/>
      <c r="C162" s="95"/>
      <c r="D162" s="95"/>
    </row>
    <row r="163" spans="2:4">
      <c r="B163" s="94"/>
      <c r="C163" s="95"/>
      <c r="D163" s="95"/>
    </row>
    <row r="164" spans="2:4">
      <c r="B164" s="94"/>
      <c r="C164" s="95"/>
      <c r="D164" s="95"/>
    </row>
    <row r="165" spans="2:4">
      <c r="B165" s="94"/>
      <c r="C165" s="95"/>
      <c r="D165" s="95"/>
    </row>
    <row r="166" spans="2:4">
      <c r="B166" s="94"/>
      <c r="C166" s="95"/>
      <c r="D166" s="95"/>
    </row>
    <row r="167" spans="2:4">
      <c r="B167" s="94"/>
      <c r="C167" s="95"/>
      <c r="D167" s="95"/>
    </row>
    <row r="168" spans="2:4">
      <c r="B168" s="94"/>
      <c r="C168" s="95"/>
      <c r="D168" s="95"/>
    </row>
    <row r="169" spans="2:4">
      <c r="B169" s="94"/>
      <c r="C169" s="95"/>
      <c r="D169" s="95"/>
    </row>
    <row r="170" spans="2:4">
      <c r="B170" s="94"/>
      <c r="C170" s="95"/>
      <c r="D170" s="95"/>
    </row>
    <row r="171" spans="2:4">
      <c r="B171" s="94"/>
      <c r="C171" s="95"/>
      <c r="D171" s="95"/>
    </row>
    <row r="172" spans="2:4">
      <c r="B172" s="94"/>
      <c r="C172" s="95"/>
      <c r="D172" s="95"/>
    </row>
    <row r="173" spans="2:4">
      <c r="B173" s="94"/>
      <c r="C173" s="95"/>
      <c r="D173" s="95"/>
    </row>
    <row r="174" spans="2:4">
      <c r="B174" s="94"/>
      <c r="C174" s="95"/>
      <c r="D174" s="95"/>
    </row>
    <row r="175" spans="2:4">
      <c r="B175" s="94"/>
      <c r="C175" s="95"/>
      <c r="D175" s="95"/>
    </row>
    <row r="176" spans="2:4">
      <c r="B176" s="94"/>
      <c r="C176" s="95"/>
      <c r="D176" s="95"/>
    </row>
    <row r="177" spans="2:4">
      <c r="B177" s="94"/>
      <c r="C177" s="95"/>
      <c r="D177" s="95"/>
    </row>
    <row r="178" spans="2:4">
      <c r="B178" s="94"/>
      <c r="C178" s="95"/>
      <c r="D178" s="95"/>
    </row>
    <row r="179" spans="2:4">
      <c r="B179" s="94"/>
      <c r="C179" s="95"/>
      <c r="D179" s="95"/>
    </row>
    <row r="180" spans="2:4">
      <c r="B180" s="94"/>
      <c r="C180" s="95"/>
      <c r="D180" s="95"/>
    </row>
    <row r="181" spans="2:4">
      <c r="B181" s="94"/>
      <c r="C181" s="95"/>
      <c r="D181" s="95"/>
    </row>
    <row r="182" spans="2:4">
      <c r="B182" s="94"/>
      <c r="C182" s="95"/>
      <c r="D182" s="95"/>
    </row>
    <row r="183" spans="2:4">
      <c r="B183" s="94"/>
      <c r="C183" s="95"/>
      <c r="D183" s="95"/>
    </row>
    <row r="184" spans="2:4">
      <c r="B184" s="94"/>
      <c r="C184" s="95"/>
      <c r="D184" s="95"/>
    </row>
    <row r="185" spans="2:4">
      <c r="B185" s="94"/>
      <c r="C185" s="95"/>
      <c r="D185" s="95"/>
    </row>
    <row r="186" spans="2:4">
      <c r="B186" s="94"/>
      <c r="C186" s="95"/>
      <c r="D186" s="95"/>
    </row>
    <row r="187" spans="2:4">
      <c r="B187" s="94"/>
      <c r="C187" s="95"/>
      <c r="D187" s="95"/>
    </row>
    <row r="188" spans="2:4">
      <c r="B188" s="94"/>
      <c r="C188" s="95"/>
      <c r="D188" s="95"/>
    </row>
    <row r="189" spans="2:4">
      <c r="B189" s="94"/>
      <c r="C189" s="95"/>
      <c r="D189" s="95"/>
    </row>
    <row r="190" spans="2:4">
      <c r="B190" s="94"/>
      <c r="C190" s="95"/>
      <c r="D190" s="95"/>
    </row>
    <row r="191" spans="2:4">
      <c r="B191" s="94"/>
      <c r="C191" s="95"/>
      <c r="D191" s="95"/>
    </row>
    <row r="192" spans="2:4">
      <c r="B192" s="94"/>
      <c r="C192" s="95"/>
      <c r="D192" s="95"/>
    </row>
    <row r="193" spans="2:4">
      <c r="B193" s="94"/>
      <c r="C193" s="95"/>
      <c r="D193" s="95"/>
    </row>
    <row r="194" spans="2:4">
      <c r="B194" s="94"/>
      <c r="C194" s="95"/>
      <c r="D194" s="95"/>
    </row>
    <row r="195" spans="2:4">
      <c r="B195" s="94"/>
      <c r="C195" s="95"/>
      <c r="D195" s="95"/>
    </row>
    <row r="196" spans="2:4">
      <c r="B196" s="94"/>
      <c r="C196" s="95"/>
      <c r="D196" s="95"/>
    </row>
    <row r="197" spans="2:4">
      <c r="B197" s="94"/>
      <c r="C197" s="95"/>
      <c r="D197" s="95"/>
    </row>
    <row r="198" spans="2:4">
      <c r="B198" s="94"/>
      <c r="C198" s="95"/>
      <c r="D198" s="95"/>
    </row>
    <row r="199" spans="2:4">
      <c r="B199" s="94"/>
      <c r="C199" s="95"/>
      <c r="D199" s="95"/>
    </row>
    <row r="200" spans="2:4">
      <c r="B200" s="94"/>
      <c r="C200" s="95"/>
      <c r="D200" s="95"/>
    </row>
    <row r="201" spans="2:4">
      <c r="B201" s="94"/>
      <c r="C201" s="95"/>
      <c r="D201" s="95"/>
    </row>
    <row r="202" spans="2:4">
      <c r="B202" s="94"/>
      <c r="C202" s="95"/>
      <c r="D202" s="95"/>
    </row>
    <row r="203" spans="2:4">
      <c r="B203" s="94"/>
      <c r="C203" s="95"/>
      <c r="D203" s="95"/>
    </row>
    <row r="204" spans="2:4">
      <c r="B204" s="94"/>
      <c r="C204" s="95"/>
      <c r="D204" s="95"/>
    </row>
    <row r="205" spans="2:4">
      <c r="B205" s="94"/>
      <c r="C205" s="95"/>
      <c r="D205" s="95"/>
    </row>
    <row r="206" spans="2:4">
      <c r="B206" s="94"/>
      <c r="C206" s="95"/>
      <c r="D206" s="95"/>
    </row>
    <row r="207" spans="2:4">
      <c r="B207" s="94"/>
      <c r="C207" s="95"/>
      <c r="D207" s="95"/>
    </row>
    <row r="208" spans="2:4">
      <c r="B208" s="94"/>
      <c r="C208" s="95"/>
      <c r="D208" s="95"/>
    </row>
    <row r="209" spans="2:4">
      <c r="B209" s="94"/>
      <c r="C209" s="95"/>
      <c r="D209" s="95"/>
    </row>
    <row r="210" spans="2:4">
      <c r="B210" s="94"/>
      <c r="C210" s="95"/>
      <c r="D210" s="95"/>
    </row>
    <row r="211" spans="2:4">
      <c r="B211" s="94"/>
      <c r="C211" s="95"/>
      <c r="D211" s="95"/>
    </row>
    <row r="212" spans="2:4">
      <c r="B212" s="94"/>
      <c r="C212" s="95"/>
      <c r="D212" s="95"/>
    </row>
    <row r="213" spans="2:4">
      <c r="B213" s="94"/>
      <c r="C213" s="95"/>
      <c r="D213" s="95"/>
    </row>
    <row r="214" spans="2:4">
      <c r="B214" s="94"/>
      <c r="C214" s="95"/>
      <c r="D214" s="95"/>
    </row>
    <row r="215" spans="2:4">
      <c r="B215" s="94"/>
      <c r="C215" s="95"/>
      <c r="D215" s="95"/>
    </row>
    <row r="216" spans="2:4">
      <c r="B216" s="94"/>
      <c r="C216" s="95"/>
      <c r="D216" s="95"/>
    </row>
    <row r="217" spans="2:4">
      <c r="B217" s="94"/>
      <c r="C217" s="95"/>
      <c r="D217" s="95"/>
    </row>
    <row r="218" spans="2:4">
      <c r="B218" s="94"/>
      <c r="C218" s="95"/>
      <c r="D218" s="95"/>
    </row>
    <row r="219" spans="2:4">
      <c r="B219" s="94"/>
      <c r="C219" s="95"/>
      <c r="D219" s="95"/>
    </row>
    <row r="220" spans="2:4">
      <c r="B220" s="94"/>
      <c r="C220" s="95"/>
      <c r="D220" s="95"/>
    </row>
    <row r="221" spans="2:4">
      <c r="B221" s="94"/>
      <c r="C221" s="95"/>
      <c r="D221" s="95"/>
    </row>
    <row r="222" spans="2:4">
      <c r="B222" s="94"/>
      <c r="C222" s="95"/>
      <c r="D222" s="95"/>
    </row>
    <row r="223" spans="2:4">
      <c r="B223" s="94"/>
      <c r="C223" s="95"/>
      <c r="D223" s="95"/>
    </row>
    <row r="224" spans="2:4">
      <c r="B224" s="94"/>
      <c r="C224" s="95"/>
      <c r="D224" s="95"/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46" t="s" vm="1">
        <v>213</v>
      </c>
    </row>
    <row r="2" spans="2:16">
      <c r="B2" s="46" t="s">
        <v>134</v>
      </c>
      <c r="C2" s="46" t="s">
        <v>214</v>
      </c>
    </row>
    <row r="3" spans="2:16">
      <c r="B3" s="46" t="s">
        <v>136</v>
      </c>
      <c r="C3" s="68" t="s">
        <v>2376</v>
      </c>
    </row>
    <row r="4" spans="2:16">
      <c r="B4" s="46" t="s">
        <v>137</v>
      </c>
      <c r="C4" s="68">
        <v>14244</v>
      </c>
    </row>
    <row r="6" spans="2:16" ht="26.2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63">
      <c r="B7" s="21" t="s">
        <v>105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194</v>
      </c>
      <c r="M7" s="29" t="s">
        <v>171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2373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46" t="s" vm="1">
        <v>213</v>
      </c>
    </row>
    <row r="2" spans="2:16">
      <c r="B2" s="46" t="s">
        <v>134</v>
      </c>
      <c r="C2" s="46" t="s">
        <v>214</v>
      </c>
    </row>
    <row r="3" spans="2:16">
      <c r="B3" s="46" t="s">
        <v>136</v>
      </c>
      <c r="C3" s="68" t="s">
        <v>2376</v>
      </c>
    </row>
    <row r="4" spans="2:16">
      <c r="B4" s="46" t="s">
        <v>137</v>
      </c>
      <c r="C4" s="68">
        <v>14244</v>
      </c>
    </row>
    <row r="6" spans="2:16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63">
      <c r="B7" s="21" t="s">
        <v>105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189</v>
      </c>
      <c r="M7" s="29" t="s">
        <v>171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2374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2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2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3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7.57031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9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135</v>
      </c>
      <c r="C1" s="46" t="s" vm="1">
        <v>213</v>
      </c>
    </row>
    <row r="2" spans="2:18">
      <c r="B2" s="46" t="s">
        <v>134</v>
      </c>
      <c r="C2" s="46" t="s">
        <v>214</v>
      </c>
    </row>
    <row r="3" spans="2:18">
      <c r="B3" s="46" t="s">
        <v>136</v>
      </c>
      <c r="C3" s="68" t="s">
        <v>2376</v>
      </c>
    </row>
    <row r="4" spans="2:18">
      <c r="B4" s="46" t="s">
        <v>137</v>
      </c>
      <c r="C4" s="68">
        <v>14244</v>
      </c>
    </row>
    <row r="6" spans="2:18" ht="21.75" customHeight="1">
      <c r="B6" s="124" t="s">
        <v>162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ht="27.75" customHeight="1">
      <c r="B7" s="127" t="s">
        <v>78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2:18" s="3" customFormat="1" ht="66" customHeight="1">
      <c r="B8" s="21" t="s">
        <v>104</v>
      </c>
      <c r="C8" s="29" t="s">
        <v>41</v>
      </c>
      <c r="D8" s="29" t="s">
        <v>108</v>
      </c>
      <c r="E8" s="29" t="s">
        <v>14</v>
      </c>
      <c r="F8" s="29" t="s">
        <v>60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203</v>
      </c>
      <c r="O8" s="29" t="s">
        <v>55</v>
      </c>
      <c r="P8" s="29" t="s">
        <v>191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196</v>
      </c>
      <c r="M9" s="31"/>
      <c r="N9" s="15" t="s">
        <v>192</v>
      </c>
      <c r="O9" s="31" t="s">
        <v>197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9" t="s">
        <v>103</v>
      </c>
    </row>
    <row r="11" spans="2:18" s="4" customFormat="1" ht="18" customHeight="1">
      <c r="B11" s="75" t="s">
        <v>28</v>
      </c>
      <c r="C11" s="75"/>
      <c r="D11" s="76"/>
      <c r="E11" s="75"/>
      <c r="F11" s="75"/>
      <c r="G11" s="98"/>
      <c r="H11" s="78">
        <v>6.4789122236884413</v>
      </c>
      <c r="I11" s="76"/>
      <c r="J11" s="77"/>
      <c r="K11" s="79">
        <v>2.8734446021815772E-2</v>
      </c>
      <c r="L11" s="78"/>
      <c r="M11" s="99"/>
      <c r="N11" s="78"/>
      <c r="O11" s="78">
        <v>13.216237756999996</v>
      </c>
      <c r="P11" s="79"/>
      <c r="Q11" s="79">
        <f>IFERROR(O11/$O$11,0)</f>
        <v>1</v>
      </c>
      <c r="R11" s="79">
        <f>O11/'סכום נכסי הקרן'!$C$42</f>
        <v>0.15419767566960574</v>
      </c>
    </row>
    <row r="12" spans="2:18" ht="22.5" customHeight="1">
      <c r="B12" s="80" t="s">
        <v>184</v>
      </c>
      <c r="C12" s="81"/>
      <c r="D12" s="82"/>
      <c r="E12" s="81"/>
      <c r="F12" s="81"/>
      <c r="G12" s="100"/>
      <c r="H12" s="84">
        <v>6.4629168587591792</v>
      </c>
      <c r="I12" s="82"/>
      <c r="J12" s="83"/>
      <c r="K12" s="85">
        <v>2.8703183191177616E-2</v>
      </c>
      <c r="L12" s="84"/>
      <c r="M12" s="101"/>
      <c r="N12" s="84"/>
      <c r="O12" s="84">
        <v>13.199575254999999</v>
      </c>
      <c r="P12" s="85"/>
      <c r="Q12" s="85">
        <f t="shared" ref="Q12:Q62" si="0">IFERROR(O12/$O$11,0)</f>
        <v>0.99873924014486104</v>
      </c>
      <c r="R12" s="85">
        <f>O12/'סכום נכסי הקרן'!$C$42</f>
        <v>0.15400326943036577</v>
      </c>
    </row>
    <row r="13" spans="2:18">
      <c r="B13" s="93" t="s">
        <v>26</v>
      </c>
      <c r="C13" s="88"/>
      <c r="D13" s="89"/>
      <c r="E13" s="88"/>
      <c r="F13" s="88"/>
      <c r="G13" s="102"/>
      <c r="H13" s="91">
        <v>5.2578587942047061</v>
      </c>
      <c r="I13" s="89"/>
      <c r="J13" s="90"/>
      <c r="K13" s="92">
        <v>1.0156160502574632E-2</v>
      </c>
      <c r="L13" s="91"/>
      <c r="M13" s="103"/>
      <c r="N13" s="91"/>
      <c r="O13" s="91">
        <v>5.0383327859999998</v>
      </c>
      <c r="P13" s="92"/>
      <c r="Q13" s="92">
        <f t="shared" si="0"/>
        <v>0.3812229227891607</v>
      </c>
      <c r="R13" s="92">
        <f>O13/'סכום נכסי הקרן'!$C$42</f>
        <v>5.8783688606062146E-2</v>
      </c>
    </row>
    <row r="14" spans="2:18">
      <c r="B14" s="104" t="s">
        <v>25</v>
      </c>
      <c r="C14" s="81"/>
      <c r="D14" s="82"/>
      <c r="E14" s="81"/>
      <c r="F14" s="81"/>
      <c r="G14" s="100"/>
      <c r="H14" s="84">
        <v>5.2578587942047061</v>
      </c>
      <c r="I14" s="82"/>
      <c r="J14" s="83"/>
      <c r="K14" s="85">
        <v>1.0156160502574632E-2</v>
      </c>
      <c r="L14" s="84"/>
      <c r="M14" s="101"/>
      <c r="N14" s="84"/>
      <c r="O14" s="84">
        <v>5.0383327859999998</v>
      </c>
      <c r="P14" s="85"/>
      <c r="Q14" s="85">
        <f t="shared" si="0"/>
        <v>0.3812229227891607</v>
      </c>
      <c r="R14" s="85">
        <f>O14/'סכום נכסי הקרן'!$C$42</f>
        <v>5.8783688606062146E-2</v>
      </c>
    </row>
    <row r="15" spans="2:18">
      <c r="B15" s="105" t="s">
        <v>215</v>
      </c>
      <c r="C15" s="88" t="s">
        <v>216</v>
      </c>
      <c r="D15" s="89" t="s">
        <v>109</v>
      </c>
      <c r="E15" s="88" t="s">
        <v>217</v>
      </c>
      <c r="F15" s="88"/>
      <c r="G15" s="102"/>
      <c r="H15" s="91">
        <v>1.3000000017227871</v>
      </c>
      <c r="I15" s="89" t="s">
        <v>122</v>
      </c>
      <c r="J15" s="90">
        <v>0.04</v>
      </c>
      <c r="K15" s="92">
        <v>1.0900000015505085E-2</v>
      </c>
      <c r="L15" s="91">
        <v>404.72373599999997</v>
      </c>
      <c r="M15" s="103">
        <v>143.41999999999999</v>
      </c>
      <c r="N15" s="91"/>
      <c r="O15" s="91">
        <v>0.58045479</v>
      </c>
      <c r="P15" s="92">
        <v>2.8700861592308705E-8</v>
      </c>
      <c r="Q15" s="92">
        <f t="shared" si="0"/>
        <v>4.3919820502060912E-2</v>
      </c>
      <c r="R15" s="92">
        <f>O15/'סכום נכסי הקרן'!$C$42</f>
        <v>6.7723342372440895E-3</v>
      </c>
    </row>
    <row r="16" spans="2:18">
      <c r="B16" s="105" t="s">
        <v>218</v>
      </c>
      <c r="C16" s="88" t="s">
        <v>219</v>
      </c>
      <c r="D16" s="89" t="s">
        <v>109</v>
      </c>
      <c r="E16" s="88" t="s">
        <v>217</v>
      </c>
      <c r="F16" s="88"/>
      <c r="G16" s="102"/>
      <c r="H16" s="91">
        <v>4.100000005581486</v>
      </c>
      <c r="I16" s="89" t="s">
        <v>122</v>
      </c>
      <c r="J16" s="90">
        <v>7.4999999999999997E-3</v>
      </c>
      <c r="K16" s="92">
        <v>9.7000000214446588E-3</v>
      </c>
      <c r="L16" s="91">
        <v>309.77439900000002</v>
      </c>
      <c r="M16" s="103">
        <v>109.89</v>
      </c>
      <c r="N16" s="91"/>
      <c r="O16" s="91">
        <v>0.340411091</v>
      </c>
      <c r="P16" s="92">
        <v>1.5470107391958461E-8</v>
      </c>
      <c r="Q16" s="92">
        <f t="shared" si="0"/>
        <v>2.575703443437985E-2</v>
      </c>
      <c r="R16" s="92">
        <f>O16/'סכום נכסי הקרן'!$C$42</f>
        <v>3.971674841923371E-3</v>
      </c>
    </row>
    <row r="17" spans="2:18">
      <c r="B17" s="105" t="s">
        <v>220</v>
      </c>
      <c r="C17" s="88" t="s">
        <v>221</v>
      </c>
      <c r="D17" s="89" t="s">
        <v>109</v>
      </c>
      <c r="E17" s="88" t="s">
        <v>217</v>
      </c>
      <c r="F17" s="88"/>
      <c r="G17" s="102"/>
      <c r="H17" s="91">
        <v>6.069999999745912</v>
      </c>
      <c r="I17" s="89" t="s">
        <v>122</v>
      </c>
      <c r="J17" s="90">
        <v>5.0000000000000001E-3</v>
      </c>
      <c r="K17" s="92">
        <v>9.40000000026746E-3</v>
      </c>
      <c r="L17" s="91">
        <v>701.01603099999988</v>
      </c>
      <c r="M17" s="103">
        <v>106.67</v>
      </c>
      <c r="N17" s="91"/>
      <c r="O17" s="91">
        <v>0.74777381700000001</v>
      </c>
      <c r="P17" s="92">
        <v>3.4673560150277007E-8</v>
      </c>
      <c r="Q17" s="92">
        <f t="shared" si="0"/>
        <v>5.6579930744961114E-2</v>
      </c>
      <c r="R17" s="92">
        <f>O17/'סכום נכסי הקרן'!$C$42</f>
        <v>8.7244938104202672E-3</v>
      </c>
    </row>
    <row r="18" spans="2:18">
      <c r="B18" s="105" t="s">
        <v>222</v>
      </c>
      <c r="C18" s="88" t="s">
        <v>223</v>
      </c>
      <c r="D18" s="89" t="s">
        <v>109</v>
      </c>
      <c r="E18" s="88" t="s">
        <v>217</v>
      </c>
      <c r="F18" s="88"/>
      <c r="G18" s="102"/>
      <c r="H18" s="91">
        <v>10.669999958853392</v>
      </c>
      <c r="I18" s="89" t="s">
        <v>122</v>
      </c>
      <c r="J18" s="90">
        <v>0.04</v>
      </c>
      <c r="K18" s="92">
        <v>1.0399999963883856E-2</v>
      </c>
      <c r="L18" s="91">
        <v>42.830595000000002</v>
      </c>
      <c r="M18" s="103">
        <v>181.01</v>
      </c>
      <c r="N18" s="91"/>
      <c r="O18" s="91">
        <v>7.7527657E-2</v>
      </c>
      <c r="P18" s="92">
        <v>2.688286495681133E-9</v>
      </c>
      <c r="Q18" s="92">
        <f t="shared" si="0"/>
        <v>5.8660912754038026E-3</v>
      </c>
      <c r="R18" s="92">
        <f>O18/'סכום נכסי הקרן'!$C$42</f>
        <v>9.0453763993301941E-4</v>
      </c>
    </row>
    <row r="19" spans="2:18">
      <c r="B19" s="105" t="s">
        <v>224</v>
      </c>
      <c r="C19" s="88" t="s">
        <v>225</v>
      </c>
      <c r="D19" s="89" t="s">
        <v>109</v>
      </c>
      <c r="E19" s="88" t="s">
        <v>217</v>
      </c>
      <c r="F19" s="88"/>
      <c r="G19" s="102"/>
      <c r="H19" s="91">
        <v>19.809999951261993</v>
      </c>
      <c r="I19" s="89" t="s">
        <v>122</v>
      </c>
      <c r="J19" s="90">
        <v>0.01</v>
      </c>
      <c r="K19" s="92">
        <v>1.0899999945846657E-2</v>
      </c>
      <c r="L19" s="91">
        <v>35.635702999999999</v>
      </c>
      <c r="M19" s="103">
        <v>108.82</v>
      </c>
      <c r="N19" s="91"/>
      <c r="O19" s="91">
        <v>3.8778768999999998E-2</v>
      </c>
      <c r="P19" s="92">
        <v>1.968268340242619E-9</v>
      </c>
      <c r="Q19" s="92">
        <f t="shared" si="0"/>
        <v>2.934176103139547E-3</v>
      </c>
      <c r="R19" s="92">
        <f>O19/'סכום נכסי הקרן'!$C$42</f>
        <v>4.5244313510941949E-4</v>
      </c>
    </row>
    <row r="20" spans="2:18">
      <c r="B20" s="105" t="s">
        <v>226</v>
      </c>
      <c r="C20" s="88" t="s">
        <v>227</v>
      </c>
      <c r="D20" s="89" t="s">
        <v>109</v>
      </c>
      <c r="E20" s="88" t="s">
        <v>217</v>
      </c>
      <c r="F20" s="88"/>
      <c r="G20" s="102"/>
      <c r="H20" s="91">
        <v>3.329999999683221</v>
      </c>
      <c r="I20" s="89" t="s">
        <v>122</v>
      </c>
      <c r="J20" s="90">
        <v>1E-3</v>
      </c>
      <c r="K20" s="92">
        <v>1.0100000001961011E-2</v>
      </c>
      <c r="L20" s="91">
        <v>1251.6245389999999</v>
      </c>
      <c r="M20" s="103">
        <v>105.93</v>
      </c>
      <c r="N20" s="91"/>
      <c r="O20" s="91">
        <v>1.3258457739999998</v>
      </c>
      <c r="P20" s="92">
        <v>7.7918623636458591E-8</v>
      </c>
      <c r="Q20" s="92">
        <f t="shared" si="0"/>
        <v>0.10031945538341756</v>
      </c>
      <c r="R20" s="92">
        <f>O20/'סכום נכסי הקרן'!$C$42</f>
        <v>1.5469026844563706E-2</v>
      </c>
    </row>
    <row r="21" spans="2:18">
      <c r="B21" s="105" t="s">
        <v>228</v>
      </c>
      <c r="C21" s="88" t="s">
        <v>229</v>
      </c>
      <c r="D21" s="89" t="s">
        <v>109</v>
      </c>
      <c r="E21" s="88" t="s">
        <v>217</v>
      </c>
      <c r="F21" s="88"/>
      <c r="G21" s="102"/>
      <c r="H21" s="91">
        <v>15.020000066796335</v>
      </c>
      <c r="I21" s="89" t="s">
        <v>122</v>
      </c>
      <c r="J21" s="90">
        <v>2.75E-2</v>
      </c>
      <c r="K21" s="92">
        <v>1.0700000056009349E-2</v>
      </c>
      <c r="L21" s="91">
        <v>63.798617999999998</v>
      </c>
      <c r="M21" s="103">
        <v>151.12</v>
      </c>
      <c r="N21" s="91"/>
      <c r="O21" s="91">
        <v>9.6412477999999996E-2</v>
      </c>
      <c r="P21" s="92">
        <v>3.5149849312417139E-9</v>
      </c>
      <c r="Q21" s="92">
        <f t="shared" si="0"/>
        <v>7.295001782858742E-3</v>
      </c>
      <c r="R21" s="92">
        <f>O21/'סכום נכסי הקרן'!$C$42</f>
        <v>1.124872318922448E-3</v>
      </c>
    </row>
    <row r="22" spans="2:18">
      <c r="B22" s="105" t="s">
        <v>230</v>
      </c>
      <c r="C22" s="88" t="s">
        <v>231</v>
      </c>
      <c r="D22" s="89" t="s">
        <v>109</v>
      </c>
      <c r="E22" s="88" t="s">
        <v>217</v>
      </c>
      <c r="F22" s="88"/>
      <c r="G22" s="102"/>
      <c r="H22" s="91">
        <v>0.5</v>
      </c>
      <c r="I22" s="89" t="s">
        <v>122</v>
      </c>
      <c r="J22" s="90">
        <v>1.7500000000000002E-2</v>
      </c>
      <c r="K22" s="92">
        <v>3.6999999013740655E-3</v>
      </c>
      <c r="L22" s="91">
        <v>39.603209</v>
      </c>
      <c r="M22" s="103">
        <v>112.65</v>
      </c>
      <c r="N22" s="91"/>
      <c r="O22" s="91">
        <v>4.4613012000000001E-2</v>
      </c>
      <c r="P22" s="92">
        <v>2.5691532108439583E-9</v>
      </c>
      <c r="Q22" s="92">
        <f t="shared" si="0"/>
        <v>3.3756211730052044E-3</v>
      </c>
      <c r="R22" s="92">
        <f>O22/'סכום נכסי הקרן'!$C$42</f>
        <v>5.2051293881851055E-4</v>
      </c>
    </row>
    <row r="23" spans="2:18">
      <c r="B23" s="105" t="s">
        <v>232</v>
      </c>
      <c r="C23" s="88" t="s">
        <v>233</v>
      </c>
      <c r="D23" s="89" t="s">
        <v>109</v>
      </c>
      <c r="E23" s="88" t="s">
        <v>217</v>
      </c>
      <c r="F23" s="88"/>
      <c r="G23" s="102"/>
      <c r="H23" s="91">
        <v>2.5700000002138559</v>
      </c>
      <c r="I23" s="89" t="s">
        <v>122</v>
      </c>
      <c r="J23" s="90">
        <v>7.4999999999999997E-3</v>
      </c>
      <c r="K23" s="92">
        <v>1.0900000007841382E-2</v>
      </c>
      <c r="L23" s="91">
        <v>772.82928300000003</v>
      </c>
      <c r="M23" s="103">
        <v>108.91</v>
      </c>
      <c r="N23" s="91"/>
      <c r="O23" s="91">
        <v>0.84168842600000005</v>
      </c>
      <c r="P23" s="92">
        <v>3.5269320763638721E-8</v>
      </c>
      <c r="Q23" s="92">
        <f t="shared" si="0"/>
        <v>6.3685932522982852E-2</v>
      </c>
      <c r="R23" s="92">
        <f>O23/'סכום נכסי הקרן'!$C$42</f>
        <v>9.8202227678953063E-3</v>
      </c>
    </row>
    <row r="24" spans="2:18">
      <c r="B24" s="105" t="s">
        <v>234</v>
      </c>
      <c r="C24" s="88" t="s">
        <v>235</v>
      </c>
      <c r="D24" s="89" t="s">
        <v>109</v>
      </c>
      <c r="E24" s="88" t="s">
        <v>217</v>
      </c>
      <c r="F24" s="88"/>
      <c r="G24" s="102"/>
      <c r="H24" s="91">
        <v>8.640000003935894</v>
      </c>
      <c r="I24" s="89" t="s">
        <v>122</v>
      </c>
      <c r="J24" s="90">
        <v>1E-3</v>
      </c>
      <c r="K24" s="92">
        <v>9.9000000057598465E-3</v>
      </c>
      <c r="L24" s="91">
        <v>824.69652499999995</v>
      </c>
      <c r="M24" s="103">
        <v>101.05</v>
      </c>
      <c r="N24" s="91"/>
      <c r="O24" s="91">
        <v>0.83335584799999995</v>
      </c>
      <c r="P24" s="92">
        <v>5.0696925836607302E-8</v>
      </c>
      <c r="Q24" s="92">
        <f t="shared" si="0"/>
        <v>6.3055452188623948E-2</v>
      </c>
      <c r="R24" s="92">
        <f>O24/'סכום נכסי הקרן'!$C$42</f>
        <v>9.7230041657817672E-3</v>
      </c>
    </row>
    <row r="25" spans="2:18">
      <c r="B25" s="105" t="s">
        <v>236</v>
      </c>
      <c r="C25" s="88" t="s">
        <v>237</v>
      </c>
      <c r="D25" s="89" t="s">
        <v>109</v>
      </c>
      <c r="E25" s="88" t="s">
        <v>217</v>
      </c>
      <c r="F25" s="88"/>
      <c r="G25" s="102"/>
      <c r="H25" s="91">
        <v>26.530000020453727</v>
      </c>
      <c r="I25" s="89" t="s">
        <v>122</v>
      </c>
      <c r="J25" s="90">
        <v>5.0000000000000001E-3</v>
      </c>
      <c r="K25" s="92">
        <v>1.139999996770464E-2</v>
      </c>
      <c r="L25" s="91">
        <v>121.07214500000001</v>
      </c>
      <c r="M25" s="103">
        <v>92.07</v>
      </c>
      <c r="N25" s="91"/>
      <c r="O25" s="91">
        <v>0.111471124</v>
      </c>
      <c r="P25" s="92">
        <v>1.0618418749267679E-8</v>
      </c>
      <c r="Q25" s="92">
        <f t="shared" si="0"/>
        <v>8.4344066783271342E-3</v>
      </c>
      <c r="R25" s="92">
        <f>O25/'סכום נכסי הקרן'!$C$42</f>
        <v>1.3005659054502441E-3</v>
      </c>
    </row>
    <row r="26" spans="2:18">
      <c r="B26" s="87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42</v>
      </c>
      <c r="C27" s="88"/>
      <c r="D27" s="89"/>
      <c r="E27" s="88"/>
      <c r="F27" s="88"/>
      <c r="G27" s="102"/>
      <c r="H27" s="91">
        <v>7.2068579411054854</v>
      </c>
      <c r="I27" s="89"/>
      <c r="J27" s="90"/>
      <c r="K27" s="92">
        <v>4.0153164349025057E-2</v>
      </c>
      <c r="L27" s="91"/>
      <c r="M27" s="103"/>
      <c r="N27" s="91"/>
      <c r="O27" s="91">
        <v>8.1612424690000012</v>
      </c>
      <c r="P27" s="92"/>
      <c r="Q27" s="92">
        <f t="shared" si="0"/>
        <v>0.61751631735570045</v>
      </c>
      <c r="R27" s="92">
        <f>O27/'סכום נכסי הקרן'!$C$42</f>
        <v>9.5219580824303637E-2</v>
      </c>
    </row>
    <row r="28" spans="2:18">
      <c r="B28" s="104" t="s">
        <v>22</v>
      </c>
      <c r="C28" s="81"/>
      <c r="D28" s="82"/>
      <c r="E28" s="81"/>
      <c r="F28" s="81"/>
      <c r="G28" s="100"/>
      <c r="H28" s="84">
        <v>0.74365229345476758</v>
      </c>
      <c r="I28" s="82"/>
      <c r="J28" s="83"/>
      <c r="K28" s="85">
        <v>4.5643696462989741E-2</v>
      </c>
      <c r="L28" s="84"/>
      <c r="M28" s="101"/>
      <c r="N28" s="84"/>
      <c r="O28" s="84">
        <v>1.9550285069999997</v>
      </c>
      <c r="P28" s="85"/>
      <c r="Q28" s="85">
        <f t="shared" si="0"/>
        <v>0.1479262512483567</v>
      </c>
      <c r="R28" s="85">
        <f>O28/'סכום נכסי הקרן'!$C$42</f>
        <v>2.2809884113014718E-2</v>
      </c>
    </row>
    <row r="29" spans="2:18">
      <c r="B29" s="105" t="s">
        <v>238</v>
      </c>
      <c r="C29" s="88" t="s">
        <v>239</v>
      </c>
      <c r="D29" s="89" t="s">
        <v>109</v>
      </c>
      <c r="E29" s="88" t="s">
        <v>217</v>
      </c>
      <c r="F29" s="88"/>
      <c r="G29" s="102"/>
      <c r="H29" s="91">
        <v>0.60999999887879841</v>
      </c>
      <c r="I29" s="89" t="s">
        <v>122</v>
      </c>
      <c r="J29" s="90">
        <v>0</v>
      </c>
      <c r="K29" s="92">
        <v>4.5900000004983121E-2</v>
      </c>
      <c r="L29" s="91">
        <v>329.96</v>
      </c>
      <c r="M29" s="103">
        <v>97.31</v>
      </c>
      <c r="N29" s="91"/>
      <c r="O29" s="91">
        <v>0.321084076</v>
      </c>
      <c r="P29" s="92">
        <v>1.4998181818181818E-8</v>
      </c>
      <c r="Q29" s="92">
        <f t="shared" si="0"/>
        <v>2.4294665539740114E-2</v>
      </c>
      <c r="R29" s="92">
        <f>O29/'סכום נכסי הקרן'!$C$42</f>
        <v>3.7461809573983932E-3</v>
      </c>
    </row>
    <row r="30" spans="2:18">
      <c r="B30" s="105" t="s">
        <v>240</v>
      </c>
      <c r="C30" s="88" t="s">
        <v>241</v>
      </c>
      <c r="D30" s="89" t="s">
        <v>109</v>
      </c>
      <c r="E30" s="88" t="s">
        <v>217</v>
      </c>
      <c r="F30" s="88"/>
      <c r="G30" s="102"/>
      <c r="H30" s="91">
        <v>0.34000000000360875</v>
      </c>
      <c r="I30" s="89" t="s">
        <v>122</v>
      </c>
      <c r="J30" s="90">
        <v>0</v>
      </c>
      <c r="K30" s="92">
        <v>4.4200008681322144E-2</v>
      </c>
      <c r="L30" s="91">
        <v>0.67800000000000016</v>
      </c>
      <c r="M30" s="103">
        <v>98.54</v>
      </c>
      <c r="N30" s="91"/>
      <c r="O30" s="91">
        <v>6.6810099999999994E-4</v>
      </c>
      <c r="P30" s="92">
        <v>5.6500000000000012E-11</v>
      </c>
      <c r="Q30" s="92">
        <f t="shared" si="0"/>
        <v>5.0551527014269957E-5</v>
      </c>
      <c r="R30" s="92">
        <f>O30/'סכום נכסי הקרן'!$C$42</f>
        <v>7.7949279671497114E-6</v>
      </c>
    </row>
    <row r="31" spans="2:18">
      <c r="B31" s="105" t="s">
        <v>242</v>
      </c>
      <c r="C31" s="88" t="s">
        <v>243</v>
      </c>
      <c r="D31" s="89" t="s">
        <v>109</v>
      </c>
      <c r="E31" s="88" t="s">
        <v>217</v>
      </c>
      <c r="F31" s="88"/>
      <c r="G31" s="102"/>
      <c r="H31" s="91">
        <v>0.53000000181213425</v>
      </c>
      <c r="I31" s="89" t="s">
        <v>122</v>
      </c>
      <c r="J31" s="90">
        <v>0</v>
      </c>
      <c r="K31" s="92">
        <v>4.5400000036242678E-2</v>
      </c>
      <c r="L31" s="91">
        <v>141.25</v>
      </c>
      <c r="M31" s="103">
        <v>97.67</v>
      </c>
      <c r="N31" s="91"/>
      <c r="O31" s="91">
        <v>0.13795887500000001</v>
      </c>
      <c r="P31" s="92">
        <v>9.4166666666666666E-9</v>
      </c>
      <c r="Q31" s="92">
        <f t="shared" si="0"/>
        <v>1.0438589070246555E-2</v>
      </c>
      <c r="R31" s="92">
        <f>O31/'סכום נכסי הקרן'!$C$42</f>
        <v>1.6096061719021696E-3</v>
      </c>
    </row>
    <row r="32" spans="2:18">
      <c r="B32" s="105" t="s">
        <v>244</v>
      </c>
      <c r="C32" s="88" t="s">
        <v>245</v>
      </c>
      <c r="D32" s="89" t="s">
        <v>109</v>
      </c>
      <c r="E32" s="88" t="s">
        <v>217</v>
      </c>
      <c r="F32" s="88"/>
      <c r="G32" s="102"/>
      <c r="H32" s="91">
        <v>0.43999999758519959</v>
      </c>
      <c r="I32" s="89" t="s">
        <v>122</v>
      </c>
      <c r="J32" s="90">
        <v>0</v>
      </c>
      <c r="K32" s="92">
        <v>4.4999999758519961E-2</v>
      </c>
      <c r="L32" s="91">
        <v>84.426687000000001</v>
      </c>
      <c r="M32" s="103">
        <v>98.1</v>
      </c>
      <c r="N32" s="91"/>
      <c r="O32" s="91">
        <v>8.2822580000000007E-2</v>
      </c>
      <c r="P32" s="92">
        <v>6.4943605384615386E-9</v>
      </c>
      <c r="Q32" s="92">
        <f t="shared" si="0"/>
        <v>6.2667289680176132E-3</v>
      </c>
      <c r="R32" s="92">
        <f>O32/'סכום נכסי הקרן'!$C$42</f>
        <v>9.6631504091970299E-4</v>
      </c>
    </row>
    <row r="33" spans="2:18">
      <c r="B33" s="105" t="s">
        <v>246</v>
      </c>
      <c r="C33" s="88" t="s">
        <v>247</v>
      </c>
      <c r="D33" s="89" t="s">
        <v>109</v>
      </c>
      <c r="E33" s="88" t="s">
        <v>217</v>
      </c>
      <c r="F33" s="88"/>
      <c r="G33" s="102"/>
      <c r="H33" s="91">
        <v>0.75999999869209334</v>
      </c>
      <c r="I33" s="89" t="s">
        <v>122</v>
      </c>
      <c r="J33" s="90">
        <v>0</v>
      </c>
      <c r="K33" s="92">
        <v>4.5599999986920929E-2</v>
      </c>
      <c r="L33" s="91">
        <v>316.39999999999998</v>
      </c>
      <c r="M33" s="103">
        <v>96.66</v>
      </c>
      <c r="N33" s="91"/>
      <c r="O33" s="91">
        <v>0.30583224000000003</v>
      </c>
      <c r="P33" s="92">
        <v>9.3058823529411751E-9</v>
      </c>
      <c r="Q33" s="92">
        <f t="shared" si="0"/>
        <v>2.3140643019834869E-2</v>
      </c>
      <c r="R33" s="92">
        <f>O33/'סכום נכסי הקרן'!$C$42</f>
        <v>3.568233367158623E-3</v>
      </c>
    </row>
    <row r="34" spans="2:18">
      <c r="B34" s="105" t="s">
        <v>248</v>
      </c>
      <c r="C34" s="88" t="s">
        <v>249</v>
      </c>
      <c r="D34" s="89" t="s">
        <v>109</v>
      </c>
      <c r="E34" s="88" t="s">
        <v>217</v>
      </c>
      <c r="F34" s="88"/>
      <c r="G34" s="102"/>
      <c r="H34" s="91">
        <v>0.67999999946317191</v>
      </c>
      <c r="I34" s="89" t="s">
        <v>122</v>
      </c>
      <c r="J34" s="90">
        <v>0</v>
      </c>
      <c r="K34" s="92">
        <v>4.5900000010736568E-2</v>
      </c>
      <c r="L34" s="91">
        <v>384.2</v>
      </c>
      <c r="M34" s="103">
        <v>96.97</v>
      </c>
      <c r="N34" s="91"/>
      <c r="O34" s="91">
        <v>0.37255874000000005</v>
      </c>
      <c r="P34" s="92">
        <v>1.13E-8</v>
      </c>
      <c r="Q34" s="92">
        <f t="shared" si="0"/>
        <v>2.8189470169199541E-2</v>
      </c>
      <c r="R34" s="92">
        <f>O34/'סכום נכסי הקרן'!$C$42</f>
        <v>4.3467507784482572E-3</v>
      </c>
    </row>
    <row r="35" spans="2:18">
      <c r="B35" s="105" t="s">
        <v>250</v>
      </c>
      <c r="C35" s="88" t="s">
        <v>251</v>
      </c>
      <c r="D35" s="89" t="s">
        <v>109</v>
      </c>
      <c r="E35" s="88" t="s">
        <v>217</v>
      </c>
      <c r="F35" s="88"/>
      <c r="G35" s="102"/>
      <c r="H35" s="91">
        <v>0.86000000241662466</v>
      </c>
      <c r="I35" s="89" t="s">
        <v>122</v>
      </c>
      <c r="J35" s="90">
        <v>0</v>
      </c>
      <c r="K35" s="92">
        <v>4.5600000075951053E-2</v>
      </c>
      <c r="L35" s="91">
        <v>300.94566800000001</v>
      </c>
      <c r="M35" s="103">
        <v>96.25</v>
      </c>
      <c r="N35" s="91"/>
      <c r="O35" s="91">
        <v>0.289660205</v>
      </c>
      <c r="P35" s="92">
        <v>9.4045521250000004E-9</v>
      </c>
      <c r="Q35" s="92">
        <f t="shared" si="0"/>
        <v>2.1916994104209508E-2</v>
      </c>
      <c r="R35" s="92">
        <f>O35/'סכום נכסי הקרן'!$C$42</f>
        <v>3.3795495485335588E-3</v>
      </c>
    </row>
    <row r="36" spans="2:18">
      <c r="B36" s="105" t="s">
        <v>252</v>
      </c>
      <c r="C36" s="88" t="s">
        <v>253</v>
      </c>
      <c r="D36" s="89" t="s">
        <v>109</v>
      </c>
      <c r="E36" s="88" t="s">
        <v>217</v>
      </c>
      <c r="F36" s="88"/>
      <c r="G36" s="102"/>
      <c r="H36" s="91">
        <v>0.9300000006750011</v>
      </c>
      <c r="I36" s="89" t="s">
        <v>122</v>
      </c>
      <c r="J36" s="90">
        <v>0</v>
      </c>
      <c r="K36" s="92">
        <v>4.5500000011250014E-2</v>
      </c>
      <c r="L36" s="91">
        <v>463.3</v>
      </c>
      <c r="M36" s="103">
        <v>95.93</v>
      </c>
      <c r="N36" s="91"/>
      <c r="O36" s="91">
        <v>0.44444369</v>
      </c>
      <c r="P36" s="92">
        <v>1.4945161290322582E-8</v>
      </c>
      <c r="Q36" s="92">
        <f t="shared" si="0"/>
        <v>3.3628608850094263E-2</v>
      </c>
      <c r="R36" s="92">
        <f>O36/'סכום נכסי הקרן'!$C$42</f>
        <v>5.1854533206868681E-3</v>
      </c>
    </row>
    <row r="37" spans="2:18">
      <c r="B37" s="87"/>
      <c r="C37" s="88"/>
      <c r="D37" s="88"/>
      <c r="E37" s="88"/>
      <c r="F37" s="88"/>
      <c r="G37" s="88"/>
      <c r="H37" s="88"/>
      <c r="I37" s="88"/>
      <c r="J37" s="88"/>
      <c r="K37" s="92"/>
      <c r="L37" s="91"/>
      <c r="M37" s="103"/>
      <c r="N37" s="88"/>
      <c r="O37" s="88"/>
      <c r="P37" s="88"/>
      <c r="Q37" s="92"/>
      <c r="R37" s="88"/>
    </row>
    <row r="38" spans="2:18">
      <c r="B38" s="104" t="s">
        <v>23</v>
      </c>
      <c r="C38" s="81"/>
      <c r="D38" s="82"/>
      <c r="E38" s="81"/>
      <c r="F38" s="81"/>
      <c r="G38" s="100"/>
      <c r="H38" s="84">
        <v>9.2707181185808611</v>
      </c>
      <c r="I38" s="82"/>
      <c r="J38" s="83"/>
      <c r="K38" s="85">
        <v>3.8376080788403176E-2</v>
      </c>
      <c r="L38" s="84"/>
      <c r="M38" s="101"/>
      <c r="N38" s="84"/>
      <c r="O38" s="84">
        <v>6.1782559429999999</v>
      </c>
      <c r="P38" s="85"/>
      <c r="Q38" s="85">
        <f t="shared" si="0"/>
        <v>0.46747463662475952</v>
      </c>
      <c r="R38" s="85">
        <f>O38/'סכום נכסי הקרן'!$C$42</f>
        <v>7.2083502402031457E-2</v>
      </c>
    </row>
    <row r="39" spans="2:18">
      <c r="B39" s="105" t="s">
        <v>254</v>
      </c>
      <c r="C39" s="88" t="s">
        <v>255</v>
      </c>
      <c r="D39" s="89" t="s">
        <v>109</v>
      </c>
      <c r="E39" s="88" t="s">
        <v>217</v>
      </c>
      <c r="F39" s="88"/>
      <c r="G39" s="102"/>
      <c r="H39" s="91">
        <v>12.720001548822008</v>
      </c>
      <c r="I39" s="89" t="s">
        <v>122</v>
      </c>
      <c r="J39" s="90">
        <v>5.5E-2</v>
      </c>
      <c r="K39" s="92">
        <v>3.970000545393116E-2</v>
      </c>
      <c r="L39" s="91">
        <v>3.5030000000000001</v>
      </c>
      <c r="M39" s="103">
        <v>120.91</v>
      </c>
      <c r="N39" s="91"/>
      <c r="O39" s="91">
        <v>4.2354770000000005E-3</v>
      </c>
      <c r="P39" s="92">
        <v>1.8468877734558424E-10</v>
      </c>
      <c r="Q39" s="92">
        <f t="shared" si="0"/>
        <v>3.2047524249150823E-4</v>
      </c>
      <c r="R39" s="92">
        <f>O39/'סכום נכסי הקרן'!$C$42</f>
        <v>4.9416537501843838E-5</v>
      </c>
    </row>
    <row r="40" spans="2:18">
      <c r="B40" s="105" t="s">
        <v>256</v>
      </c>
      <c r="C40" s="88" t="s">
        <v>257</v>
      </c>
      <c r="D40" s="89" t="s">
        <v>109</v>
      </c>
      <c r="E40" s="88" t="s">
        <v>217</v>
      </c>
      <c r="F40" s="88"/>
      <c r="G40" s="102"/>
      <c r="H40" s="91">
        <v>2.899999954377579</v>
      </c>
      <c r="I40" s="89" t="s">
        <v>122</v>
      </c>
      <c r="J40" s="90">
        <v>5.0000000000000001E-3</v>
      </c>
      <c r="K40" s="92">
        <v>3.9499999446013456E-2</v>
      </c>
      <c r="L40" s="91">
        <v>33.825690999999999</v>
      </c>
      <c r="M40" s="103">
        <v>90.72</v>
      </c>
      <c r="N40" s="91"/>
      <c r="O40" s="91">
        <v>3.0686665999999998E-2</v>
      </c>
      <c r="P40" s="92">
        <v>2.0992589410468139E-9</v>
      </c>
      <c r="Q40" s="92">
        <f t="shared" si="0"/>
        <v>2.3218911890221382E-3</v>
      </c>
      <c r="R40" s="92">
        <f>O40/'סכום נכסי הקרן'!$C$42</f>
        <v>3.5803022450495088E-4</v>
      </c>
    </row>
    <row r="41" spans="2:18">
      <c r="B41" s="105" t="s">
        <v>258</v>
      </c>
      <c r="C41" s="88" t="s">
        <v>259</v>
      </c>
      <c r="D41" s="89" t="s">
        <v>109</v>
      </c>
      <c r="E41" s="88" t="s">
        <v>217</v>
      </c>
      <c r="F41" s="88"/>
      <c r="G41" s="102"/>
      <c r="H41" s="91">
        <v>1</v>
      </c>
      <c r="I41" s="89" t="s">
        <v>122</v>
      </c>
      <c r="J41" s="90">
        <v>3.7499999999999999E-2</v>
      </c>
      <c r="K41" s="92">
        <v>4.2700000535119048E-2</v>
      </c>
      <c r="L41" s="91">
        <v>36.247981000000003</v>
      </c>
      <c r="M41" s="103">
        <v>99.5</v>
      </c>
      <c r="N41" s="91"/>
      <c r="O41" s="91">
        <v>3.6066740999999999E-2</v>
      </c>
      <c r="P41" s="92">
        <v>1.67855330745516E-9</v>
      </c>
      <c r="Q41" s="92">
        <f t="shared" si="0"/>
        <v>2.72897186499972E-3</v>
      </c>
      <c r="R41" s="92">
        <f>O41/'סכום נכסי הקרן'!$C$42</f>
        <v>4.2080111855070593E-4</v>
      </c>
    </row>
    <row r="42" spans="2:18">
      <c r="B42" s="105" t="s">
        <v>260</v>
      </c>
      <c r="C42" s="88" t="s">
        <v>261</v>
      </c>
      <c r="D42" s="89" t="s">
        <v>109</v>
      </c>
      <c r="E42" s="88" t="s">
        <v>217</v>
      </c>
      <c r="F42" s="88"/>
      <c r="G42" s="102"/>
      <c r="H42" s="91">
        <v>3.8800000099213623</v>
      </c>
      <c r="I42" s="89" t="s">
        <v>122</v>
      </c>
      <c r="J42" s="90">
        <v>0.02</v>
      </c>
      <c r="K42" s="92">
        <v>3.8100000012401707E-2</v>
      </c>
      <c r="L42" s="91">
        <v>86.332002000000017</v>
      </c>
      <c r="M42" s="103">
        <v>93.4</v>
      </c>
      <c r="N42" s="91"/>
      <c r="O42" s="91">
        <v>8.0634090000000005E-2</v>
      </c>
      <c r="P42" s="92">
        <v>4.2309188858425935E-9</v>
      </c>
      <c r="Q42" s="92">
        <f t="shared" si="0"/>
        <v>6.101137970016623E-3</v>
      </c>
      <c r="R42" s="92">
        <f>O42/'סכום נכסי הקרן'!$C$42</f>
        <v>9.4078129391613992E-4</v>
      </c>
    </row>
    <row r="43" spans="2:18">
      <c r="B43" s="105" t="s">
        <v>262</v>
      </c>
      <c r="C43" s="88" t="s">
        <v>263</v>
      </c>
      <c r="D43" s="89" t="s">
        <v>109</v>
      </c>
      <c r="E43" s="88" t="s">
        <v>217</v>
      </c>
      <c r="F43" s="88"/>
      <c r="G43" s="102"/>
      <c r="H43" s="91">
        <v>6.7799999976685239</v>
      </c>
      <c r="I43" s="89" t="s">
        <v>122</v>
      </c>
      <c r="J43" s="90">
        <v>0.01</v>
      </c>
      <c r="K43" s="92">
        <v>3.7399999987844441E-2</v>
      </c>
      <c r="L43" s="91">
        <v>1203.280129</v>
      </c>
      <c r="M43" s="103">
        <v>83.41</v>
      </c>
      <c r="N43" s="91"/>
      <c r="O43" s="91">
        <v>1.003655953</v>
      </c>
      <c r="P43" s="92">
        <v>4.7767890438366966E-8</v>
      </c>
      <c r="Q43" s="92">
        <f t="shared" si="0"/>
        <v>7.5941124202945909E-2</v>
      </c>
      <c r="R43" s="92">
        <f>O43/'סכום נכסי הקרן'!$C$42</f>
        <v>1.17099448398311E-2</v>
      </c>
    </row>
    <row r="44" spans="2:18">
      <c r="B44" s="105" t="s">
        <v>264</v>
      </c>
      <c r="C44" s="88" t="s">
        <v>265</v>
      </c>
      <c r="D44" s="89" t="s">
        <v>109</v>
      </c>
      <c r="E44" s="88" t="s">
        <v>217</v>
      </c>
      <c r="F44" s="88"/>
      <c r="G44" s="102"/>
      <c r="H44" s="91">
        <v>16.050000016002013</v>
      </c>
      <c r="I44" s="89" t="s">
        <v>122</v>
      </c>
      <c r="J44" s="90">
        <v>3.7499999999999999E-2</v>
      </c>
      <c r="K44" s="92">
        <v>4.0300000047885726E-2</v>
      </c>
      <c r="L44" s="91">
        <v>433.92781400000001</v>
      </c>
      <c r="M44" s="103">
        <v>95.77</v>
      </c>
      <c r="N44" s="91"/>
      <c r="O44" s="91">
        <v>0.41557266700000001</v>
      </c>
      <c r="P44" s="92">
        <v>1.7205228648579468E-8</v>
      </c>
      <c r="Q44" s="92">
        <f t="shared" si="0"/>
        <v>3.1444097377855619E-2</v>
      </c>
      <c r="R44" s="92">
        <f>O44/'סכום נכסי הקרן'!$C$42</f>
        <v>4.8486067291940811E-3</v>
      </c>
    </row>
    <row r="45" spans="2:18">
      <c r="B45" s="105" t="s">
        <v>266</v>
      </c>
      <c r="C45" s="88" t="s">
        <v>267</v>
      </c>
      <c r="D45" s="89" t="s">
        <v>109</v>
      </c>
      <c r="E45" s="88" t="s">
        <v>217</v>
      </c>
      <c r="F45" s="88"/>
      <c r="G45" s="102"/>
      <c r="H45" s="91">
        <v>2.0700000010490118</v>
      </c>
      <c r="I45" s="89" t="s">
        <v>122</v>
      </c>
      <c r="J45" s="90">
        <v>5.0000000000000001E-3</v>
      </c>
      <c r="K45" s="92">
        <v>4.0699999748237195E-2</v>
      </c>
      <c r="L45" s="91">
        <v>40.803773</v>
      </c>
      <c r="M45" s="103">
        <v>93.45</v>
      </c>
      <c r="N45" s="91"/>
      <c r="O45" s="91">
        <v>3.8131128E-2</v>
      </c>
      <c r="P45" s="92">
        <v>1.7385670810947801E-9</v>
      </c>
      <c r="Q45" s="92">
        <f t="shared" si="0"/>
        <v>2.8851726717615835E-3</v>
      </c>
      <c r="R45" s="92">
        <f>O45/'סכום נכסי הקרן'!$C$42</f>
        <v>4.4488691989110255E-4</v>
      </c>
    </row>
    <row r="46" spans="2:18">
      <c r="B46" s="105" t="s">
        <v>268</v>
      </c>
      <c r="C46" s="88" t="s">
        <v>269</v>
      </c>
      <c r="D46" s="89" t="s">
        <v>109</v>
      </c>
      <c r="E46" s="88" t="s">
        <v>217</v>
      </c>
      <c r="F46" s="88"/>
      <c r="G46" s="102"/>
      <c r="H46" s="91">
        <v>8.4499999987563061</v>
      </c>
      <c r="I46" s="89" t="s">
        <v>122</v>
      </c>
      <c r="J46" s="90">
        <v>1.3000000000000001E-2</v>
      </c>
      <c r="K46" s="92">
        <v>3.7499999993903452E-2</v>
      </c>
      <c r="L46" s="91">
        <v>2481.6510290000001</v>
      </c>
      <c r="M46" s="103">
        <v>82.62</v>
      </c>
      <c r="N46" s="91"/>
      <c r="O46" s="91">
        <v>2.050340179</v>
      </c>
      <c r="P46" s="92">
        <v>2.213735662774779E-7</v>
      </c>
      <c r="Q46" s="92">
        <f t="shared" si="0"/>
        <v>0.15513796109744127</v>
      </c>
      <c r="R46" s="92">
        <f>O46/'סכום נכסי הקרן'!$C$42</f>
        <v>2.3921913009347161E-2</v>
      </c>
    </row>
    <row r="47" spans="2:18">
      <c r="B47" s="105" t="s">
        <v>270</v>
      </c>
      <c r="C47" s="88" t="s">
        <v>271</v>
      </c>
      <c r="D47" s="89" t="s">
        <v>109</v>
      </c>
      <c r="E47" s="88" t="s">
        <v>217</v>
      </c>
      <c r="F47" s="88"/>
      <c r="G47" s="102"/>
      <c r="H47" s="91">
        <v>12.400000005554512</v>
      </c>
      <c r="I47" s="89" t="s">
        <v>122</v>
      </c>
      <c r="J47" s="90">
        <v>1.4999999999999999E-2</v>
      </c>
      <c r="K47" s="92">
        <v>3.9100000018617902E-2</v>
      </c>
      <c r="L47" s="91">
        <v>1289.366246</v>
      </c>
      <c r="M47" s="103">
        <v>75.400000000000006</v>
      </c>
      <c r="N47" s="91"/>
      <c r="O47" s="91">
        <v>0.97218220900000007</v>
      </c>
      <c r="P47" s="92">
        <v>7.248005866462649E-8</v>
      </c>
      <c r="Q47" s="92">
        <f t="shared" si="0"/>
        <v>7.3559679151888935E-2</v>
      </c>
      <c r="R47" s="92">
        <f>O47/'סכום נכסי הקרן'!$C$42</f>
        <v>1.1342731548223229E-2</v>
      </c>
    </row>
    <row r="48" spans="2:18">
      <c r="B48" s="105" t="s">
        <v>272</v>
      </c>
      <c r="C48" s="88" t="s">
        <v>273</v>
      </c>
      <c r="D48" s="89" t="s">
        <v>109</v>
      </c>
      <c r="E48" s="88" t="s">
        <v>217</v>
      </c>
      <c r="F48" s="88"/>
      <c r="G48" s="102"/>
      <c r="H48" s="91">
        <v>0.32999999670150637</v>
      </c>
      <c r="I48" s="89" t="s">
        <v>122</v>
      </c>
      <c r="J48" s="90">
        <v>1.5E-3</v>
      </c>
      <c r="K48" s="92">
        <v>4.3999999340301278E-2</v>
      </c>
      <c r="L48" s="91">
        <v>30.709955999999998</v>
      </c>
      <c r="M48" s="103">
        <v>98.72</v>
      </c>
      <c r="N48" s="91"/>
      <c r="O48" s="91">
        <v>3.0316870000000006E-2</v>
      </c>
      <c r="P48" s="92">
        <v>1.9657199910343069E-9</v>
      </c>
      <c r="Q48" s="92">
        <f t="shared" si="0"/>
        <v>2.2939107601891197E-3</v>
      </c>
      <c r="R48" s="92">
        <f>O48/'סכום נכסי הקרן'!$C$42</f>
        <v>3.5371570741466059E-4</v>
      </c>
    </row>
    <row r="49" spans="2:18">
      <c r="B49" s="105" t="s">
        <v>274</v>
      </c>
      <c r="C49" s="88" t="s">
        <v>275</v>
      </c>
      <c r="D49" s="89" t="s">
        <v>109</v>
      </c>
      <c r="E49" s="88" t="s">
        <v>217</v>
      </c>
      <c r="F49" s="88"/>
      <c r="G49" s="102"/>
      <c r="H49" s="91">
        <v>2.3699999729055481</v>
      </c>
      <c r="I49" s="89" t="s">
        <v>122</v>
      </c>
      <c r="J49" s="90">
        <v>1.7500000000000002E-2</v>
      </c>
      <c r="K49" s="92">
        <v>4.0099999977421294E-2</v>
      </c>
      <c r="L49" s="91">
        <v>18.475131000000001</v>
      </c>
      <c r="M49" s="103">
        <v>95.89</v>
      </c>
      <c r="N49" s="91"/>
      <c r="O49" s="91">
        <v>1.7715803999999998E-2</v>
      </c>
      <c r="P49" s="92">
        <v>8.5882309168375173E-10</v>
      </c>
      <c r="Q49" s="92">
        <f t="shared" si="0"/>
        <v>1.3404574225835792E-3</v>
      </c>
      <c r="R49" s="92">
        <f>O49/'סכום נכסי הקרן'!$C$42</f>
        <v>2.0669541889645839E-4</v>
      </c>
    </row>
    <row r="50" spans="2:18">
      <c r="B50" s="105" t="s">
        <v>276</v>
      </c>
      <c r="C50" s="88" t="s">
        <v>277</v>
      </c>
      <c r="D50" s="89" t="s">
        <v>109</v>
      </c>
      <c r="E50" s="88" t="s">
        <v>217</v>
      </c>
      <c r="F50" s="88"/>
      <c r="G50" s="102"/>
      <c r="H50" s="91">
        <v>5.1599999976166862</v>
      </c>
      <c r="I50" s="89" t="s">
        <v>122</v>
      </c>
      <c r="J50" s="90">
        <v>2.2499999999999999E-2</v>
      </c>
      <c r="K50" s="92">
        <v>3.7499999981041823E-2</v>
      </c>
      <c r="L50" s="91">
        <v>984.09847100000002</v>
      </c>
      <c r="M50" s="103">
        <v>93.8</v>
      </c>
      <c r="N50" s="91"/>
      <c r="O50" s="91">
        <v>0.92308434500000003</v>
      </c>
      <c r="P50" s="92">
        <v>4.0818472281706913E-8</v>
      </c>
      <c r="Q50" s="92">
        <f t="shared" si="0"/>
        <v>6.9844713902115399E-2</v>
      </c>
      <c r="R50" s="92">
        <f>O50/'סכום נכסי הקרן'!$C$42</f>
        <v>1.0769892541514793E-2</v>
      </c>
    </row>
    <row r="51" spans="2:18">
      <c r="B51" s="105" t="s">
        <v>278</v>
      </c>
      <c r="C51" s="88" t="s">
        <v>279</v>
      </c>
      <c r="D51" s="89" t="s">
        <v>109</v>
      </c>
      <c r="E51" s="88" t="s">
        <v>217</v>
      </c>
      <c r="F51" s="88"/>
      <c r="G51" s="102"/>
      <c r="H51" s="91">
        <v>1.5800000086093131</v>
      </c>
      <c r="I51" s="89" t="s">
        <v>122</v>
      </c>
      <c r="J51" s="90">
        <v>4.0000000000000001E-3</v>
      </c>
      <c r="K51" s="92">
        <v>4.2300000047461594E-2</v>
      </c>
      <c r="L51" s="91">
        <v>95.974108000000001</v>
      </c>
      <c r="M51" s="103">
        <v>94.4</v>
      </c>
      <c r="N51" s="91"/>
      <c r="O51" s="91">
        <v>9.059955900000001E-2</v>
      </c>
      <c r="P51" s="92">
        <v>5.6346509448805958E-9</v>
      </c>
      <c r="Q51" s="92">
        <f t="shared" si="0"/>
        <v>6.8551701827559691E-3</v>
      </c>
      <c r="R51" s="92">
        <f>O51/'סכום נכסי הקרן'!$C$42</f>
        <v>1.057051308500557E-3</v>
      </c>
    </row>
    <row r="52" spans="2:18">
      <c r="B52" s="105" t="s">
        <v>280</v>
      </c>
      <c r="C52" s="88" t="s">
        <v>281</v>
      </c>
      <c r="D52" s="89" t="s">
        <v>109</v>
      </c>
      <c r="E52" s="88" t="s">
        <v>217</v>
      </c>
      <c r="F52" s="88"/>
      <c r="G52" s="102"/>
      <c r="H52" s="91">
        <v>3.2600000000403799</v>
      </c>
      <c r="I52" s="89" t="s">
        <v>122</v>
      </c>
      <c r="J52" s="90">
        <v>6.25E-2</v>
      </c>
      <c r="K52" s="92">
        <v>3.5000000000000003E-2</v>
      </c>
      <c r="L52" s="91">
        <v>1.9999999999999999E-6</v>
      </c>
      <c r="M52" s="103">
        <v>110.48</v>
      </c>
      <c r="N52" s="91"/>
      <c r="O52" s="91">
        <v>1.9999999999999997E-9</v>
      </c>
      <c r="P52" s="92">
        <v>1.3143717221296006E-16</v>
      </c>
      <c r="Q52" s="92">
        <f t="shared" si="0"/>
        <v>1.5132899670639606E-10</v>
      </c>
      <c r="R52" s="92">
        <f>O52/'סכום נכסי הקרן'!$C$42</f>
        <v>2.3334579553539694E-11</v>
      </c>
    </row>
    <row r="53" spans="2:18">
      <c r="B53" s="105" t="s">
        <v>282</v>
      </c>
      <c r="C53" s="88" t="s">
        <v>283</v>
      </c>
      <c r="D53" s="89" t="s">
        <v>109</v>
      </c>
      <c r="E53" s="88" t="s">
        <v>217</v>
      </c>
      <c r="F53" s="88"/>
      <c r="G53" s="102"/>
      <c r="H53" s="91">
        <v>0.66999997348588103</v>
      </c>
      <c r="I53" s="89" t="s">
        <v>122</v>
      </c>
      <c r="J53" s="90">
        <v>1.4999999999999999E-2</v>
      </c>
      <c r="K53" s="92">
        <v>4.3199999855377536E-2</v>
      </c>
      <c r="L53" s="91">
        <v>16.818619000000002</v>
      </c>
      <c r="M53" s="103">
        <v>98.67</v>
      </c>
      <c r="N53" s="91"/>
      <c r="O53" s="91">
        <v>1.6594932E-2</v>
      </c>
      <c r="P53" s="92">
        <v>1.2232402585860046E-9</v>
      </c>
      <c r="Q53" s="92">
        <f t="shared" si="0"/>
        <v>1.2556472049854335E-3</v>
      </c>
      <c r="R53" s="92">
        <f>O53/'סכום נכסי הקרן'!$C$42</f>
        <v>1.9361788046979081E-4</v>
      </c>
    </row>
    <row r="54" spans="2:18">
      <c r="B54" s="105" t="s">
        <v>284</v>
      </c>
      <c r="C54" s="88" t="s">
        <v>285</v>
      </c>
      <c r="D54" s="89" t="s">
        <v>109</v>
      </c>
      <c r="E54" s="88" t="s">
        <v>217</v>
      </c>
      <c r="F54" s="88"/>
      <c r="G54" s="102"/>
      <c r="H54" s="91">
        <v>18.960000008197433</v>
      </c>
      <c r="I54" s="89" t="s">
        <v>122</v>
      </c>
      <c r="J54" s="90">
        <v>2.7999999999999997E-2</v>
      </c>
      <c r="K54" s="92">
        <v>4.0900000023695704E-2</v>
      </c>
      <c r="L54" s="91">
        <v>592.96116300000006</v>
      </c>
      <c r="M54" s="103">
        <v>79</v>
      </c>
      <c r="N54" s="91"/>
      <c r="O54" s="91">
        <v>0.46843932100000002</v>
      </c>
      <c r="P54" s="92">
        <v>9.8580261974670377E-8</v>
      </c>
      <c r="Q54" s="92">
        <f t="shared" si="0"/>
        <v>3.544422623237771E-2</v>
      </c>
      <c r="R54" s="92">
        <f>O54/'סכום נכסי הקרן'!$C$42</f>
        <v>5.4654173009403102E-3</v>
      </c>
    </row>
    <row r="55" spans="2:18">
      <c r="B55" s="87"/>
      <c r="C55" s="88"/>
      <c r="D55" s="88"/>
      <c r="E55" s="88"/>
      <c r="F55" s="88"/>
      <c r="G55" s="88"/>
      <c r="H55" s="88"/>
      <c r="I55" s="88"/>
      <c r="J55" s="88"/>
      <c r="K55" s="92"/>
      <c r="L55" s="91"/>
      <c r="M55" s="103"/>
      <c r="N55" s="88"/>
      <c r="O55" s="88"/>
      <c r="P55" s="88"/>
      <c r="Q55" s="92"/>
      <c r="R55" s="88"/>
    </row>
    <row r="56" spans="2:18">
      <c r="B56" s="104" t="s">
        <v>24</v>
      </c>
      <c r="C56" s="81"/>
      <c r="D56" s="82"/>
      <c r="E56" s="81"/>
      <c r="F56" s="81"/>
      <c r="G56" s="100"/>
      <c r="H56" s="84">
        <v>3.0826344312878535</v>
      </c>
      <c r="I56" s="82"/>
      <c r="J56" s="83"/>
      <c r="K56" s="85">
        <v>4.8920962533146574E-2</v>
      </c>
      <c r="L56" s="84"/>
      <c r="M56" s="101"/>
      <c r="N56" s="84"/>
      <c r="O56" s="84">
        <v>2.7958019000000001E-2</v>
      </c>
      <c r="P56" s="85"/>
      <c r="Q56" s="85">
        <f t="shared" si="0"/>
        <v>2.1154294825841795E-3</v>
      </c>
      <c r="R56" s="85">
        <f>O56/'סכום נכסי הקרן'!$C$42</f>
        <v>3.2619430925743718E-4</v>
      </c>
    </row>
    <row r="57" spans="2:18">
      <c r="B57" s="105" t="s">
        <v>286</v>
      </c>
      <c r="C57" s="88" t="s">
        <v>287</v>
      </c>
      <c r="D57" s="89" t="s">
        <v>109</v>
      </c>
      <c r="E57" s="88" t="s">
        <v>217</v>
      </c>
      <c r="F57" s="88"/>
      <c r="G57" s="102"/>
      <c r="H57" s="91">
        <v>2.9600000074125674</v>
      </c>
      <c r="I57" s="89" t="s">
        <v>122</v>
      </c>
      <c r="J57" s="90">
        <v>4.5499999999999999E-2</v>
      </c>
      <c r="K57" s="92">
        <v>4.8899999833217238E-2</v>
      </c>
      <c r="L57" s="91">
        <v>27.051539999999999</v>
      </c>
      <c r="M57" s="103">
        <v>99.74</v>
      </c>
      <c r="N57" s="91"/>
      <c r="O57" s="91">
        <v>2.6981204999999998E-2</v>
      </c>
      <c r="P57" s="92">
        <v>1.2750804775081302E-9</v>
      </c>
      <c r="Q57" s="92">
        <f t="shared" si="0"/>
        <v>2.0415193412897984E-3</v>
      </c>
      <c r="R57" s="92">
        <f>O57/'סכום נכסי הקרן'!$C$42</f>
        <v>3.1479753726143149E-4</v>
      </c>
    </row>
    <row r="58" spans="2:18">
      <c r="B58" s="105" t="s">
        <v>288</v>
      </c>
      <c r="C58" s="88" t="s">
        <v>289</v>
      </c>
      <c r="D58" s="89" t="s">
        <v>109</v>
      </c>
      <c r="E58" s="88" t="s">
        <v>217</v>
      </c>
      <c r="F58" s="88"/>
      <c r="G58" s="102"/>
      <c r="H58" s="91">
        <v>6.4699999999217468</v>
      </c>
      <c r="I58" s="89" t="s">
        <v>122</v>
      </c>
      <c r="J58" s="90">
        <v>4.5499999999999999E-2</v>
      </c>
      <c r="K58" s="92">
        <v>4.9499986691427439E-2</v>
      </c>
      <c r="L58" s="91">
        <v>0.99058299999999999</v>
      </c>
      <c r="M58" s="103">
        <v>98.61</v>
      </c>
      <c r="N58" s="91"/>
      <c r="O58" s="91">
        <v>9.7681399999999989E-4</v>
      </c>
      <c r="P58" s="92">
        <v>4.6362500789219754E-11</v>
      </c>
      <c r="Q58" s="92">
        <f t="shared" si="0"/>
        <v>7.3910141294380779E-5</v>
      </c>
      <c r="R58" s="92">
        <f>O58/'סכום נכסי הקרן'!$C$42</f>
        <v>1.1396771996005663E-5</v>
      </c>
    </row>
    <row r="59" spans="2:18">
      <c r="B59" s="87"/>
      <c r="C59" s="88"/>
      <c r="D59" s="88"/>
      <c r="E59" s="88"/>
      <c r="F59" s="88"/>
      <c r="G59" s="88"/>
      <c r="H59" s="88"/>
      <c r="I59" s="88"/>
      <c r="J59" s="88"/>
      <c r="K59" s="92"/>
      <c r="L59" s="91"/>
      <c r="M59" s="103"/>
      <c r="N59" s="88"/>
      <c r="O59" s="88"/>
      <c r="P59" s="88"/>
      <c r="Q59" s="92"/>
      <c r="R59" s="88"/>
    </row>
    <row r="60" spans="2:18">
      <c r="B60" s="80" t="s">
        <v>183</v>
      </c>
      <c r="C60" s="81"/>
      <c r="D60" s="82"/>
      <c r="E60" s="81"/>
      <c r="F60" s="81"/>
      <c r="G60" s="100"/>
      <c r="H60" s="84">
        <v>19.149999861965508</v>
      </c>
      <c r="I60" s="82"/>
      <c r="J60" s="83"/>
      <c r="K60" s="85">
        <v>5.349999957989502E-2</v>
      </c>
      <c r="L60" s="84"/>
      <c r="M60" s="101"/>
      <c r="N60" s="84"/>
      <c r="O60" s="84">
        <v>1.6662501999999999E-2</v>
      </c>
      <c r="P60" s="85"/>
      <c r="Q60" s="85">
        <f t="shared" si="0"/>
        <v>1.2607598551391589E-3</v>
      </c>
      <c r="R60" s="85">
        <f>O60/'סכום נכסי הקרן'!$C$42</f>
        <v>1.9440623924000714E-4</v>
      </c>
    </row>
    <row r="61" spans="2:18">
      <c r="B61" s="93" t="s">
        <v>56</v>
      </c>
      <c r="C61" s="88"/>
      <c r="D61" s="89"/>
      <c r="E61" s="88"/>
      <c r="F61" s="88"/>
      <c r="G61" s="102"/>
      <c r="H61" s="91">
        <v>19.149999861965508</v>
      </c>
      <c r="I61" s="89"/>
      <c r="J61" s="90"/>
      <c r="K61" s="92">
        <v>5.349999957989502E-2</v>
      </c>
      <c r="L61" s="91"/>
      <c r="M61" s="103"/>
      <c r="N61" s="91"/>
      <c r="O61" s="91">
        <v>1.6662501999999999E-2</v>
      </c>
      <c r="P61" s="92"/>
      <c r="Q61" s="92">
        <f t="shared" si="0"/>
        <v>1.2607598551391589E-3</v>
      </c>
      <c r="R61" s="92">
        <f>O61/'סכום נכסי הקרן'!$C$42</f>
        <v>1.9440623924000714E-4</v>
      </c>
    </row>
    <row r="62" spans="2:18">
      <c r="B62" s="105" t="s">
        <v>290</v>
      </c>
      <c r="C62" s="88" t="s">
        <v>291</v>
      </c>
      <c r="D62" s="89" t="s">
        <v>29</v>
      </c>
      <c r="E62" s="88" t="s">
        <v>292</v>
      </c>
      <c r="F62" s="88" t="s">
        <v>293</v>
      </c>
      <c r="G62" s="102"/>
      <c r="H62" s="91">
        <v>19.149999861965508</v>
      </c>
      <c r="I62" s="89" t="s">
        <v>121</v>
      </c>
      <c r="J62" s="90">
        <v>4.4999999999999998E-2</v>
      </c>
      <c r="K62" s="92">
        <v>5.349999957989502E-2</v>
      </c>
      <c r="L62" s="91">
        <v>5.3751449999999998</v>
      </c>
      <c r="M62" s="103">
        <v>85.751499999999993</v>
      </c>
      <c r="N62" s="91"/>
      <c r="O62" s="91">
        <v>1.6662501999999999E-2</v>
      </c>
      <c r="P62" s="92">
        <v>5.3751450000000001E-9</v>
      </c>
      <c r="Q62" s="92">
        <f t="shared" si="0"/>
        <v>1.2607598551391589E-3</v>
      </c>
      <c r="R62" s="92">
        <f>O62/'סכום נכסי הקרן'!$C$42</f>
        <v>1.9440623924000714E-4</v>
      </c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6" t="s">
        <v>101</v>
      </c>
      <c r="C66" s="106"/>
      <c r="D66" s="10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6" t="s">
        <v>187</v>
      </c>
      <c r="C67" s="106"/>
      <c r="D67" s="10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30" t="s">
        <v>195</v>
      </c>
      <c r="C68" s="130"/>
      <c r="D68" s="130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N32:N1048576 D1:D29 A1:B1048576 J1:M1048576 C32:I1048576 O11:Q1048576 E1:I30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135</v>
      </c>
      <c r="C1" s="46" t="s" vm="1">
        <v>213</v>
      </c>
    </row>
    <row r="2" spans="2:16">
      <c r="B2" s="46" t="s">
        <v>134</v>
      </c>
      <c r="C2" s="46" t="s">
        <v>214</v>
      </c>
    </row>
    <row r="3" spans="2:16">
      <c r="B3" s="46" t="s">
        <v>136</v>
      </c>
      <c r="C3" s="68" t="s">
        <v>2376</v>
      </c>
    </row>
    <row r="4" spans="2:16">
      <c r="B4" s="46" t="s">
        <v>137</v>
      </c>
      <c r="C4" s="68">
        <v>14244</v>
      </c>
    </row>
    <row r="6" spans="2:16" ht="26.25" customHeight="1">
      <c r="B6" s="121" t="s">
        <v>175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63">
      <c r="B7" s="21" t="s">
        <v>105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189</v>
      </c>
      <c r="M7" s="29" t="s">
        <v>171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2375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2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2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3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135</v>
      </c>
      <c r="C1" s="46" t="s" vm="1">
        <v>213</v>
      </c>
    </row>
    <row r="2" spans="2:20">
      <c r="B2" s="46" t="s">
        <v>134</v>
      </c>
      <c r="C2" s="46" t="s">
        <v>214</v>
      </c>
    </row>
    <row r="3" spans="2:20">
      <c r="B3" s="46" t="s">
        <v>136</v>
      </c>
      <c r="C3" s="68" t="s">
        <v>2376</v>
      </c>
    </row>
    <row r="4" spans="2:20">
      <c r="B4" s="46" t="s">
        <v>137</v>
      </c>
      <c r="C4" s="68">
        <v>14244</v>
      </c>
    </row>
    <row r="6" spans="2:20" ht="26.25" customHeight="1">
      <c r="B6" s="127" t="s">
        <v>162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2:20" ht="26.25" customHeight="1">
      <c r="B7" s="127" t="s">
        <v>79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2:20" s="3" customFormat="1" ht="63">
      <c r="B8" s="36" t="s">
        <v>104</v>
      </c>
      <c r="C8" s="12" t="s">
        <v>41</v>
      </c>
      <c r="D8" s="12" t="s">
        <v>108</v>
      </c>
      <c r="E8" s="12" t="s">
        <v>178</v>
      </c>
      <c r="F8" s="12" t="s">
        <v>106</v>
      </c>
      <c r="G8" s="12" t="s">
        <v>59</v>
      </c>
      <c r="H8" s="12" t="s">
        <v>14</v>
      </c>
      <c r="I8" s="12" t="s">
        <v>60</v>
      </c>
      <c r="J8" s="12" t="s">
        <v>93</v>
      </c>
      <c r="K8" s="12" t="s">
        <v>17</v>
      </c>
      <c r="L8" s="12" t="s">
        <v>92</v>
      </c>
      <c r="M8" s="12" t="s">
        <v>16</v>
      </c>
      <c r="N8" s="12" t="s">
        <v>18</v>
      </c>
      <c r="O8" s="12" t="s">
        <v>189</v>
      </c>
      <c r="P8" s="12" t="s">
        <v>188</v>
      </c>
      <c r="Q8" s="12" t="s">
        <v>55</v>
      </c>
      <c r="R8" s="12" t="s">
        <v>54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196</v>
      </c>
      <c r="P9" s="15"/>
      <c r="Q9" s="15" t="s">
        <v>192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43" t="s">
        <v>141</v>
      </c>
      <c r="T10" s="60" t="s">
        <v>179</v>
      </c>
    </row>
    <row r="11" spans="2:20" s="4" customFormat="1" ht="18" customHeight="1">
      <c r="B11" s="107" t="s">
        <v>2365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71.42578125" style="2" bestFit="1" customWidth="1"/>
    <col min="4" max="4" width="6.42578125" style="2" customWidth="1"/>
    <col min="5" max="5" width="8" style="2" customWidth="1"/>
    <col min="6" max="6" width="11.7109375" style="2" customWidth="1"/>
    <col min="7" max="7" width="44.7109375" style="1" customWidth="1"/>
    <col min="8" max="8" width="7.28515625" style="1" customWidth="1"/>
    <col min="9" max="9" width="11.140625" style="1" customWidth="1"/>
    <col min="10" max="10" width="7.140625" style="1" bestFit="1" customWidth="1"/>
    <col min="11" max="11" width="9.85546875" style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8.140625" style="1" bestFit="1" customWidth="1"/>
    <col min="16" max="16" width="13" style="1" bestFit="1" customWidth="1"/>
    <col min="17" max="17" width="8.85546875" style="1" bestFit="1" customWidth="1"/>
    <col min="18" max="18" width="8.425781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135</v>
      </c>
      <c r="C1" s="46" t="s" vm="1">
        <v>213</v>
      </c>
    </row>
    <row r="2" spans="2:21">
      <c r="B2" s="46" t="s">
        <v>134</v>
      </c>
      <c r="C2" s="46" t="s">
        <v>214</v>
      </c>
    </row>
    <row r="3" spans="2:21">
      <c r="B3" s="46" t="s">
        <v>136</v>
      </c>
      <c r="C3" s="68" t="s">
        <v>2376</v>
      </c>
    </row>
    <row r="4" spans="2:21">
      <c r="B4" s="46" t="s">
        <v>137</v>
      </c>
      <c r="C4" s="68">
        <v>14244</v>
      </c>
    </row>
    <row r="6" spans="2:21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2:21" ht="26.25" customHeight="1">
      <c r="B7" s="121" t="s">
        <v>80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</row>
    <row r="8" spans="2:21" s="3" customFormat="1" ht="78.75">
      <c r="B8" s="21" t="s">
        <v>104</v>
      </c>
      <c r="C8" s="29" t="s">
        <v>41</v>
      </c>
      <c r="D8" s="29" t="s">
        <v>108</v>
      </c>
      <c r="E8" s="29" t="s">
        <v>178</v>
      </c>
      <c r="F8" s="29" t="s">
        <v>106</v>
      </c>
      <c r="G8" s="29" t="s">
        <v>59</v>
      </c>
      <c r="H8" s="29" t="s">
        <v>14</v>
      </c>
      <c r="I8" s="29" t="s">
        <v>60</v>
      </c>
      <c r="J8" s="29" t="s">
        <v>93</v>
      </c>
      <c r="K8" s="29" t="s">
        <v>17</v>
      </c>
      <c r="L8" s="29" t="s">
        <v>92</v>
      </c>
      <c r="M8" s="29" t="s">
        <v>16</v>
      </c>
      <c r="N8" s="29" t="s">
        <v>18</v>
      </c>
      <c r="O8" s="12" t="s">
        <v>189</v>
      </c>
      <c r="P8" s="29" t="s">
        <v>188</v>
      </c>
      <c r="Q8" s="29" t="s">
        <v>203</v>
      </c>
      <c r="R8" s="29" t="s">
        <v>55</v>
      </c>
      <c r="S8" s="12" t="s">
        <v>54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196</v>
      </c>
      <c r="P9" s="31"/>
      <c r="Q9" s="15" t="s">
        <v>192</v>
      </c>
      <c r="R9" s="31" t="s">
        <v>192</v>
      </c>
      <c r="S9" s="15" t="s">
        <v>19</v>
      </c>
      <c r="T9" s="31" t="s">
        <v>192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102</v>
      </c>
      <c r="R10" s="18" t="s">
        <v>103</v>
      </c>
      <c r="S10" s="18" t="s">
        <v>141</v>
      </c>
      <c r="T10" s="18" t="s">
        <v>179</v>
      </c>
      <c r="U10" s="19" t="s">
        <v>198</v>
      </c>
    </row>
    <row r="11" spans="2:21" s="4" customFormat="1" ht="18" customHeight="1">
      <c r="B11" s="75" t="s">
        <v>34</v>
      </c>
      <c r="C11" s="75"/>
      <c r="D11" s="76"/>
      <c r="E11" s="76"/>
      <c r="F11" s="75"/>
      <c r="G11" s="76"/>
      <c r="H11" s="75"/>
      <c r="I11" s="75"/>
      <c r="J11" s="98"/>
      <c r="K11" s="78">
        <v>4.641175226768361</v>
      </c>
      <c r="L11" s="76"/>
      <c r="M11" s="77"/>
      <c r="N11" s="77">
        <v>4.5652016516624233E-2</v>
      </c>
      <c r="O11" s="78"/>
      <c r="P11" s="99"/>
      <c r="Q11" s="78">
        <v>1.7026426000000001E-2</v>
      </c>
      <c r="R11" s="78">
        <f>R12+R278</f>
        <v>22.980819470000007</v>
      </c>
      <c r="S11" s="79"/>
      <c r="T11" s="79">
        <f t="shared" ref="T11:T42" si="0">IFERROR(R11/$R$11,0)</f>
        <v>1</v>
      </c>
      <c r="U11" s="79">
        <f>R11/'סכום נכסי הקרן'!$C$42</f>
        <v>0.26812388006412458</v>
      </c>
    </row>
    <row r="12" spans="2:21">
      <c r="B12" s="80" t="s">
        <v>184</v>
      </c>
      <c r="C12" s="81"/>
      <c r="D12" s="82"/>
      <c r="E12" s="82"/>
      <c r="F12" s="81"/>
      <c r="G12" s="82"/>
      <c r="H12" s="81"/>
      <c r="I12" s="81"/>
      <c r="J12" s="100"/>
      <c r="K12" s="84">
        <v>4.4861200226844336</v>
      </c>
      <c r="L12" s="82"/>
      <c r="M12" s="83"/>
      <c r="N12" s="83">
        <v>3.9471529528443121E-2</v>
      </c>
      <c r="O12" s="84"/>
      <c r="P12" s="101"/>
      <c r="Q12" s="84">
        <v>1.7026426000000001E-2</v>
      </c>
      <c r="R12" s="84">
        <f>R13+R180+R269</f>
        <v>18.280884704000005</v>
      </c>
      <c r="S12" s="85"/>
      <c r="T12" s="85">
        <f t="shared" si="0"/>
        <v>0.79548445728249739</v>
      </c>
      <c r="U12" s="85">
        <f>R12/'סכום נכסי הקרן'!$C$42</f>
        <v>0.21328837921728758</v>
      </c>
    </row>
    <row r="13" spans="2:21">
      <c r="B13" s="86" t="s">
        <v>33</v>
      </c>
      <c r="C13" s="81"/>
      <c r="D13" s="82"/>
      <c r="E13" s="82"/>
      <c r="F13" s="81"/>
      <c r="G13" s="82"/>
      <c r="H13" s="81"/>
      <c r="I13" s="81"/>
      <c r="J13" s="100"/>
      <c r="K13" s="84">
        <v>4.5820904486887164</v>
      </c>
      <c r="L13" s="82"/>
      <c r="M13" s="83"/>
      <c r="N13" s="83">
        <v>3.3072659393989255E-2</v>
      </c>
      <c r="O13" s="84"/>
      <c r="P13" s="101"/>
      <c r="Q13" s="84">
        <v>1.5401935000000002E-2</v>
      </c>
      <c r="R13" s="84">
        <f>SUM(R14:R178)</f>
        <v>14.797107476000006</v>
      </c>
      <c r="S13" s="85"/>
      <c r="T13" s="85">
        <f t="shared" si="0"/>
        <v>0.64388946161457317</v>
      </c>
      <c r="U13" s="85">
        <f>R13/'סכום נכסי הקרן'!$C$42</f>
        <v>0.17264214078049958</v>
      </c>
    </row>
    <row r="14" spans="2:21">
      <c r="B14" s="87" t="s">
        <v>294</v>
      </c>
      <c r="C14" s="111">
        <v>1162577</v>
      </c>
      <c r="D14" s="89" t="s">
        <v>109</v>
      </c>
      <c r="E14" s="89" t="s">
        <v>295</v>
      </c>
      <c r="F14" s="88" t="s">
        <v>296</v>
      </c>
      <c r="G14" s="89" t="s">
        <v>297</v>
      </c>
      <c r="H14" s="88" t="s">
        <v>298</v>
      </c>
      <c r="I14" s="88" t="s">
        <v>299</v>
      </c>
      <c r="J14" s="102"/>
      <c r="K14" s="91">
        <v>4.26</v>
      </c>
      <c r="L14" s="89" t="s">
        <v>122</v>
      </c>
      <c r="M14" s="90">
        <v>5.0000000000000001E-4</v>
      </c>
      <c r="N14" s="90">
        <v>0.01</v>
      </c>
      <c r="O14" s="91">
        <v>9.9999999999999995E-7</v>
      </c>
      <c r="P14" s="103">
        <v>99.48</v>
      </c>
      <c r="Q14" s="91"/>
      <c r="R14" s="91">
        <v>9.9999999999999986E-10</v>
      </c>
      <c r="S14" s="92">
        <v>8.4701423311282626E-16</v>
      </c>
      <c r="T14" s="92">
        <f t="shared" si="0"/>
        <v>4.3514549222469459E-11</v>
      </c>
      <c r="U14" s="92">
        <f>R14/'סכום נכסי הקרן'!$C$42</f>
        <v>1.1667289776769847E-11</v>
      </c>
    </row>
    <row r="15" spans="2:21">
      <c r="B15" s="87" t="s">
        <v>300</v>
      </c>
      <c r="C15" s="111">
        <v>1160290</v>
      </c>
      <c r="D15" s="89" t="s">
        <v>109</v>
      </c>
      <c r="E15" s="89" t="s">
        <v>295</v>
      </c>
      <c r="F15" s="88" t="s">
        <v>301</v>
      </c>
      <c r="G15" s="89" t="s">
        <v>302</v>
      </c>
      <c r="H15" s="88" t="s">
        <v>303</v>
      </c>
      <c r="I15" s="88" t="s">
        <v>120</v>
      </c>
      <c r="J15" s="102"/>
      <c r="K15" s="91">
        <v>2.44999999698216</v>
      </c>
      <c r="L15" s="89" t="s">
        <v>122</v>
      </c>
      <c r="M15" s="90">
        <v>1E-3</v>
      </c>
      <c r="N15" s="90">
        <v>1.7099999965797818E-2</v>
      </c>
      <c r="O15" s="91">
        <v>95.365362000000005</v>
      </c>
      <c r="P15" s="103">
        <v>104.24</v>
      </c>
      <c r="Q15" s="91"/>
      <c r="R15" s="91">
        <v>9.9408854000000005E-2</v>
      </c>
      <c r="S15" s="92">
        <v>6.3576907999999998E-8</v>
      </c>
      <c r="T15" s="92">
        <f t="shared" si="0"/>
        <v>4.3257314705322809E-3</v>
      </c>
      <c r="U15" s="92">
        <f>R15/'סכום נכסי הקרן'!$C$42</f>
        <v>1.1598319059946067E-3</v>
      </c>
    </row>
    <row r="16" spans="2:21">
      <c r="B16" s="87" t="s">
        <v>304</v>
      </c>
      <c r="C16" s="111">
        <v>7480304</v>
      </c>
      <c r="D16" s="89" t="s">
        <v>109</v>
      </c>
      <c r="E16" s="89" t="s">
        <v>295</v>
      </c>
      <c r="F16" s="88" t="s">
        <v>305</v>
      </c>
      <c r="G16" s="89" t="s">
        <v>302</v>
      </c>
      <c r="H16" s="88" t="s">
        <v>303</v>
      </c>
      <c r="I16" s="88" t="s">
        <v>120</v>
      </c>
      <c r="J16" s="102"/>
      <c r="K16" s="91">
        <v>4.7299997981030932</v>
      </c>
      <c r="L16" s="89" t="s">
        <v>122</v>
      </c>
      <c r="M16" s="90">
        <v>2E-3</v>
      </c>
      <c r="N16" s="90">
        <v>1.8599999537319591E-2</v>
      </c>
      <c r="O16" s="91">
        <v>9.6752500000000001</v>
      </c>
      <c r="P16" s="103">
        <v>98.29</v>
      </c>
      <c r="Q16" s="91"/>
      <c r="R16" s="91">
        <v>9.5098040000000002E-3</v>
      </c>
      <c r="S16" s="92">
        <v>3.5433290241339883E-9</v>
      </c>
      <c r="T16" s="92">
        <f t="shared" si="0"/>
        <v>4.1381483425403703E-4</v>
      </c>
      <c r="U16" s="92">
        <f>R16/'סכום נכסי הקרן'!$C$42</f>
        <v>1.1095363898828502E-4</v>
      </c>
    </row>
    <row r="17" spans="2:21">
      <c r="B17" s="87" t="s">
        <v>306</v>
      </c>
      <c r="C17" s="111">
        <v>6040372</v>
      </c>
      <c r="D17" s="89" t="s">
        <v>109</v>
      </c>
      <c r="E17" s="89" t="s">
        <v>295</v>
      </c>
      <c r="F17" s="88" t="s">
        <v>307</v>
      </c>
      <c r="G17" s="89" t="s">
        <v>302</v>
      </c>
      <c r="H17" s="88" t="s">
        <v>303</v>
      </c>
      <c r="I17" s="88" t="s">
        <v>120</v>
      </c>
      <c r="J17" s="102"/>
      <c r="K17" s="91">
        <v>2.2099997689149125</v>
      </c>
      <c r="L17" s="89" t="s">
        <v>122</v>
      </c>
      <c r="M17" s="90">
        <v>8.3000000000000001E-3</v>
      </c>
      <c r="N17" s="90">
        <v>0.02</v>
      </c>
      <c r="O17" s="91">
        <v>1.9999999999999999E-6</v>
      </c>
      <c r="P17" s="103">
        <v>107.19</v>
      </c>
      <c r="Q17" s="91"/>
      <c r="R17" s="91">
        <v>1.9999999999999997E-9</v>
      </c>
      <c r="S17" s="92">
        <v>6.5748467403224825E-16</v>
      </c>
      <c r="T17" s="92">
        <f t="shared" si="0"/>
        <v>8.7029098444938918E-11</v>
      </c>
      <c r="U17" s="92">
        <f>R17/'סכום נכסי הקרן'!$C$42</f>
        <v>2.3334579553539694E-11</v>
      </c>
    </row>
    <row r="18" spans="2:21">
      <c r="B18" s="87" t="s">
        <v>308</v>
      </c>
      <c r="C18" s="111">
        <v>2310217</v>
      </c>
      <c r="D18" s="89" t="s">
        <v>109</v>
      </c>
      <c r="E18" s="89" t="s">
        <v>295</v>
      </c>
      <c r="F18" s="88" t="s">
        <v>309</v>
      </c>
      <c r="G18" s="89" t="s">
        <v>302</v>
      </c>
      <c r="H18" s="88" t="s">
        <v>303</v>
      </c>
      <c r="I18" s="88" t="s">
        <v>120</v>
      </c>
      <c r="J18" s="102"/>
      <c r="K18" s="91">
        <v>1.4900000023216604</v>
      </c>
      <c r="L18" s="89" t="s">
        <v>122</v>
      </c>
      <c r="M18" s="90">
        <v>8.6E-3</v>
      </c>
      <c r="N18" s="90">
        <v>1.6800000036339035E-2</v>
      </c>
      <c r="O18" s="91">
        <v>181.44143199999999</v>
      </c>
      <c r="P18" s="103">
        <v>109.2</v>
      </c>
      <c r="Q18" s="91"/>
      <c r="R18" s="91">
        <v>0.19813404600000001</v>
      </c>
      <c r="S18" s="92">
        <v>7.2537373603304775E-8</v>
      </c>
      <c r="T18" s="92">
        <f t="shared" si="0"/>
        <v>8.6217136973140308E-3</v>
      </c>
      <c r="U18" s="92">
        <f>R18/'סכום נכסי הקרן'!$C$42</f>
        <v>2.3116873293258472E-3</v>
      </c>
    </row>
    <row r="19" spans="2:21">
      <c r="B19" s="87" t="s">
        <v>310</v>
      </c>
      <c r="C19" s="111">
        <v>2310282</v>
      </c>
      <c r="D19" s="89" t="s">
        <v>109</v>
      </c>
      <c r="E19" s="89" t="s">
        <v>295</v>
      </c>
      <c r="F19" s="88" t="s">
        <v>309</v>
      </c>
      <c r="G19" s="89" t="s">
        <v>302</v>
      </c>
      <c r="H19" s="88" t="s">
        <v>303</v>
      </c>
      <c r="I19" s="88" t="s">
        <v>120</v>
      </c>
      <c r="J19" s="102"/>
      <c r="K19" s="91">
        <v>3.2099999989422896</v>
      </c>
      <c r="L19" s="89" t="s">
        <v>122</v>
      </c>
      <c r="M19" s="90">
        <v>3.8E-3</v>
      </c>
      <c r="N19" s="90">
        <v>1.8399999987072427E-2</v>
      </c>
      <c r="O19" s="91">
        <v>331.05517400000002</v>
      </c>
      <c r="P19" s="103">
        <v>102.81</v>
      </c>
      <c r="Q19" s="91"/>
      <c r="R19" s="91">
        <v>0.34035781600000004</v>
      </c>
      <c r="S19" s="92">
        <v>1.1035172466666668E-7</v>
      </c>
      <c r="T19" s="92">
        <f t="shared" si="0"/>
        <v>1.4810516937584207E-2</v>
      </c>
      <c r="U19" s="92">
        <f>R19/'סכום נכסי הקרן'!$C$42</f>
        <v>3.9710532670605139E-3</v>
      </c>
    </row>
    <row r="20" spans="2:21">
      <c r="B20" s="87" t="s">
        <v>311</v>
      </c>
      <c r="C20" s="111">
        <v>2310381</v>
      </c>
      <c r="D20" s="89" t="s">
        <v>109</v>
      </c>
      <c r="E20" s="89" t="s">
        <v>295</v>
      </c>
      <c r="F20" s="88" t="s">
        <v>309</v>
      </c>
      <c r="G20" s="89" t="s">
        <v>302</v>
      </c>
      <c r="H20" s="88" t="s">
        <v>303</v>
      </c>
      <c r="I20" s="88" t="s">
        <v>120</v>
      </c>
      <c r="J20" s="102"/>
      <c r="K20" s="91">
        <v>7.1999999842270732</v>
      </c>
      <c r="L20" s="89" t="s">
        <v>122</v>
      </c>
      <c r="M20" s="90">
        <v>2E-3</v>
      </c>
      <c r="N20" s="90">
        <v>2.0599999921135367E-2</v>
      </c>
      <c r="O20" s="91">
        <v>66.241534000000001</v>
      </c>
      <c r="P20" s="103">
        <v>95.71</v>
      </c>
      <c r="Q20" s="91"/>
      <c r="R20" s="91">
        <v>6.3399774999999992E-2</v>
      </c>
      <c r="S20" s="92">
        <v>6.9115927179542829E-8</v>
      </c>
      <c r="T20" s="92">
        <f t="shared" si="0"/>
        <v>2.7588126299309887E-3</v>
      </c>
      <c r="U20" s="92">
        <f>R20/'סכום נכסי הקרן'!$C$42</f>
        <v>7.3970354670700852E-4</v>
      </c>
    </row>
    <row r="21" spans="2:21">
      <c r="B21" s="87" t="s">
        <v>312</v>
      </c>
      <c r="C21" s="111">
        <v>1158476</v>
      </c>
      <c r="D21" s="89" t="s">
        <v>109</v>
      </c>
      <c r="E21" s="89" t="s">
        <v>295</v>
      </c>
      <c r="F21" s="88" t="s">
        <v>313</v>
      </c>
      <c r="G21" s="89" t="s">
        <v>118</v>
      </c>
      <c r="H21" s="88" t="s">
        <v>298</v>
      </c>
      <c r="I21" s="88" t="s">
        <v>299</v>
      </c>
      <c r="J21" s="102"/>
      <c r="K21" s="91">
        <v>12.699999981738168</v>
      </c>
      <c r="L21" s="89" t="s">
        <v>122</v>
      </c>
      <c r="M21" s="90">
        <v>2.07E-2</v>
      </c>
      <c r="N21" s="90">
        <v>2.4499999958495836E-2</v>
      </c>
      <c r="O21" s="91">
        <v>292.26061199999998</v>
      </c>
      <c r="P21" s="103">
        <v>103.05</v>
      </c>
      <c r="Q21" s="91"/>
      <c r="R21" s="91">
        <v>0.30117456499999995</v>
      </c>
      <c r="S21" s="92">
        <v>1.0416467393248139E-7</v>
      </c>
      <c r="T21" s="92">
        <f t="shared" si="0"/>
        <v>1.3105475433248328E-2</v>
      </c>
      <c r="U21" s="92">
        <f>R21/'סכום נכסי הקרן'!$C$42</f>
        <v>3.513890923247606E-3</v>
      </c>
    </row>
    <row r="22" spans="2:21">
      <c r="B22" s="87" t="s">
        <v>314</v>
      </c>
      <c r="C22" s="111">
        <v>1171297</v>
      </c>
      <c r="D22" s="89" t="s">
        <v>109</v>
      </c>
      <c r="E22" s="89" t="s">
        <v>295</v>
      </c>
      <c r="F22" s="88" t="s">
        <v>315</v>
      </c>
      <c r="G22" s="89" t="s">
        <v>302</v>
      </c>
      <c r="H22" s="88" t="s">
        <v>298</v>
      </c>
      <c r="I22" s="88" t="s">
        <v>299</v>
      </c>
      <c r="J22" s="102"/>
      <c r="K22" s="91">
        <v>0.34000003578351623</v>
      </c>
      <c r="L22" s="89" t="s">
        <v>122</v>
      </c>
      <c r="M22" s="90">
        <v>3.5499999999999997E-2</v>
      </c>
      <c r="N22" s="90">
        <v>1.0700000256707833E-2</v>
      </c>
      <c r="O22" s="91">
        <v>10.595139</v>
      </c>
      <c r="P22" s="103">
        <v>121.33</v>
      </c>
      <c r="Q22" s="91"/>
      <c r="R22" s="91">
        <v>1.2855081000000001E-2</v>
      </c>
      <c r="S22" s="92">
        <v>1.4865493601222055E-7</v>
      </c>
      <c r="T22" s="92">
        <f t="shared" si="0"/>
        <v>5.5938305493333207E-4</v>
      </c>
      <c r="U22" s="92">
        <f>R22/'סכום נכסי הקרן'!$C$42</f>
        <v>1.4998395513084834E-4</v>
      </c>
    </row>
    <row r="23" spans="2:21">
      <c r="B23" s="87" t="s">
        <v>316</v>
      </c>
      <c r="C23" s="111">
        <v>1171305</v>
      </c>
      <c r="D23" s="89" t="s">
        <v>109</v>
      </c>
      <c r="E23" s="89" t="s">
        <v>295</v>
      </c>
      <c r="F23" s="88" t="s">
        <v>315</v>
      </c>
      <c r="G23" s="89" t="s">
        <v>302</v>
      </c>
      <c r="H23" s="88" t="s">
        <v>298</v>
      </c>
      <c r="I23" s="88" t="s">
        <v>299</v>
      </c>
      <c r="J23" s="102"/>
      <c r="K23" s="91">
        <v>3.7100030252937959</v>
      </c>
      <c r="L23" s="89" t="s">
        <v>122</v>
      </c>
      <c r="M23" s="90">
        <v>1.4999999999999999E-2</v>
      </c>
      <c r="N23" s="90">
        <v>0.02</v>
      </c>
      <c r="O23" s="91">
        <v>1.9999999999999999E-6</v>
      </c>
      <c r="P23" s="103">
        <v>107.4</v>
      </c>
      <c r="Q23" s="91"/>
      <c r="R23" s="91">
        <v>1.9999999999999997E-9</v>
      </c>
      <c r="S23" s="92">
        <v>6.1435005744910258E-15</v>
      </c>
      <c r="T23" s="92">
        <f t="shared" si="0"/>
        <v>8.7029098444938918E-11</v>
      </c>
      <c r="U23" s="92">
        <f>R23/'סכום נכסי הקרן'!$C$42</f>
        <v>2.3334579553539694E-11</v>
      </c>
    </row>
    <row r="24" spans="2:21">
      <c r="B24" s="87" t="s">
        <v>317</v>
      </c>
      <c r="C24" s="111">
        <v>1145564</v>
      </c>
      <c r="D24" s="89" t="s">
        <v>109</v>
      </c>
      <c r="E24" s="89" t="s">
        <v>295</v>
      </c>
      <c r="F24" s="88" t="s">
        <v>318</v>
      </c>
      <c r="G24" s="89" t="s">
        <v>319</v>
      </c>
      <c r="H24" s="88" t="s">
        <v>303</v>
      </c>
      <c r="I24" s="88" t="s">
        <v>120</v>
      </c>
      <c r="J24" s="102"/>
      <c r="K24" s="91">
        <v>2.6300000394850569</v>
      </c>
      <c r="L24" s="89" t="s">
        <v>122</v>
      </c>
      <c r="M24" s="90">
        <v>8.3000000000000001E-3</v>
      </c>
      <c r="N24" s="90">
        <v>1.8900000353287351E-2</v>
      </c>
      <c r="O24" s="91">
        <v>22.443782000000002</v>
      </c>
      <c r="P24" s="103">
        <v>107.2</v>
      </c>
      <c r="Q24" s="91"/>
      <c r="R24" s="91">
        <v>2.4059734999999999E-2</v>
      </c>
      <c r="S24" s="92">
        <v>1.6283908390734597E-8</v>
      </c>
      <c r="T24" s="92">
        <f t="shared" si="0"/>
        <v>1.0469485229370713E-3</v>
      </c>
      <c r="U24" s="92">
        <f>R24/'סכום נכסי הקרן'!$C$42</f>
        <v>2.8071190019729171E-4</v>
      </c>
    </row>
    <row r="25" spans="2:21">
      <c r="B25" s="87" t="s">
        <v>320</v>
      </c>
      <c r="C25" s="111">
        <v>1145572</v>
      </c>
      <c r="D25" s="89" t="s">
        <v>109</v>
      </c>
      <c r="E25" s="89" t="s">
        <v>295</v>
      </c>
      <c r="F25" s="88" t="s">
        <v>318</v>
      </c>
      <c r="G25" s="89" t="s">
        <v>319</v>
      </c>
      <c r="H25" s="88" t="s">
        <v>303</v>
      </c>
      <c r="I25" s="88" t="s">
        <v>120</v>
      </c>
      <c r="J25" s="102"/>
      <c r="K25" s="91">
        <v>6.359999983701127</v>
      </c>
      <c r="L25" s="89" t="s">
        <v>122</v>
      </c>
      <c r="M25" s="90">
        <v>1.6500000000000001E-2</v>
      </c>
      <c r="N25" s="90">
        <v>2.3199999966172148E-2</v>
      </c>
      <c r="O25" s="91">
        <v>122.846942</v>
      </c>
      <c r="P25" s="103">
        <v>105.88</v>
      </c>
      <c r="Q25" s="91"/>
      <c r="R25" s="91">
        <v>0.13007034200000001</v>
      </c>
      <c r="S25" s="92">
        <v>5.8066528834991475E-8</v>
      </c>
      <c r="T25" s="92">
        <f t="shared" si="0"/>
        <v>5.6599522993424382E-3</v>
      </c>
      <c r="U25" s="92">
        <f>R25/'סכום נכסי הקרן'!$C$42</f>
        <v>1.5175683714775579E-3</v>
      </c>
    </row>
    <row r="26" spans="2:21">
      <c r="B26" s="87" t="s">
        <v>321</v>
      </c>
      <c r="C26" s="111">
        <v>6620496</v>
      </c>
      <c r="D26" s="89" t="s">
        <v>109</v>
      </c>
      <c r="E26" s="89" t="s">
        <v>295</v>
      </c>
      <c r="F26" s="88" t="s">
        <v>322</v>
      </c>
      <c r="G26" s="89" t="s">
        <v>302</v>
      </c>
      <c r="H26" s="88" t="s">
        <v>303</v>
      </c>
      <c r="I26" s="88" t="s">
        <v>120</v>
      </c>
      <c r="J26" s="102"/>
      <c r="K26" s="91">
        <v>4.5700000119545408</v>
      </c>
      <c r="L26" s="89" t="s">
        <v>122</v>
      </c>
      <c r="M26" s="90">
        <v>1E-3</v>
      </c>
      <c r="N26" s="90">
        <v>1.9000000113852767E-2</v>
      </c>
      <c r="O26" s="91">
        <v>35.872056999999998</v>
      </c>
      <c r="P26" s="103">
        <v>97.94</v>
      </c>
      <c r="Q26" s="91"/>
      <c r="R26" s="91">
        <v>3.5133093999999997E-2</v>
      </c>
      <c r="S26" s="92">
        <v>1.208674822513231E-8</v>
      </c>
      <c r="T26" s="92">
        <f t="shared" si="0"/>
        <v>1.5288007482006465E-3</v>
      </c>
      <c r="U26" s="92">
        <f>R26/'סכום נכסי הקרן'!$C$42</f>
        <v>4.0990798845249405E-4</v>
      </c>
    </row>
    <row r="27" spans="2:21">
      <c r="B27" s="87" t="s">
        <v>323</v>
      </c>
      <c r="C27" s="111">
        <v>1940535</v>
      </c>
      <c r="D27" s="89" t="s">
        <v>109</v>
      </c>
      <c r="E27" s="89" t="s">
        <v>295</v>
      </c>
      <c r="F27" s="88" t="s">
        <v>324</v>
      </c>
      <c r="G27" s="89" t="s">
        <v>302</v>
      </c>
      <c r="H27" s="88" t="s">
        <v>303</v>
      </c>
      <c r="I27" s="88" t="s">
        <v>120</v>
      </c>
      <c r="J27" s="102"/>
      <c r="K27" s="91">
        <v>0.36000014612352554</v>
      </c>
      <c r="L27" s="89" t="s">
        <v>122</v>
      </c>
      <c r="M27" s="90">
        <v>0.05</v>
      </c>
      <c r="N27" s="90">
        <v>0.01</v>
      </c>
      <c r="O27" s="91">
        <v>5.0000000000000004E-6</v>
      </c>
      <c r="P27" s="103">
        <v>114.9</v>
      </c>
      <c r="Q27" s="91"/>
      <c r="R27" s="91">
        <v>6E-9</v>
      </c>
      <c r="S27" s="92">
        <v>4.7594671577380807E-15</v>
      </c>
      <c r="T27" s="92">
        <f t="shared" si="0"/>
        <v>2.6108729533481678E-10</v>
      </c>
      <c r="U27" s="92">
        <f>R27/'סכום נכסי הקרן'!$C$42</f>
        <v>7.0003738660619088E-11</v>
      </c>
    </row>
    <row r="28" spans="2:21">
      <c r="B28" s="87" t="s">
        <v>325</v>
      </c>
      <c r="C28" s="111">
        <v>1940618</v>
      </c>
      <c r="D28" s="89" t="s">
        <v>109</v>
      </c>
      <c r="E28" s="89" t="s">
        <v>295</v>
      </c>
      <c r="F28" s="88" t="s">
        <v>324</v>
      </c>
      <c r="G28" s="89" t="s">
        <v>302</v>
      </c>
      <c r="H28" s="88" t="s">
        <v>303</v>
      </c>
      <c r="I28" s="88" t="s">
        <v>120</v>
      </c>
      <c r="J28" s="102"/>
      <c r="K28" s="91">
        <v>2.5100000804907432</v>
      </c>
      <c r="L28" s="89" t="s">
        <v>122</v>
      </c>
      <c r="M28" s="90">
        <v>6.0000000000000001E-3</v>
      </c>
      <c r="N28" s="90">
        <v>1.8300000725410402E-2</v>
      </c>
      <c r="O28" s="91">
        <v>9.3865029999999994</v>
      </c>
      <c r="P28" s="103">
        <v>107.21</v>
      </c>
      <c r="Q28" s="91"/>
      <c r="R28" s="91">
        <v>1.0063269E-2</v>
      </c>
      <c r="S28" s="92">
        <v>7.0337912568396752E-9</v>
      </c>
      <c r="T28" s="92">
        <f t="shared" si="0"/>
        <v>4.3789861423945106E-4</v>
      </c>
      <c r="U28" s="92">
        <f>R28/'סכום נכסי הקרן'!$C$42</f>
        <v>1.1741107552458494E-4</v>
      </c>
    </row>
    <row r="29" spans="2:21">
      <c r="B29" s="87" t="s">
        <v>326</v>
      </c>
      <c r="C29" s="111">
        <v>1940659</v>
      </c>
      <c r="D29" s="89" t="s">
        <v>109</v>
      </c>
      <c r="E29" s="89" t="s">
        <v>295</v>
      </c>
      <c r="F29" s="88" t="s">
        <v>324</v>
      </c>
      <c r="G29" s="89" t="s">
        <v>302</v>
      </c>
      <c r="H29" s="88" t="s">
        <v>303</v>
      </c>
      <c r="I29" s="88" t="s">
        <v>120</v>
      </c>
      <c r="J29" s="102"/>
      <c r="K29" s="91">
        <v>3.9999999476972978</v>
      </c>
      <c r="L29" s="89" t="s">
        <v>122</v>
      </c>
      <c r="M29" s="90">
        <v>1.7500000000000002E-2</v>
      </c>
      <c r="N29" s="90">
        <v>1.8999999529275679E-2</v>
      </c>
      <c r="O29" s="91">
        <v>17.655804</v>
      </c>
      <c r="P29" s="103">
        <v>108.29</v>
      </c>
      <c r="Q29" s="91"/>
      <c r="R29" s="91">
        <v>1.9119471000000002E-2</v>
      </c>
      <c r="S29" s="92">
        <v>5.3471071723671921E-9</v>
      </c>
      <c r="T29" s="92">
        <f t="shared" si="0"/>
        <v>8.3197516193707767E-4</v>
      </c>
      <c r="U29" s="92">
        <f>R29/'סכום נכסי הקרן'!$C$42</f>
        <v>2.2307240853554762E-4</v>
      </c>
    </row>
    <row r="30" spans="2:21">
      <c r="B30" s="87" t="s">
        <v>327</v>
      </c>
      <c r="C30" s="111">
        <v>6000210</v>
      </c>
      <c r="D30" s="89" t="s">
        <v>109</v>
      </c>
      <c r="E30" s="89" t="s">
        <v>295</v>
      </c>
      <c r="F30" s="88" t="s">
        <v>328</v>
      </c>
      <c r="G30" s="89" t="s">
        <v>329</v>
      </c>
      <c r="H30" s="88" t="s">
        <v>330</v>
      </c>
      <c r="I30" s="88" t="s">
        <v>120</v>
      </c>
      <c r="J30" s="102"/>
      <c r="K30" s="91">
        <v>4.5799999909035378</v>
      </c>
      <c r="L30" s="89" t="s">
        <v>122</v>
      </c>
      <c r="M30" s="90">
        <v>3.85E-2</v>
      </c>
      <c r="N30" s="90">
        <v>2.149999997048857E-2</v>
      </c>
      <c r="O30" s="91">
        <v>238.82590400000001</v>
      </c>
      <c r="P30" s="103">
        <v>120.6</v>
      </c>
      <c r="Q30" s="91"/>
      <c r="R30" s="91">
        <v>0.28802403900000001</v>
      </c>
      <c r="S30" s="92">
        <v>9.1490099379435578E-8</v>
      </c>
      <c r="T30" s="92">
        <f t="shared" si="0"/>
        <v>1.2533236222319966E-2</v>
      </c>
      <c r="U30" s="92">
        <f>R30/'סכום נכסי הקרן'!$C$42</f>
        <v>3.3604599256886604E-3</v>
      </c>
    </row>
    <row r="31" spans="2:21">
      <c r="B31" s="87" t="s">
        <v>331</v>
      </c>
      <c r="C31" s="111">
        <v>6000236</v>
      </c>
      <c r="D31" s="89" t="s">
        <v>109</v>
      </c>
      <c r="E31" s="89" t="s">
        <v>295</v>
      </c>
      <c r="F31" s="88" t="s">
        <v>328</v>
      </c>
      <c r="G31" s="89" t="s">
        <v>329</v>
      </c>
      <c r="H31" s="88" t="s">
        <v>330</v>
      </c>
      <c r="I31" s="88" t="s">
        <v>120</v>
      </c>
      <c r="J31" s="102"/>
      <c r="K31" s="91">
        <v>2.31999999709203</v>
      </c>
      <c r="L31" s="89" t="s">
        <v>122</v>
      </c>
      <c r="M31" s="90">
        <v>4.4999999999999998E-2</v>
      </c>
      <c r="N31" s="90">
        <v>1.929999999603459E-2</v>
      </c>
      <c r="O31" s="91">
        <v>257.327021</v>
      </c>
      <c r="P31" s="103">
        <v>117.6</v>
      </c>
      <c r="Q31" s="91"/>
      <c r="R31" s="91">
        <v>0.30261658399999997</v>
      </c>
      <c r="S31" s="92">
        <v>8.7064099432784847E-8</v>
      </c>
      <c r="T31" s="92">
        <f t="shared" si="0"/>
        <v>1.3168224240003565E-2</v>
      </c>
      <c r="U31" s="92">
        <f>R31/'סכום נכסי הקרן'!$C$42</f>
        <v>3.5307153767842139E-3</v>
      </c>
    </row>
    <row r="32" spans="2:21">
      <c r="B32" s="87" t="s">
        <v>332</v>
      </c>
      <c r="C32" s="111">
        <v>6000285</v>
      </c>
      <c r="D32" s="89" t="s">
        <v>109</v>
      </c>
      <c r="E32" s="89" t="s">
        <v>295</v>
      </c>
      <c r="F32" s="88" t="s">
        <v>328</v>
      </c>
      <c r="G32" s="89" t="s">
        <v>329</v>
      </c>
      <c r="H32" s="88" t="s">
        <v>330</v>
      </c>
      <c r="I32" s="88" t="s">
        <v>120</v>
      </c>
      <c r="J32" s="102"/>
      <c r="K32" s="91">
        <v>7.089999998305454</v>
      </c>
      <c r="L32" s="89" t="s">
        <v>122</v>
      </c>
      <c r="M32" s="90">
        <v>2.3900000000000001E-2</v>
      </c>
      <c r="N32" s="90">
        <v>2.419999998469443E-2</v>
      </c>
      <c r="O32" s="91">
        <v>336.99902099999997</v>
      </c>
      <c r="P32" s="103">
        <v>108.57</v>
      </c>
      <c r="Q32" s="91"/>
      <c r="R32" s="91">
        <v>0.36587981800000002</v>
      </c>
      <c r="S32" s="92">
        <v>8.6651117674102397E-8</v>
      </c>
      <c r="T32" s="92">
        <f t="shared" si="0"/>
        <v>1.5921095349869172E-2</v>
      </c>
      <c r="U32" s="92">
        <f>R32/'סכום נכסי הקרן'!$C$42</f>
        <v>4.2688258600778132E-3</v>
      </c>
    </row>
    <row r="33" spans="2:21">
      <c r="B33" s="87" t="s">
        <v>333</v>
      </c>
      <c r="C33" s="111">
        <v>6000384</v>
      </c>
      <c r="D33" s="89" t="s">
        <v>109</v>
      </c>
      <c r="E33" s="89" t="s">
        <v>295</v>
      </c>
      <c r="F33" s="88" t="s">
        <v>328</v>
      </c>
      <c r="G33" s="89" t="s">
        <v>329</v>
      </c>
      <c r="H33" s="88" t="s">
        <v>330</v>
      </c>
      <c r="I33" s="88" t="s">
        <v>120</v>
      </c>
      <c r="J33" s="102"/>
      <c r="K33" s="91">
        <v>4.2100000121263923</v>
      </c>
      <c r="L33" s="89" t="s">
        <v>122</v>
      </c>
      <c r="M33" s="90">
        <v>0.01</v>
      </c>
      <c r="N33" s="90">
        <v>1.9100000121263921E-2</v>
      </c>
      <c r="O33" s="91">
        <v>55.451808</v>
      </c>
      <c r="P33" s="103">
        <v>104.1</v>
      </c>
      <c r="Q33" s="91"/>
      <c r="R33" s="91">
        <v>5.7725330000000005E-2</v>
      </c>
      <c r="S33" s="92">
        <v>4.614289435077941E-8</v>
      </c>
      <c r="T33" s="92">
        <f t="shared" si="0"/>
        <v>2.5118917136682938E-3</v>
      </c>
      <c r="U33" s="92">
        <f>R33/'סכום נכסי הקרן'!$C$42</f>
        <v>6.7349815256966591E-4</v>
      </c>
    </row>
    <row r="34" spans="2:21">
      <c r="B34" s="87" t="s">
        <v>334</v>
      </c>
      <c r="C34" s="111">
        <v>6000392</v>
      </c>
      <c r="D34" s="89" t="s">
        <v>109</v>
      </c>
      <c r="E34" s="89" t="s">
        <v>295</v>
      </c>
      <c r="F34" s="88" t="s">
        <v>328</v>
      </c>
      <c r="G34" s="89" t="s">
        <v>329</v>
      </c>
      <c r="H34" s="88" t="s">
        <v>330</v>
      </c>
      <c r="I34" s="88" t="s">
        <v>120</v>
      </c>
      <c r="J34" s="102"/>
      <c r="K34" s="91">
        <v>11.989999963692753</v>
      </c>
      <c r="L34" s="89" t="s">
        <v>122</v>
      </c>
      <c r="M34" s="90">
        <v>1.2500000000000001E-2</v>
      </c>
      <c r="N34" s="90">
        <v>2.5699999938215205E-2</v>
      </c>
      <c r="O34" s="91">
        <v>155.140961</v>
      </c>
      <c r="P34" s="103">
        <v>92.85</v>
      </c>
      <c r="Q34" s="91"/>
      <c r="R34" s="91">
        <v>0.14404837699999998</v>
      </c>
      <c r="S34" s="92">
        <v>3.614764593234323E-8</v>
      </c>
      <c r="T34" s="92">
        <f t="shared" si="0"/>
        <v>6.2682001913833378E-3</v>
      </c>
      <c r="U34" s="92">
        <f>R34/'סכום נכסי הקרן'!$C$42</f>
        <v>1.6806541563323888E-3</v>
      </c>
    </row>
    <row r="35" spans="2:21">
      <c r="B35" s="87" t="s">
        <v>335</v>
      </c>
      <c r="C35" s="111">
        <v>1147503</v>
      </c>
      <c r="D35" s="89" t="s">
        <v>109</v>
      </c>
      <c r="E35" s="89" t="s">
        <v>295</v>
      </c>
      <c r="F35" s="88" t="s">
        <v>336</v>
      </c>
      <c r="G35" s="89" t="s">
        <v>118</v>
      </c>
      <c r="H35" s="88" t="s">
        <v>330</v>
      </c>
      <c r="I35" s="88" t="s">
        <v>120</v>
      </c>
      <c r="J35" s="102"/>
      <c r="K35" s="91">
        <v>6.6200000693040542</v>
      </c>
      <c r="L35" s="89" t="s">
        <v>122</v>
      </c>
      <c r="M35" s="90">
        <v>2.6499999999999999E-2</v>
      </c>
      <c r="N35" s="90">
        <v>2.3100000346520266E-2</v>
      </c>
      <c r="O35" s="91">
        <v>34.772165999999999</v>
      </c>
      <c r="P35" s="103">
        <v>112.87</v>
      </c>
      <c r="Q35" s="91"/>
      <c r="R35" s="91">
        <v>3.9247343999999997E-2</v>
      </c>
      <c r="S35" s="92">
        <v>2.3055647270140418E-8</v>
      </c>
      <c r="T35" s="92">
        <f t="shared" si="0"/>
        <v>1.7078304823391916E-3</v>
      </c>
      <c r="U35" s="92">
        <f>R35/'סכום נכסי הקרן'!$C$42</f>
        <v>4.5791013541656941E-4</v>
      </c>
    </row>
    <row r="36" spans="2:21">
      <c r="B36" s="87" t="s">
        <v>337</v>
      </c>
      <c r="C36" s="111">
        <v>1134436</v>
      </c>
      <c r="D36" s="89" t="s">
        <v>109</v>
      </c>
      <c r="E36" s="89" t="s">
        <v>295</v>
      </c>
      <c r="F36" s="88" t="s">
        <v>338</v>
      </c>
      <c r="G36" s="89" t="s">
        <v>319</v>
      </c>
      <c r="H36" s="88" t="s">
        <v>339</v>
      </c>
      <c r="I36" s="88" t="s">
        <v>299</v>
      </c>
      <c r="J36" s="102"/>
      <c r="K36" s="91">
        <v>1.5000000390400339</v>
      </c>
      <c r="L36" s="89" t="s">
        <v>122</v>
      </c>
      <c r="M36" s="90">
        <v>6.5000000000000006E-3</v>
      </c>
      <c r="N36" s="90">
        <v>1.7400000124928105E-2</v>
      </c>
      <c r="O36" s="91">
        <v>15.788847000000004</v>
      </c>
      <c r="P36" s="103">
        <v>107.22</v>
      </c>
      <c r="Q36" s="91">
        <v>8.6859310000000009E-3</v>
      </c>
      <c r="R36" s="91">
        <v>2.5614732000000001E-2</v>
      </c>
      <c r="S36" s="92">
        <v>7.8440306656602449E-8</v>
      </c>
      <c r="T36" s="92">
        <f t="shared" si="0"/>
        <v>1.1146135164343638E-3</v>
      </c>
      <c r="U36" s="92">
        <f>R36/'סכום נכסי הקרן'!$C$42</f>
        <v>2.9885450079829951E-4</v>
      </c>
    </row>
    <row r="37" spans="2:21">
      <c r="B37" s="87" t="s">
        <v>340</v>
      </c>
      <c r="C37" s="111">
        <v>1138650</v>
      </c>
      <c r="D37" s="89" t="s">
        <v>109</v>
      </c>
      <c r="E37" s="89" t="s">
        <v>295</v>
      </c>
      <c r="F37" s="88" t="s">
        <v>338</v>
      </c>
      <c r="G37" s="89" t="s">
        <v>319</v>
      </c>
      <c r="H37" s="88" t="s">
        <v>330</v>
      </c>
      <c r="I37" s="88" t="s">
        <v>120</v>
      </c>
      <c r="J37" s="102"/>
      <c r="K37" s="91">
        <v>3.579999998822545</v>
      </c>
      <c r="L37" s="89" t="s">
        <v>122</v>
      </c>
      <c r="M37" s="90">
        <v>1.34E-2</v>
      </c>
      <c r="N37" s="90">
        <v>2.7699999984368263E-2</v>
      </c>
      <c r="O37" s="91">
        <v>467.83912299999997</v>
      </c>
      <c r="P37" s="103">
        <v>105.29</v>
      </c>
      <c r="Q37" s="91"/>
      <c r="R37" s="91">
        <v>0.49258780099999999</v>
      </c>
      <c r="S37" s="92">
        <v>1.411990396777684E-7</v>
      </c>
      <c r="T37" s="92">
        <f t="shared" si="0"/>
        <v>2.1434736113002496E-2</v>
      </c>
      <c r="U37" s="92">
        <f>R37/'סכום נכסי הקרן'!$C$42</f>
        <v>5.7471646147688408E-3</v>
      </c>
    </row>
    <row r="38" spans="2:21">
      <c r="B38" s="87" t="s">
        <v>341</v>
      </c>
      <c r="C38" s="111">
        <v>1156603</v>
      </c>
      <c r="D38" s="89" t="s">
        <v>109</v>
      </c>
      <c r="E38" s="89" t="s">
        <v>295</v>
      </c>
      <c r="F38" s="88" t="s">
        <v>338</v>
      </c>
      <c r="G38" s="89" t="s">
        <v>319</v>
      </c>
      <c r="H38" s="88" t="s">
        <v>330</v>
      </c>
      <c r="I38" s="88" t="s">
        <v>120</v>
      </c>
      <c r="J38" s="102"/>
      <c r="K38" s="91">
        <v>3.5000000035495238</v>
      </c>
      <c r="L38" s="89" t="s">
        <v>122</v>
      </c>
      <c r="M38" s="90">
        <v>1.77E-2</v>
      </c>
      <c r="N38" s="90">
        <v>2.7700000031945709E-2</v>
      </c>
      <c r="O38" s="91">
        <v>266.33383600000002</v>
      </c>
      <c r="P38" s="103">
        <v>105.78</v>
      </c>
      <c r="Q38" s="91"/>
      <c r="R38" s="91">
        <v>0.28172793000000002</v>
      </c>
      <c r="S38" s="92">
        <v>8.8773900942362911E-8</v>
      </c>
      <c r="T38" s="92">
        <f t="shared" si="0"/>
        <v>1.2259263877329432E-2</v>
      </c>
      <c r="U38" s="92">
        <f>R38/'סכום נכסי הקרן'!$C$42</f>
        <v>3.2870013975195319E-3</v>
      </c>
    </row>
    <row r="39" spans="2:21">
      <c r="B39" s="87" t="s">
        <v>342</v>
      </c>
      <c r="C39" s="111">
        <v>1156611</v>
      </c>
      <c r="D39" s="89" t="s">
        <v>109</v>
      </c>
      <c r="E39" s="89" t="s">
        <v>295</v>
      </c>
      <c r="F39" s="88" t="s">
        <v>338</v>
      </c>
      <c r="G39" s="89" t="s">
        <v>319</v>
      </c>
      <c r="H39" s="88" t="s">
        <v>330</v>
      </c>
      <c r="I39" s="88" t="s">
        <v>120</v>
      </c>
      <c r="J39" s="102"/>
      <c r="K39" s="91">
        <v>6.7600000025370006</v>
      </c>
      <c r="L39" s="89" t="s">
        <v>122</v>
      </c>
      <c r="M39" s="90">
        <v>2.4799999999999999E-2</v>
      </c>
      <c r="N39" s="90">
        <v>2.8900000016184313E-2</v>
      </c>
      <c r="O39" s="91">
        <v>428.08072900000002</v>
      </c>
      <c r="P39" s="103">
        <v>106.81</v>
      </c>
      <c r="Q39" s="91"/>
      <c r="R39" s="91">
        <v>0.45723303399999998</v>
      </c>
      <c r="S39" s="92">
        <v>1.2993839076761503E-7</v>
      </c>
      <c r="T39" s="92">
        <f t="shared" si="0"/>
        <v>1.9896289364132055E-2</v>
      </c>
      <c r="U39" s="92">
        <f>R39/'סכום נכסי הקרן'!$C$42</f>
        <v>5.3346703031896606E-3</v>
      </c>
    </row>
    <row r="40" spans="2:21">
      <c r="B40" s="87" t="s">
        <v>343</v>
      </c>
      <c r="C40" s="111">
        <v>1178672</v>
      </c>
      <c r="D40" s="89" t="s">
        <v>109</v>
      </c>
      <c r="E40" s="89" t="s">
        <v>295</v>
      </c>
      <c r="F40" s="88" t="s">
        <v>338</v>
      </c>
      <c r="G40" s="89" t="s">
        <v>319</v>
      </c>
      <c r="H40" s="88" t="s">
        <v>339</v>
      </c>
      <c r="I40" s="88" t="s">
        <v>299</v>
      </c>
      <c r="J40" s="102"/>
      <c r="K40" s="91">
        <v>8.1699999808783339</v>
      </c>
      <c r="L40" s="89" t="s">
        <v>122</v>
      </c>
      <c r="M40" s="90">
        <v>9.0000000000000011E-3</v>
      </c>
      <c r="N40" s="90">
        <v>2.9699999921868465E-2</v>
      </c>
      <c r="O40" s="91">
        <v>213.78430100000003</v>
      </c>
      <c r="P40" s="103">
        <v>91</v>
      </c>
      <c r="Q40" s="91"/>
      <c r="R40" s="91">
        <v>0.19454371599999998</v>
      </c>
      <c r="S40" s="92">
        <v>1.1230550022168571E-7</v>
      </c>
      <c r="T40" s="92">
        <f t="shared" si="0"/>
        <v>8.4654821058041205E-3</v>
      </c>
      <c r="U40" s="92">
        <f>R40/'סכום נכסי הקרן'!$C$42</f>
        <v>2.2697979088216165E-3</v>
      </c>
    </row>
    <row r="41" spans="2:21">
      <c r="B41" s="87" t="s">
        <v>344</v>
      </c>
      <c r="C41" s="111">
        <v>1178680</v>
      </c>
      <c r="D41" s="89" t="s">
        <v>109</v>
      </c>
      <c r="E41" s="89" t="s">
        <v>295</v>
      </c>
      <c r="F41" s="88" t="s">
        <v>338</v>
      </c>
      <c r="G41" s="89" t="s">
        <v>319</v>
      </c>
      <c r="H41" s="88" t="s">
        <v>339</v>
      </c>
      <c r="I41" s="88" t="s">
        <v>299</v>
      </c>
      <c r="J41" s="102"/>
      <c r="K41" s="91">
        <v>11.590000006797609</v>
      </c>
      <c r="L41" s="89" t="s">
        <v>122</v>
      </c>
      <c r="M41" s="90">
        <v>1.6899999999999998E-2</v>
      </c>
      <c r="N41" s="90">
        <v>3.1800000003531226E-2</v>
      </c>
      <c r="O41" s="91">
        <v>248.90167600000001</v>
      </c>
      <c r="P41" s="103">
        <v>91.02</v>
      </c>
      <c r="Q41" s="91"/>
      <c r="R41" s="91">
        <v>0.22655029400000001</v>
      </c>
      <c r="S41" s="92">
        <v>9.2946243899160174E-8</v>
      </c>
      <c r="T41" s="92">
        <f t="shared" si="0"/>
        <v>9.8582339196279303E-3</v>
      </c>
      <c r="U41" s="92">
        <f>R41/'סכום נכסי הקרן'!$C$42</f>
        <v>2.6432279291104038E-3</v>
      </c>
    </row>
    <row r="42" spans="2:21">
      <c r="B42" s="87" t="s">
        <v>345</v>
      </c>
      <c r="C42" s="111">
        <v>1940543</v>
      </c>
      <c r="D42" s="89" t="s">
        <v>109</v>
      </c>
      <c r="E42" s="89" t="s">
        <v>295</v>
      </c>
      <c r="F42" s="88" t="s">
        <v>324</v>
      </c>
      <c r="G42" s="89" t="s">
        <v>302</v>
      </c>
      <c r="H42" s="88" t="s">
        <v>330</v>
      </c>
      <c r="I42" s="88" t="s">
        <v>120</v>
      </c>
      <c r="J42" s="102"/>
      <c r="K42" s="91">
        <v>0.16000000394503344</v>
      </c>
      <c r="L42" s="89" t="s">
        <v>122</v>
      </c>
      <c r="M42" s="90">
        <v>4.2000000000000003E-2</v>
      </c>
      <c r="N42" s="90">
        <v>1.0800000512854348E-2</v>
      </c>
      <c r="O42" s="91">
        <v>8.770289</v>
      </c>
      <c r="P42" s="103">
        <v>115.61</v>
      </c>
      <c r="Q42" s="91"/>
      <c r="R42" s="91">
        <v>1.0139331E-2</v>
      </c>
      <c r="S42" s="92">
        <v>2.6370570181856283E-8</v>
      </c>
      <c r="T42" s="92">
        <f t="shared" si="0"/>
        <v>4.4120841788241054E-4</v>
      </c>
      <c r="U42" s="92">
        <f>R42/'סכום נכסי הקרן'!$C$42</f>
        <v>1.182985129195856E-4</v>
      </c>
    </row>
    <row r="43" spans="2:21">
      <c r="B43" s="87" t="s">
        <v>346</v>
      </c>
      <c r="C43" s="111">
        <v>1133149</v>
      </c>
      <c r="D43" s="89" t="s">
        <v>109</v>
      </c>
      <c r="E43" s="89" t="s">
        <v>295</v>
      </c>
      <c r="F43" s="88" t="s">
        <v>347</v>
      </c>
      <c r="G43" s="89" t="s">
        <v>319</v>
      </c>
      <c r="H43" s="88" t="s">
        <v>348</v>
      </c>
      <c r="I43" s="88" t="s">
        <v>120</v>
      </c>
      <c r="J43" s="102"/>
      <c r="K43" s="91">
        <v>2.4099999990314087</v>
      </c>
      <c r="L43" s="89" t="s">
        <v>122</v>
      </c>
      <c r="M43" s="90">
        <v>3.2000000000000001E-2</v>
      </c>
      <c r="N43" s="90">
        <v>2.6199999954212055E-2</v>
      </c>
      <c r="O43" s="91">
        <v>201.28857400000001</v>
      </c>
      <c r="P43" s="103">
        <v>112.84</v>
      </c>
      <c r="Q43" s="91"/>
      <c r="R43" s="91">
        <v>0.22713404200000004</v>
      </c>
      <c r="S43" s="92">
        <v>1.1478872600092271E-7</v>
      </c>
      <c r="T43" s="92">
        <f t="shared" ref="T43:T74" si="1">IFERROR(R43/$R$11,0)</f>
        <v>9.8836354507074488E-3</v>
      </c>
      <c r="U43" s="92">
        <f>R43/'סכום נכסי הקרן'!$C$42</f>
        <v>2.650038686183014E-3</v>
      </c>
    </row>
    <row r="44" spans="2:21">
      <c r="B44" s="87" t="s">
        <v>349</v>
      </c>
      <c r="C44" s="111">
        <v>1158609</v>
      </c>
      <c r="D44" s="89" t="s">
        <v>109</v>
      </c>
      <c r="E44" s="89" t="s">
        <v>295</v>
      </c>
      <c r="F44" s="88" t="s">
        <v>347</v>
      </c>
      <c r="G44" s="89" t="s">
        <v>319</v>
      </c>
      <c r="H44" s="88" t="s">
        <v>348</v>
      </c>
      <c r="I44" s="88" t="s">
        <v>120</v>
      </c>
      <c r="J44" s="102"/>
      <c r="K44" s="91">
        <v>4.7499999874418304</v>
      </c>
      <c r="L44" s="89" t="s">
        <v>122</v>
      </c>
      <c r="M44" s="90">
        <v>1.1399999999999999E-2</v>
      </c>
      <c r="N44" s="90">
        <v>2.8199999899534648E-2</v>
      </c>
      <c r="O44" s="91">
        <v>159.57803699999999</v>
      </c>
      <c r="P44" s="103">
        <v>99.8</v>
      </c>
      <c r="Q44" s="91"/>
      <c r="R44" s="91">
        <v>0.15925887999999999</v>
      </c>
      <c r="S44" s="92">
        <v>6.7532452412903519E-8</v>
      </c>
      <c r="T44" s="92">
        <f t="shared" si="1"/>
        <v>6.9300783728753574E-3</v>
      </c>
      <c r="U44" s="92">
        <f>R44/'סכום נכסי הקרן'!$C$42</f>
        <v>1.8581195024838161E-3</v>
      </c>
    </row>
    <row r="45" spans="2:21">
      <c r="B45" s="87" t="s">
        <v>350</v>
      </c>
      <c r="C45" s="111">
        <v>1172782</v>
      </c>
      <c r="D45" s="89" t="s">
        <v>109</v>
      </c>
      <c r="E45" s="89" t="s">
        <v>295</v>
      </c>
      <c r="F45" s="88" t="s">
        <v>347</v>
      </c>
      <c r="G45" s="89" t="s">
        <v>319</v>
      </c>
      <c r="H45" s="88" t="s">
        <v>348</v>
      </c>
      <c r="I45" s="88" t="s">
        <v>120</v>
      </c>
      <c r="J45" s="102"/>
      <c r="K45" s="91">
        <v>7.0000000049467355</v>
      </c>
      <c r="L45" s="89" t="s">
        <v>122</v>
      </c>
      <c r="M45" s="90">
        <v>9.1999999999999998E-3</v>
      </c>
      <c r="N45" s="90">
        <v>3.120000002968042E-2</v>
      </c>
      <c r="O45" s="91">
        <v>215.011133</v>
      </c>
      <c r="P45" s="103">
        <v>94.02</v>
      </c>
      <c r="Q45" s="91"/>
      <c r="R45" s="91">
        <v>0.20215347000000003</v>
      </c>
      <c r="S45" s="92">
        <v>1.0742435368861142E-7</v>
      </c>
      <c r="T45" s="92">
        <f t="shared" si="1"/>
        <v>8.7966171208080056E-3</v>
      </c>
      <c r="U45" s="92">
        <f>R45/'סכום נכסי הקרן'!$C$42</f>
        <v>2.3585831138695505E-3</v>
      </c>
    </row>
    <row r="46" spans="2:21">
      <c r="B46" s="87" t="s">
        <v>351</v>
      </c>
      <c r="C46" s="111">
        <v>1133487</v>
      </c>
      <c r="D46" s="89" t="s">
        <v>109</v>
      </c>
      <c r="E46" s="89" t="s">
        <v>295</v>
      </c>
      <c r="F46" s="88" t="s">
        <v>352</v>
      </c>
      <c r="G46" s="89" t="s">
        <v>319</v>
      </c>
      <c r="H46" s="88" t="s">
        <v>353</v>
      </c>
      <c r="I46" s="88" t="s">
        <v>299</v>
      </c>
      <c r="J46" s="102"/>
      <c r="K46" s="91">
        <v>3.1199999908794438</v>
      </c>
      <c r="L46" s="89" t="s">
        <v>122</v>
      </c>
      <c r="M46" s="90">
        <v>2.3399999999999997E-2</v>
      </c>
      <c r="N46" s="90">
        <v>2.749999991093207E-2</v>
      </c>
      <c r="O46" s="91">
        <v>130.42966000000001</v>
      </c>
      <c r="P46" s="103">
        <v>107.6</v>
      </c>
      <c r="Q46" s="91"/>
      <c r="R46" s="91">
        <v>0.14034231899999999</v>
      </c>
      <c r="S46" s="92">
        <v>5.0378355607963298E-8</v>
      </c>
      <c r="T46" s="92">
        <f t="shared" si="1"/>
        <v>6.106932748121012E-3</v>
      </c>
      <c r="U46" s="92">
        <f>R46/'סכום נכסי הקרן'!$C$42</f>
        <v>1.6374145037168729E-3</v>
      </c>
    </row>
    <row r="47" spans="2:21">
      <c r="B47" s="87" t="s">
        <v>354</v>
      </c>
      <c r="C47" s="111">
        <v>1160944</v>
      </c>
      <c r="D47" s="89" t="s">
        <v>109</v>
      </c>
      <c r="E47" s="89" t="s">
        <v>295</v>
      </c>
      <c r="F47" s="88" t="s">
        <v>352</v>
      </c>
      <c r="G47" s="89" t="s">
        <v>319</v>
      </c>
      <c r="H47" s="88" t="s">
        <v>353</v>
      </c>
      <c r="I47" s="88" t="s">
        <v>299</v>
      </c>
      <c r="J47" s="102"/>
      <c r="K47" s="91">
        <v>5.9400000029261806</v>
      </c>
      <c r="L47" s="89" t="s">
        <v>122</v>
      </c>
      <c r="M47" s="90">
        <v>6.5000000000000006E-3</v>
      </c>
      <c r="N47" s="90">
        <v>2.9000000024979586E-2</v>
      </c>
      <c r="O47" s="91">
        <v>295.81847599999998</v>
      </c>
      <c r="P47" s="103">
        <v>94.73</v>
      </c>
      <c r="Q47" s="91"/>
      <c r="R47" s="91">
        <v>0.28022884699999995</v>
      </c>
      <c r="S47" s="92">
        <v>1.2923445811145707E-7</v>
      </c>
      <c r="T47" s="92">
        <f t="shared" si="1"/>
        <v>1.2194031956337363E-2</v>
      </c>
      <c r="U47" s="92">
        <f>R47/'סכום נכסי הקרן'!$C$42</f>
        <v>3.2695111617591015E-3</v>
      </c>
    </row>
    <row r="48" spans="2:21">
      <c r="B48" s="87" t="s">
        <v>355</v>
      </c>
      <c r="C48" s="111">
        <v>1138924</v>
      </c>
      <c r="D48" s="89" t="s">
        <v>109</v>
      </c>
      <c r="E48" s="89" t="s">
        <v>295</v>
      </c>
      <c r="F48" s="88" t="s">
        <v>356</v>
      </c>
      <c r="G48" s="89" t="s">
        <v>319</v>
      </c>
      <c r="H48" s="88" t="s">
        <v>348</v>
      </c>
      <c r="I48" s="88" t="s">
        <v>120</v>
      </c>
      <c r="J48" s="102"/>
      <c r="K48" s="91">
        <v>2.5399999989984834</v>
      </c>
      <c r="L48" s="89" t="s">
        <v>122</v>
      </c>
      <c r="M48" s="90">
        <v>1.34E-2</v>
      </c>
      <c r="N48" s="90">
        <v>2.6800000080121334E-2</v>
      </c>
      <c r="O48" s="91">
        <v>37.284753000000002</v>
      </c>
      <c r="P48" s="103">
        <v>107.12</v>
      </c>
      <c r="Q48" s="91"/>
      <c r="R48" s="91">
        <v>3.9939426E-2</v>
      </c>
      <c r="S48" s="92">
        <v>6.4933734584732048E-8</v>
      </c>
      <c r="T48" s="92">
        <f t="shared" si="1"/>
        <v>1.7379461185941768E-3</v>
      </c>
      <c r="U48" s="92">
        <f>R48/'סכום נכסי הקרן'!$C$42</f>
        <v>4.6598485665985592E-4</v>
      </c>
    </row>
    <row r="49" spans="2:21">
      <c r="B49" s="87" t="s">
        <v>357</v>
      </c>
      <c r="C49" s="111">
        <v>1151117</v>
      </c>
      <c r="D49" s="89" t="s">
        <v>109</v>
      </c>
      <c r="E49" s="89" t="s">
        <v>295</v>
      </c>
      <c r="F49" s="88" t="s">
        <v>356</v>
      </c>
      <c r="G49" s="89" t="s">
        <v>319</v>
      </c>
      <c r="H49" s="88" t="s">
        <v>353</v>
      </c>
      <c r="I49" s="88" t="s">
        <v>299</v>
      </c>
      <c r="J49" s="102"/>
      <c r="K49" s="91">
        <v>4.0500000071052984</v>
      </c>
      <c r="L49" s="89" t="s">
        <v>122</v>
      </c>
      <c r="M49" s="90">
        <v>1.8200000000000001E-2</v>
      </c>
      <c r="N49" s="90">
        <v>2.7500000050752132E-2</v>
      </c>
      <c r="O49" s="91">
        <v>93.108430999999996</v>
      </c>
      <c r="P49" s="103">
        <v>105.81</v>
      </c>
      <c r="Q49" s="91"/>
      <c r="R49" s="91">
        <v>9.8518026000000009E-2</v>
      </c>
      <c r="S49" s="92">
        <v>2.4605822145877377E-7</v>
      </c>
      <c r="T49" s="92">
        <f t="shared" si="1"/>
        <v>4.2869674916775269E-3</v>
      </c>
      <c r="U49" s="92">
        <f>R49/'סכום נכסי הקרן'!$C$42</f>
        <v>1.1494383575773462E-3</v>
      </c>
    </row>
    <row r="50" spans="2:21">
      <c r="B50" s="87" t="s">
        <v>358</v>
      </c>
      <c r="C50" s="111">
        <v>1159516</v>
      </c>
      <c r="D50" s="89" t="s">
        <v>109</v>
      </c>
      <c r="E50" s="89" t="s">
        <v>295</v>
      </c>
      <c r="F50" s="88" t="s">
        <v>356</v>
      </c>
      <c r="G50" s="89" t="s">
        <v>319</v>
      </c>
      <c r="H50" s="88" t="s">
        <v>353</v>
      </c>
      <c r="I50" s="88" t="s">
        <v>299</v>
      </c>
      <c r="J50" s="102"/>
      <c r="K50" s="91">
        <v>5.13</v>
      </c>
      <c r="L50" s="89" t="s">
        <v>122</v>
      </c>
      <c r="M50" s="90">
        <v>7.8000000000000005E-3</v>
      </c>
      <c r="N50" s="90">
        <v>0.03</v>
      </c>
      <c r="O50" s="91">
        <v>9.9999999999999995E-7</v>
      </c>
      <c r="P50" s="103">
        <v>98.09</v>
      </c>
      <c r="Q50" s="91"/>
      <c r="R50" s="91">
        <v>9.9999999999999986E-10</v>
      </c>
      <c r="S50" s="92">
        <v>2.540650406504065E-15</v>
      </c>
      <c r="T50" s="92">
        <f t="shared" si="1"/>
        <v>4.3514549222469459E-11</v>
      </c>
      <c r="U50" s="92">
        <f>R50/'סכום נכסי הקרן'!$C$42</f>
        <v>1.1667289776769847E-11</v>
      </c>
    </row>
    <row r="51" spans="2:21">
      <c r="B51" s="87" t="s">
        <v>359</v>
      </c>
      <c r="C51" s="111">
        <v>1161512</v>
      </c>
      <c r="D51" s="89" t="s">
        <v>109</v>
      </c>
      <c r="E51" s="89" t="s">
        <v>295</v>
      </c>
      <c r="F51" s="88" t="s">
        <v>356</v>
      </c>
      <c r="G51" s="89" t="s">
        <v>319</v>
      </c>
      <c r="H51" s="88" t="s">
        <v>353</v>
      </c>
      <c r="I51" s="88" t="s">
        <v>299</v>
      </c>
      <c r="J51" s="102"/>
      <c r="K51" s="91">
        <v>2.519999990532328</v>
      </c>
      <c r="L51" s="89" t="s">
        <v>122</v>
      </c>
      <c r="M51" s="90">
        <v>2E-3</v>
      </c>
      <c r="N51" s="90">
        <v>2.3599999873764373E-2</v>
      </c>
      <c r="O51" s="91">
        <v>74.338475000000003</v>
      </c>
      <c r="P51" s="103">
        <v>102.3</v>
      </c>
      <c r="Q51" s="91"/>
      <c r="R51" s="91">
        <v>7.6048260999999992E-2</v>
      </c>
      <c r="S51" s="92">
        <v>2.2526810606060607E-7</v>
      </c>
      <c r="T51" s="92">
        <f t="shared" si="1"/>
        <v>3.3092057965677046E-3</v>
      </c>
      <c r="U51" s="92">
        <f>R51/'סכום נכסי הקרן'!$C$42</f>
        <v>8.8727709810642512E-4</v>
      </c>
    </row>
    <row r="52" spans="2:21">
      <c r="B52" s="87" t="s">
        <v>360</v>
      </c>
      <c r="C52" s="111">
        <v>7590128</v>
      </c>
      <c r="D52" s="89" t="s">
        <v>109</v>
      </c>
      <c r="E52" s="89" t="s">
        <v>295</v>
      </c>
      <c r="F52" s="88" t="s">
        <v>361</v>
      </c>
      <c r="G52" s="89" t="s">
        <v>319</v>
      </c>
      <c r="H52" s="88" t="s">
        <v>348</v>
      </c>
      <c r="I52" s="88" t="s">
        <v>120</v>
      </c>
      <c r="J52" s="102"/>
      <c r="K52" s="91">
        <v>1.9300000140709941</v>
      </c>
      <c r="L52" s="89" t="s">
        <v>122</v>
      </c>
      <c r="M52" s="90">
        <v>4.7500000000000001E-2</v>
      </c>
      <c r="N52" s="90">
        <v>2.5400000160479105E-2</v>
      </c>
      <c r="O52" s="91">
        <v>62.354073999999997</v>
      </c>
      <c r="P52" s="103">
        <v>137.91</v>
      </c>
      <c r="Q52" s="91"/>
      <c r="R52" s="91">
        <v>8.5992502999999998E-2</v>
      </c>
      <c r="S52" s="92">
        <v>6.2041284303486734E-8</v>
      </c>
      <c r="T52" s="92">
        <f t="shared" si="1"/>
        <v>3.7419250045568533E-3</v>
      </c>
      <c r="U52" s="92">
        <f>R52/'סכום נכסי הקרן'!$C$42</f>
        <v>1.0032994511307506E-3</v>
      </c>
    </row>
    <row r="53" spans="2:21">
      <c r="B53" s="87" t="s">
        <v>362</v>
      </c>
      <c r="C53" s="111">
        <v>7590219</v>
      </c>
      <c r="D53" s="89" t="s">
        <v>109</v>
      </c>
      <c r="E53" s="89" t="s">
        <v>295</v>
      </c>
      <c r="F53" s="88" t="s">
        <v>361</v>
      </c>
      <c r="G53" s="89" t="s">
        <v>319</v>
      </c>
      <c r="H53" s="88" t="s">
        <v>348</v>
      </c>
      <c r="I53" s="88" t="s">
        <v>120</v>
      </c>
      <c r="J53" s="102"/>
      <c r="K53" s="91">
        <v>4.1600000200705542</v>
      </c>
      <c r="L53" s="89" t="s">
        <v>122</v>
      </c>
      <c r="M53" s="90">
        <v>5.0000000000000001E-3</v>
      </c>
      <c r="N53" s="90">
        <v>2.9100000089202466E-2</v>
      </c>
      <c r="O53" s="91">
        <v>91.123372999999987</v>
      </c>
      <c r="P53" s="103">
        <v>98.42</v>
      </c>
      <c r="Q53" s="91"/>
      <c r="R53" s="91">
        <v>8.9683620000000006E-2</v>
      </c>
      <c r="S53" s="92">
        <v>4.4581769509643165E-8</v>
      </c>
      <c r="T53" s="92">
        <f t="shared" si="1"/>
        <v>3.9025422969392472E-3</v>
      </c>
      <c r="U53" s="92">
        <f>R53/'סכום נכסי הקרן'!$C$42</f>
        <v>1.046364782769712E-3</v>
      </c>
    </row>
    <row r="54" spans="2:21">
      <c r="B54" s="87" t="s">
        <v>363</v>
      </c>
      <c r="C54" s="111">
        <v>7590284</v>
      </c>
      <c r="D54" s="89" t="s">
        <v>109</v>
      </c>
      <c r="E54" s="89" t="s">
        <v>295</v>
      </c>
      <c r="F54" s="88" t="s">
        <v>361</v>
      </c>
      <c r="G54" s="89" t="s">
        <v>319</v>
      </c>
      <c r="H54" s="88" t="s">
        <v>348</v>
      </c>
      <c r="I54" s="88" t="s">
        <v>120</v>
      </c>
      <c r="J54" s="102"/>
      <c r="K54" s="91">
        <v>6.5999999905805709</v>
      </c>
      <c r="L54" s="89" t="s">
        <v>122</v>
      </c>
      <c r="M54" s="90">
        <v>5.8999999999999999E-3</v>
      </c>
      <c r="N54" s="90">
        <v>3.0899999948193136E-2</v>
      </c>
      <c r="O54" s="91">
        <v>235.997649</v>
      </c>
      <c r="P54" s="103">
        <v>89.97</v>
      </c>
      <c r="Q54" s="91"/>
      <c r="R54" s="91">
        <v>0.21232709</v>
      </c>
      <c r="S54" s="92">
        <v>2.1466138103229503E-7</v>
      </c>
      <c r="T54" s="92">
        <f t="shared" si="1"/>
        <v>9.2393176090687038E-3</v>
      </c>
      <c r="U54" s="92">
        <f>R54/'סכום נכסי הקרן'!$C$42</f>
        <v>2.4772816864882916E-3</v>
      </c>
    </row>
    <row r="55" spans="2:21">
      <c r="B55" s="87" t="s">
        <v>364</v>
      </c>
      <c r="C55" s="111">
        <v>6130207</v>
      </c>
      <c r="D55" s="89" t="s">
        <v>109</v>
      </c>
      <c r="E55" s="89" t="s">
        <v>295</v>
      </c>
      <c r="F55" s="88" t="s">
        <v>365</v>
      </c>
      <c r="G55" s="89" t="s">
        <v>319</v>
      </c>
      <c r="H55" s="88" t="s">
        <v>348</v>
      </c>
      <c r="I55" s="88" t="s">
        <v>120</v>
      </c>
      <c r="J55" s="102"/>
      <c r="K55" s="91">
        <v>3.2900000008332335</v>
      </c>
      <c r="L55" s="89" t="s">
        <v>122</v>
      </c>
      <c r="M55" s="90">
        <v>1.5800000000000002E-2</v>
      </c>
      <c r="N55" s="90">
        <v>2.3900000017590482E-2</v>
      </c>
      <c r="O55" s="91">
        <v>100.12326299999999</v>
      </c>
      <c r="P55" s="103">
        <v>107.88</v>
      </c>
      <c r="Q55" s="91"/>
      <c r="R55" s="91">
        <v>0.108012979</v>
      </c>
      <c r="S55" s="92">
        <v>1.9987362896588896E-7</v>
      </c>
      <c r="T55" s="92">
        <f t="shared" si="1"/>
        <v>4.7001360913610608E-3</v>
      </c>
      <c r="U55" s="92">
        <f>R55/'סכום נכסי הקרן'!$C$42</f>
        <v>1.2602187256451564E-3</v>
      </c>
    </row>
    <row r="56" spans="2:21">
      <c r="B56" s="87" t="s">
        <v>366</v>
      </c>
      <c r="C56" s="111">
        <v>6130280</v>
      </c>
      <c r="D56" s="89" t="s">
        <v>109</v>
      </c>
      <c r="E56" s="89" t="s">
        <v>295</v>
      </c>
      <c r="F56" s="88" t="s">
        <v>365</v>
      </c>
      <c r="G56" s="89" t="s">
        <v>319</v>
      </c>
      <c r="H56" s="88" t="s">
        <v>348</v>
      </c>
      <c r="I56" s="88" t="s">
        <v>120</v>
      </c>
      <c r="J56" s="102"/>
      <c r="K56" s="91">
        <v>5.9700000089208087</v>
      </c>
      <c r="L56" s="89" t="s">
        <v>122</v>
      </c>
      <c r="M56" s="90">
        <v>8.3999999999999995E-3</v>
      </c>
      <c r="N56" s="90">
        <v>2.6800000082345919E-2</v>
      </c>
      <c r="O56" s="91">
        <v>74.823738000000006</v>
      </c>
      <c r="P56" s="103">
        <v>97.38</v>
      </c>
      <c r="Q56" s="91"/>
      <c r="R56" s="91">
        <v>7.2863355000000005E-2</v>
      </c>
      <c r="S56" s="92">
        <v>1.6780385288181207E-7</v>
      </c>
      <c r="T56" s="92">
        <f t="shared" si="1"/>
        <v>3.1706160476617671E-3</v>
      </c>
      <c r="U56" s="92">
        <f>R56/'סכום נכסי הקרן'!$C$42</f>
        <v>8.501178768926523E-4</v>
      </c>
    </row>
    <row r="57" spans="2:21">
      <c r="B57" s="87" t="s">
        <v>367</v>
      </c>
      <c r="C57" s="111">
        <v>6040380</v>
      </c>
      <c r="D57" s="89" t="s">
        <v>109</v>
      </c>
      <c r="E57" s="89" t="s">
        <v>295</v>
      </c>
      <c r="F57" s="88" t="s">
        <v>307</v>
      </c>
      <c r="G57" s="89" t="s">
        <v>302</v>
      </c>
      <c r="H57" s="88" t="s">
        <v>353</v>
      </c>
      <c r="I57" s="88" t="s">
        <v>299</v>
      </c>
      <c r="J57" s="102"/>
      <c r="K57" s="91">
        <v>0.32999999464911101</v>
      </c>
      <c r="L57" s="89" t="s">
        <v>122</v>
      </c>
      <c r="M57" s="90">
        <v>1.6399999999999998E-2</v>
      </c>
      <c r="N57" s="90">
        <v>4.4099999784518257E-2</v>
      </c>
      <c r="O57" s="91">
        <v>1.2769999999999997E-3</v>
      </c>
      <c r="P57" s="103">
        <v>5415000</v>
      </c>
      <c r="Q57" s="91"/>
      <c r="R57" s="91">
        <v>6.9147389000000004E-2</v>
      </c>
      <c r="S57" s="92">
        <v>1.040241120886282E-7</v>
      </c>
      <c r="T57" s="92">
        <f t="shared" si="1"/>
        <v>3.0089174622457441E-3</v>
      </c>
      <c r="U57" s="92">
        <f>R57/'סכום נכסי הקרן'!$C$42</f>
        <v>8.0676262477002796E-4</v>
      </c>
    </row>
    <row r="58" spans="2:21">
      <c r="B58" s="87" t="s">
        <v>368</v>
      </c>
      <c r="C58" s="111">
        <v>6040398</v>
      </c>
      <c r="D58" s="89" t="s">
        <v>109</v>
      </c>
      <c r="E58" s="89" t="s">
        <v>295</v>
      </c>
      <c r="F58" s="88" t="s">
        <v>307</v>
      </c>
      <c r="G58" s="89" t="s">
        <v>302</v>
      </c>
      <c r="H58" s="88" t="s">
        <v>353</v>
      </c>
      <c r="I58" s="88" t="s">
        <v>299</v>
      </c>
      <c r="J58" s="102"/>
      <c r="K58" s="91">
        <v>4.940000011710513</v>
      </c>
      <c r="L58" s="89" t="s">
        <v>122</v>
      </c>
      <c r="M58" s="90">
        <v>2.7799999999999998E-2</v>
      </c>
      <c r="N58" s="90">
        <v>4.2200000267668882E-2</v>
      </c>
      <c r="O58" s="91">
        <v>4.6700000000000008E-4</v>
      </c>
      <c r="P58" s="103">
        <v>5116000</v>
      </c>
      <c r="Q58" s="91"/>
      <c r="R58" s="91">
        <v>2.3910138000000004E-2</v>
      </c>
      <c r="S58" s="92">
        <v>1.1166905786704928E-7</v>
      </c>
      <c r="T58" s="92">
        <f t="shared" si="1"/>
        <v>1.0404388769170378E-3</v>
      </c>
      <c r="U58" s="92">
        <f>R58/'סכום נכסי הקרן'!$C$42</f>
        <v>2.7896650864855634E-4</v>
      </c>
    </row>
    <row r="59" spans="2:21">
      <c r="B59" s="87" t="s">
        <v>369</v>
      </c>
      <c r="C59" s="111">
        <v>6040430</v>
      </c>
      <c r="D59" s="89" t="s">
        <v>109</v>
      </c>
      <c r="E59" s="89" t="s">
        <v>295</v>
      </c>
      <c r="F59" s="88" t="s">
        <v>307</v>
      </c>
      <c r="G59" s="89" t="s">
        <v>302</v>
      </c>
      <c r="H59" s="88" t="s">
        <v>353</v>
      </c>
      <c r="I59" s="88" t="s">
        <v>299</v>
      </c>
      <c r="J59" s="102"/>
      <c r="K59" s="91">
        <v>1.8899999908119645</v>
      </c>
      <c r="L59" s="89" t="s">
        <v>122</v>
      </c>
      <c r="M59" s="90">
        <v>2.4199999999999999E-2</v>
      </c>
      <c r="N59" s="90">
        <v>3.7599999921540374E-2</v>
      </c>
      <c r="O59" s="91">
        <v>1.818E-3</v>
      </c>
      <c r="P59" s="103">
        <v>5327000</v>
      </c>
      <c r="Q59" s="91"/>
      <c r="R59" s="91">
        <v>9.6865100999999995E-2</v>
      </c>
      <c r="S59" s="92">
        <v>6.3074627901328802E-8</v>
      </c>
      <c r="T59" s="92">
        <f t="shared" si="1"/>
        <v>4.215041205403976E-3</v>
      </c>
      <c r="U59" s="92">
        <f>R59/'סכום נכסי הקרן'!$C$42</f>
        <v>1.1301532026230787E-3</v>
      </c>
    </row>
    <row r="60" spans="2:21">
      <c r="B60" s="87" t="s">
        <v>370</v>
      </c>
      <c r="C60" s="111">
        <v>6040471</v>
      </c>
      <c r="D60" s="89" t="s">
        <v>109</v>
      </c>
      <c r="E60" s="89" t="s">
        <v>295</v>
      </c>
      <c r="F60" s="88" t="s">
        <v>307</v>
      </c>
      <c r="G60" s="89" t="s">
        <v>302</v>
      </c>
      <c r="H60" s="88" t="s">
        <v>353</v>
      </c>
      <c r="I60" s="88" t="s">
        <v>299</v>
      </c>
      <c r="J60" s="102"/>
      <c r="K60" s="91">
        <v>1.4799999966578961</v>
      </c>
      <c r="L60" s="89" t="s">
        <v>122</v>
      </c>
      <c r="M60" s="90">
        <v>1.95E-2</v>
      </c>
      <c r="N60" s="90">
        <v>3.5499999934351531E-2</v>
      </c>
      <c r="O60" s="91">
        <v>1.5820000000000001E-3</v>
      </c>
      <c r="P60" s="103">
        <v>5296001</v>
      </c>
      <c r="Q60" s="91"/>
      <c r="R60" s="91">
        <v>8.3779561000000002E-2</v>
      </c>
      <c r="S60" s="92">
        <v>6.374148837584109E-8</v>
      </c>
      <c r="T60" s="92">
        <f t="shared" si="1"/>
        <v>3.6456298309713833E-3</v>
      </c>
      <c r="U60" s="92">
        <f>R60/'סכום נכסי הקרן'!$C$42</f>
        <v>9.7748041555756598E-4</v>
      </c>
    </row>
    <row r="61" spans="2:21">
      <c r="B61" s="87" t="s">
        <v>371</v>
      </c>
      <c r="C61" s="111">
        <v>6040620</v>
      </c>
      <c r="D61" s="89" t="s">
        <v>109</v>
      </c>
      <c r="E61" s="89" t="s">
        <v>295</v>
      </c>
      <c r="F61" s="88" t="s">
        <v>307</v>
      </c>
      <c r="G61" s="89" t="s">
        <v>302</v>
      </c>
      <c r="H61" s="88" t="s">
        <v>348</v>
      </c>
      <c r="I61" s="88" t="s">
        <v>120</v>
      </c>
      <c r="J61" s="102"/>
      <c r="K61" s="91">
        <v>4.8399999782102539</v>
      </c>
      <c r="L61" s="89" t="s">
        <v>122</v>
      </c>
      <c r="M61" s="90">
        <v>1.4999999999999999E-2</v>
      </c>
      <c r="N61" s="90">
        <v>3.7099999802172032E-2</v>
      </c>
      <c r="O61" s="91">
        <v>1.472E-3</v>
      </c>
      <c r="P61" s="103">
        <v>4738966</v>
      </c>
      <c r="Q61" s="91"/>
      <c r="R61" s="91">
        <v>6.9757578000000001E-2</v>
      </c>
      <c r="S61" s="92">
        <v>5.2425386423534439E-8</v>
      </c>
      <c r="T61" s="92">
        <f t="shared" si="1"/>
        <v>3.0354695615212534E-3</v>
      </c>
      <c r="U61" s="92">
        <f>R61/'סכום נכסי הקרן'!$C$42</f>
        <v>8.1388187665162534E-4</v>
      </c>
    </row>
    <row r="62" spans="2:21">
      <c r="B62" s="87" t="s">
        <v>372</v>
      </c>
      <c r="C62" s="111">
        <v>2260446</v>
      </c>
      <c r="D62" s="89" t="s">
        <v>109</v>
      </c>
      <c r="E62" s="89" t="s">
        <v>295</v>
      </c>
      <c r="F62" s="88" t="s">
        <v>373</v>
      </c>
      <c r="G62" s="89" t="s">
        <v>319</v>
      </c>
      <c r="H62" s="88" t="s">
        <v>348</v>
      </c>
      <c r="I62" s="88" t="s">
        <v>120</v>
      </c>
      <c r="J62" s="102"/>
      <c r="K62" s="91">
        <v>2.5999999312943087</v>
      </c>
      <c r="L62" s="89" t="s">
        <v>122</v>
      </c>
      <c r="M62" s="90">
        <v>3.7000000000000005E-2</v>
      </c>
      <c r="N62" s="90">
        <v>2.6800000366430349E-2</v>
      </c>
      <c r="O62" s="91">
        <v>7.7275470000000004</v>
      </c>
      <c r="P62" s="103">
        <v>113.01</v>
      </c>
      <c r="Q62" s="91"/>
      <c r="R62" s="91">
        <v>8.7329009999999995E-3</v>
      </c>
      <c r="S62" s="92">
        <v>1.7129801515675522E-8</v>
      </c>
      <c r="T62" s="92">
        <f t="shared" si="1"/>
        <v>3.8000825041945279E-4</v>
      </c>
      <c r="U62" s="92">
        <f>R62/'סכום נכסי הקרן'!$C$42</f>
        <v>1.0188928655884318E-4</v>
      </c>
    </row>
    <row r="63" spans="2:21">
      <c r="B63" s="87" t="s">
        <v>374</v>
      </c>
      <c r="C63" s="111">
        <v>2260495</v>
      </c>
      <c r="D63" s="89" t="s">
        <v>109</v>
      </c>
      <c r="E63" s="89" t="s">
        <v>295</v>
      </c>
      <c r="F63" s="88" t="s">
        <v>373</v>
      </c>
      <c r="G63" s="89" t="s">
        <v>319</v>
      </c>
      <c r="H63" s="88" t="s">
        <v>348</v>
      </c>
      <c r="I63" s="88" t="s">
        <v>120</v>
      </c>
      <c r="J63" s="102"/>
      <c r="K63" s="91">
        <v>4.5299998135521475</v>
      </c>
      <c r="L63" s="89" t="s">
        <v>122</v>
      </c>
      <c r="M63" s="90">
        <v>2.81E-2</v>
      </c>
      <c r="N63" s="90">
        <v>2.8299999158231212E-2</v>
      </c>
      <c r="O63" s="91">
        <v>11.446491000000002</v>
      </c>
      <c r="P63" s="103">
        <v>111.05</v>
      </c>
      <c r="Q63" s="91"/>
      <c r="R63" s="91">
        <v>1.2711328999999999E-2</v>
      </c>
      <c r="S63" s="92">
        <v>1.2056212232475429E-8</v>
      </c>
      <c r="T63" s="92">
        <f t="shared" si="1"/>
        <v>5.5312775145350353E-4</v>
      </c>
      <c r="U63" s="92">
        <f>R63/'סכום נכסי הקרן'!$C$42</f>
        <v>1.483067588908581E-4</v>
      </c>
    </row>
    <row r="64" spans="2:21">
      <c r="B64" s="87" t="s">
        <v>375</v>
      </c>
      <c r="C64" s="111">
        <v>2260545</v>
      </c>
      <c r="D64" s="89" t="s">
        <v>109</v>
      </c>
      <c r="E64" s="89" t="s">
        <v>295</v>
      </c>
      <c r="F64" s="88" t="s">
        <v>373</v>
      </c>
      <c r="G64" s="89" t="s">
        <v>319</v>
      </c>
      <c r="H64" s="88" t="s">
        <v>353</v>
      </c>
      <c r="I64" s="88" t="s">
        <v>299</v>
      </c>
      <c r="J64" s="102"/>
      <c r="K64" s="91">
        <v>3.0099999664348909</v>
      </c>
      <c r="L64" s="89" t="s">
        <v>122</v>
      </c>
      <c r="M64" s="90">
        <v>2.4E-2</v>
      </c>
      <c r="N64" s="90">
        <v>2.6299999967517636E-2</v>
      </c>
      <c r="O64" s="91">
        <v>16.960391000000001</v>
      </c>
      <c r="P64" s="103">
        <v>108.91</v>
      </c>
      <c r="Q64" s="91"/>
      <c r="R64" s="91">
        <v>1.8471562E-2</v>
      </c>
      <c r="S64" s="92">
        <v>2.7509664395930309E-8</v>
      </c>
      <c r="T64" s="92">
        <f t="shared" si="1"/>
        <v>8.0378169386489658E-4</v>
      </c>
      <c r="U64" s="92">
        <f>R64/'סכום נכסי הקרן'!$C$42</f>
        <v>2.1551306648357043E-4</v>
      </c>
    </row>
    <row r="65" spans="2:21">
      <c r="B65" s="87" t="s">
        <v>376</v>
      </c>
      <c r="C65" s="111">
        <v>2260552</v>
      </c>
      <c r="D65" s="89" t="s">
        <v>109</v>
      </c>
      <c r="E65" s="89" t="s">
        <v>295</v>
      </c>
      <c r="F65" s="88" t="s">
        <v>373</v>
      </c>
      <c r="G65" s="89" t="s">
        <v>319</v>
      </c>
      <c r="H65" s="88" t="s">
        <v>348</v>
      </c>
      <c r="I65" s="88" t="s">
        <v>120</v>
      </c>
      <c r="J65" s="102"/>
      <c r="K65" s="91">
        <v>4.1299999888605949</v>
      </c>
      <c r="L65" s="89" t="s">
        <v>122</v>
      </c>
      <c r="M65" s="90">
        <v>2.6000000000000002E-2</v>
      </c>
      <c r="N65" s="90">
        <v>2.8399999954617242E-2</v>
      </c>
      <c r="O65" s="91">
        <v>88.752392999999998</v>
      </c>
      <c r="P65" s="103">
        <v>109.24</v>
      </c>
      <c r="Q65" s="91"/>
      <c r="R65" s="91">
        <v>9.6953115999999992E-2</v>
      </c>
      <c r="S65" s="92">
        <v>1.7241495849331067E-7</v>
      </c>
      <c r="T65" s="92">
        <f t="shared" si="1"/>
        <v>4.2188711384537917E-3</v>
      </c>
      <c r="U65" s="92">
        <f>R65/'סכום נכסי הקרן'!$C$42</f>
        <v>1.1311800991327813E-3</v>
      </c>
    </row>
    <row r="66" spans="2:21">
      <c r="B66" s="87" t="s">
        <v>377</v>
      </c>
      <c r="C66" s="111">
        <v>2260636</v>
      </c>
      <c r="D66" s="89" t="s">
        <v>109</v>
      </c>
      <c r="E66" s="89" t="s">
        <v>295</v>
      </c>
      <c r="F66" s="88" t="s">
        <v>373</v>
      </c>
      <c r="G66" s="89" t="s">
        <v>319</v>
      </c>
      <c r="H66" s="88" t="s">
        <v>348</v>
      </c>
      <c r="I66" s="88" t="s">
        <v>120</v>
      </c>
      <c r="J66" s="102"/>
      <c r="K66" s="91">
        <v>6.9100000014079805</v>
      </c>
      <c r="L66" s="89" t="s">
        <v>122</v>
      </c>
      <c r="M66" s="90">
        <v>3.4999999999999996E-3</v>
      </c>
      <c r="N66" s="90">
        <v>3.0100000014079798E-2</v>
      </c>
      <c r="O66" s="91">
        <v>400.85633899999999</v>
      </c>
      <c r="P66" s="103">
        <v>88.59</v>
      </c>
      <c r="Q66" s="91"/>
      <c r="R66" s="91">
        <v>0.35511864999999998</v>
      </c>
      <c r="S66" s="92">
        <v>1.8305137687072716E-7</v>
      </c>
      <c r="T66" s="92">
        <f t="shared" si="1"/>
        <v>1.5452827975241905E-2</v>
      </c>
      <c r="U66" s="92">
        <f>R66/'סכום נכסי הקרן'!$C$42</f>
        <v>4.1432721946853095E-3</v>
      </c>
    </row>
    <row r="67" spans="2:21">
      <c r="B67" s="87" t="s">
        <v>378</v>
      </c>
      <c r="C67" s="111">
        <v>3230125</v>
      </c>
      <c r="D67" s="89" t="s">
        <v>109</v>
      </c>
      <c r="E67" s="89" t="s">
        <v>295</v>
      </c>
      <c r="F67" s="88" t="s">
        <v>379</v>
      </c>
      <c r="G67" s="89" t="s">
        <v>319</v>
      </c>
      <c r="H67" s="88" t="s">
        <v>353</v>
      </c>
      <c r="I67" s="88" t="s">
        <v>299</v>
      </c>
      <c r="J67" s="102"/>
      <c r="K67" s="91">
        <v>0.52999997740525717</v>
      </c>
      <c r="L67" s="89" t="s">
        <v>122</v>
      </c>
      <c r="M67" s="90">
        <v>4.9000000000000002E-2</v>
      </c>
      <c r="N67" s="90">
        <v>1.9899999514453402E-2</v>
      </c>
      <c r="O67" s="91">
        <v>17.83501</v>
      </c>
      <c r="P67" s="103">
        <v>113.88</v>
      </c>
      <c r="Q67" s="91">
        <v>4.9078999999999995E-4</v>
      </c>
      <c r="R67" s="91">
        <v>2.0801298999999999E-2</v>
      </c>
      <c r="S67" s="92">
        <v>1.3409514268718922E-7</v>
      </c>
      <c r="T67" s="92">
        <f t="shared" si="1"/>
        <v>9.0515914922680485E-4</v>
      </c>
      <c r="U67" s="92">
        <f>R67/'סכום נכסי הקרן'!$C$42</f>
        <v>2.4269478316623288E-4</v>
      </c>
    </row>
    <row r="68" spans="2:21">
      <c r="B68" s="87" t="s">
        <v>380</v>
      </c>
      <c r="C68" s="111">
        <v>3230265</v>
      </c>
      <c r="D68" s="89" t="s">
        <v>109</v>
      </c>
      <c r="E68" s="89" t="s">
        <v>295</v>
      </c>
      <c r="F68" s="88" t="s">
        <v>379</v>
      </c>
      <c r="G68" s="89" t="s">
        <v>319</v>
      </c>
      <c r="H68" s="88" t="s">
        <v>353</v>
      </c>
      <c r="I68" s="88" t="s">
        <v>299</v>
      </c>
      <c r="J68" s="102"/>
      <c r="K68" s="91">
        <v>3.6900000072168901</v>
      </c>
      <c r="L68" s="89" t="s">
        <v>122</v>
      </c>
      <c r="M68" s="90">
        <v>2.35E-2</v>
      </c>
      <c r="N68" s="90">
        <v>2.6400000089351967E-2</v>
      </c>
      <c r="O68" s="91">
        <v>156.22137900000001</v>
      </c>
      <c r="P68" s="103">
        <v>109.18</v>
      </c>
      <c r="Q68" s="91">
        <v>4.0279449999999998E-3</v>
      </c>
      <c r="R68" s="91">
        <v>0.17459044599999998</v>
      </c>
      <c r="S68" s="92">
        <v>2.1521656689579886E-7</v>
      </c>
      <c r="T68" s="92">
        <f t="shared" si="1"/>
        <v>7.5972245562398967E-3</v>
      </c>
      <c r="U68" s="92">
        <f>R68/'סכום נכסי הקרן'!$C$42</f>
        <v>2.0369973257374882E-3</v>
      </c>
    </row>
    <row r="69" spans="2:21">
      <c r="B69" s="87" t="s">
        <v>381</v>
      </c>
      <c r="C69" s="111">
        <v>3230190</v>
      </c>
      <c r="D69" s="89" t="s">
        <v>109</v>
      </c>
      <c r="E69" s="89" t="s">
        <v>295</v>
      </c>
      <c r="F69" s="88" t="s">
        <v>379</v>
      </c>
      <c r="G69" s="89" t="s">
        <v>319</v>
      </c>
      <c r="H69" s="88" t="s">
        <v>353</v>
      </c>
      <c r="I69" s="88" t="s">
        <v>299</v>
      </c>
      <c r="J69" s="102"/>
      <c r="K69" s="91">
        <v>2.1800000073930907</v>
      </c>
      <c r="L69" s="89" t="s">
        <v>122</v>
      </c>
      <c r="M69" s="90">
        <v>1.7600000000000001E-2</v>
      </c>
      <c r="N69" s="90">
        <v>2.4100000060312057E-2</v>
      </c>
      <c r="O69" s="91">
        <v>140.62747999999999</v>
      </c>
      <c r="P69" s="103">
        <v>109.65</v>
      </c>
      <c r="Q69" s="91"/>
      <c r="R69" s="91">
        <v>0.15419802699999999</v>
      </c>
      <c r="S69" s="92">
        <v>1.0405357475761931E-7</v>
      </c>
      <c r="T69" s="92">
        <f t="shared" si="1"/>
        <v>6.709857635899175E-3</v>
      </c>
      <c r="U69" s="92">
        <f>R69/'סכום נכסי הקרן'!$C$42</f>
        <v>1.799073064015181E-3</v>
      </c>
    </row>
    <row r="70" spans="2:21">
      <c r="B70" s="87" t="s">
        <v>382</v>
      </c>
      <c r="C70" s="111">
        <v>3230224</v>
      </c>
      <c r="D70" s="89" t="s">
        <v>109</v>
      </c>
      <c r="E70" s="89" t="s">
        <v>295</v>
      </c>
      <c r="F70" s="88" t="s">
        <v>379</v>
      </c>
      <c r="G70" s="89" t="s">
        <v>319</v>
      </c>
      <c r="H70" s="88" t="s">
        <v>353</v>
      </c>
      <c r="I70" s="88" t="s">
        <v>299</v>
      </c>
      <c r="J70" s="102"/>
      <c r="K70" s="91">
        <v>0.16000029208921304</v>
      </c>
      <c r="L70" s="89" t="s">
        <v>122</v>
      </c>
      <c r="M70" s="90">
        <v>5.8499999999999996E-2</v>
      </c>
      <c r="N70" s="90">
        <v>1.6666666666666666E-2</v>
      </c>
      <c r="O70" s="91">
        <v>3.0000000000000001E-6</v>
      </c>
      <c r="P70" s="103">
        <v>121.19</v>
      </c>
      <c r="Q70" s="91"/>
      <c r="R70" s="91">
        <v>3E-9</v>
      </c>
      <c r="S70" s="92">
        <v>2.5132565065446373E-14</v>
      </c>
      <c r="T70" s="92">
        <f t="shared" si="1"/>
        <v>1.3054364766740839E-10</v>
      </c>
      <c r="U70" s="92">
        <f>R70/'סכום נכסי הקרן'!$C$42</f>
        <v>3.5001869330309544E-11</v>
      </c>
    </row>
    <row r="71" spans="2:21">
      <c r="B71" s="87" t="s">
        <v>383</v>
      </c>
      <c r="C71" s="111">
        <v>3230232</v>
      </c>
      <c r="D71" s="89" t="s">
        <v>109</v>
      </c>
      <c r="E71" s="89" t="s">
        <v>295</v>
      </c>
      <c r="F71" s="88" t="s">
        <v>379</v>
      </c>
      <c r="G71" s="89" t="s">
        <v>319</v>
      </c>
      <c r="H71" s="88" t="s">
        <v>353</v>
      </c>
      <c r="I71" s="88" t="s">
        <v>299</v>
      </c>
      <c r="J71" s="102"/>
      <c r="K71" s="91">
        <v>2.8500000047469993</v>
      </c>
      <c r="L71" s="89" t="s">
        <v>122</v>
      </c>
      <c r="M71" s="90">
        <v>2.1499999999999998E-2</v>
      </c>
      <c r="N71" s="90">
        <v>2.6100000049579769E-2</v>
      </c>
      <c r="O71" s="91">
        <v>171.46914899999999</v>
      </c>
      <c r="P71" s="103">
        <v>110.57</v>
      </c>
      <c r="Q71" s="91"/>
      <c r="R71" s="91">
        <v>0.189593446</v>
      </c>
      <c r="S71" s="92">
        <v>1.3878584712778245E-7</v>
      </c>
      <c r="T71" s="92">
        <f t="shared" si="1"/>
        <v>8.2500733382246064E-3</v>
      </c>
      <c r="U71" s="92">
        <f>R71/'סכום נכסי הקרן'!$C$42</f>
        <v>2.2120416742583662E-3</v>
      </c>
    </row>
    <row r="72" spans="2:21">
      <c r="B72" s="87" t="s">
        <v>384</v>
      </c>
      <c r="C72" s="111">
        <v>3230273</v>
      </c>
      <c r="D72" s="89" t="s">
        <v>109</v>
      </c>
      <c r="E72" s="89" t="s">
        <v>295</v>
      </c>
      <c r="F72" s="88" t="s">
        <v>379</v>
      </c>
      <c r="G72" s="89" t="s">
        <v>319</v>
      </c>
      <c r="H72" s="88" t="s">
        <v>353</v>
      </c>
      <c r="I72" s="88" t="s">
        <v>299</v>
      </c>
      <c r="J72" s="102"/>
      <c r="K72" s="91">
        <v>4.399999995994559</v>
      </c>
      <c r="L72" s="89" t="s">
        <v>122</v>
      </c>
      <c r="M72" s="90">
        <v>2.2499999999999999E-2</v>
      </c>
      <c r="N72" s="90">
        <v>2.9299999969959186E-2</v>
      </c>
      <c r="O72" s="91">
        <v>231.53146699999996</v>
      </c>
      <c r="P72" s="103">
        <v>107.83</v>
      </c>
      <c r="Q72" s="91"/>
      <c r="R72" s="91">
        <v>0.24966037499999999</v>
      </c>
      <c r="S72" s="92">
        <v>2.1887750818559161E-7</v>
      </c>
      <c r="T72" s="92">
        <f t="shared" si="1"/>
        <v>1.0863858676837685E-2</v>
      </c>
      <c r="U72" s="92">
        <f>R72/'סכום נכסי הקרן'!$C$42</f>
        <v>2.9128599409020267E-3</v>
      </c>
    </row>
    <row r="73" spans="2:21">
      <c r="B73" s="87" t="s">
        <v>385</v>
      </c>
      <c r="C73" s="111">
        <v>3230372</v>
      </c>
      <c r="D73" s="89" t="s">
        <v>109</v>
      </c>
      <c r="E73" s="89" t="s">
        <v>295</v>
      </c>
      <c r="F73" s="88" t="s">
        <v>379</v>
      </c>
      <c r="G73" s="89" t="s">
        <v>319</v>
      </c>
      <c r="H73" s="88" t="s">
        <v>353</v>
      </c>
      <c r="I73" s="88" t="s">
        <v>299</v>
      </c>
      <c r="J73" s="102"/>
      <c r="K73" s="91">
        <v>4.8600000086665212</v>
      </c>
      <c r="L73" s="89" t="s">
        <v>122</v>
      </c>
      <c r="M73" s="90">
        <v>6.5000000000000006E-3</v>
      </c>
      <c r="N73" s="90">
        <v>2.6000000101959065E-2</v>
      </c>
      <c r="O73" s="91">
        <v>79.087649999999996</v>
      </c>
      <c r="P73" s="103">
        <v>99.21</v>
      </c>
      <c r="Q73" s="91"/>
      <c r="R73" s="91">
        <v>7.8462861999999994E-2</v>
      </c>
      <c r="S73" s="92">
        <v>1.5537085604832768E-7</v>
      </c>
      <c r="T73" s="92">
        <f t="shared" si="1"/>
        <v>3.4142760706348287E-3</v>
      </c>
      <c r="U73" s="92">
        <f>R73/'סכום נכסי הקרן'!$C$42</f>
        <v>9.1544894766870341E-4</v>
      </c>
    </row>
    <row r="74" spans="2:21">
      <c r="B74" s="87" t="s">
        <v>386</v>
      </c>
      <c r="C74" s="111">
        <v>3230398</v>
      </c>
      <c r="D74" s="89" t="s">
        <v>109</v>
      </c>
      <c r="E74" s="89" t="s">
        <v>295</v>
      </c>
      <c r="F74" s="88" t="s">
        <v>379</v>
      </c>
      <c r="G74" s="89" t="s">
        <v>319</v>
      </c>
      <c r="H74" s="88" t="s">
        <v>353</v>
      </c>
      <c r="I74" s="88" t="s">
        <v>299</v>
      </c>
      <c r="J74" s="102"/>
      <c r="K74" s="91">
        <v>5.5699993329703448</v>
      </c>
      <c r="L74" s="89" t="s">
        <v>122</v>
      </c>
      <c r="M74" s="90">
        <v>1.43E-2</v>
      </c>
      <c r="N74" s="90">
        <v>2.8099997052659659E-2</v>
      </c>
      <c r="O74" s="91">
        <v>1.2711209999999999</v>
      </c>
      <c r="P74" s="103">
        <v>101.43</v>
      </c>
      <c r="Q74" s="91"/>
      <c r="R74" s="91">
        <v>1.2892980000000001E-3</v>
      </c>
      <c r="S74" s="92">
        <v>3.126219872110182E-9</v>
      </c>
      <c r="T74" s="92">
        <f t="shared" si="1"/>
        <v>5.6103221283431447E-5</v>
      </c>
      <c r="U74" s="92">
        <f>R74/'סכום נכסי הקרן'!$C$42</f>
        <v>1.5042613374609814E-5</v>
      </c>
    </row>
    <row r="75" spans="2:21">
      <c r="B75" s="87" t="s">
        <v>387</v>
      </c>
      <c r="C75" s="111">
        <v>3230422</v>
      </c>
      <c r="D75" s="89" t="s">
        <v>109</v>
      </c>
      <c r="E75" s="89" t="s">
        <v>295</v>
      </c>
      <c r="F75" s="88" t="s">
        <v>379</v>
      </c>
      <c r="G75" s="89" t="s">
        <v>319</v>
      </c>
      <c r="H75" s="88" t="s">
        <v>353</v>
      </c>
      <c r="I75" s="88" t="s">
        <v>299</v>
      </c>
      <c r="J75" s="102"/>
      <c r="K75" s="91">
        <v>6.3300000077036982</v>
      </c>
      <c r="L75" s="89" t="s">
        <v>122</v>
      </c>
      <c r="M75" s="90">
        <v>2.5000000000000001E-3</v>
      </c>
      <c r="N75" s="90">
        <v>2.9000000017642059E-2</v>
      </c>
      <c r="O75" s="91">
        <v>187.67045300000001</v>
      </c>
      <c r="P75" s="103">
        <v>90.61</v>
      </c>
      <c r="Q75" s="91"/>
      <c r="R75" s="91">
        <v>0.17004819299999999</v>
      </c>
      <c r="S75" s="92">
        <v>1.4154984699205205E-7</v>
      </c>
      <c r="T75" s="92">
        <f t="shared" ref="T75:T106" si="2">IFERROR(R75/$R$11,0)</f>
        <v>7.3995704644904872E-3</v>
      </c>
      <c r="U75" s="92">
        <f>R75/'סכום נכסי הקרן'!$C$42</f>
        <v>1.984001543747086E-3</v>
      </c>
    </row>
    <row r="76" spans="2:21">
      <c r="B76" s="87" t="s">
        <v>388</v>
      </c>
      <c r="C76" s="111">
        <v>1194638</v>
      </c>
      <c r="D76" s="89" t="s">
        <v>109</v>
      </c>
      <c r="E76" s="89" t="s">
        <v>295</v>
      </c>
      <c r="F76" s="88" t="s">
        <v>379</v>
      </c>
      <c r="G76" s="89" t="s">
        <v>319</v>
      </c>
      <c r="H76" s="88" t="s">
        <v>353</v>
      </c>
      <c r="I76" s="88" t="s">
        <v>299</v>
      </c>
      <c r="J76" s="102"/>
      <c r="K76" s="91">
        <v>7.1599999992763683</v>
      </c>
      <c r="L76" s="89" t="s">
        <v>122</v>
      </c>
      <c r="M76" s="90">
        <v>3.61E-2</v>
      </c>
      <c r="N76" s="90">
        <v>3.3999999981909224E-2</v>
      </c>
      <c r="O76" s="91">
        <v>108.71625599999999</v>
      </c>
      <c r="P76" s="103">
        <v>101.69</v>
      </c>
      <c r="Q76" s="91"/>
      <c r="R76" s="91">
        <v>0.11055356299999999</v>
      </c>
      <c r="S76" s="92">
        <v>2.3663136082954421E-7</v>
      </c>
      <c r="T76" s="92">
        <f t="shared" si="2"/>
        <v>4.8106884588828792E-3</v>
      </c>
      <c r="U76" s="92">
        <f>R76/'סכום נכסי הקרן'!$C$42</f>
        <v>1.2898604553753814E-3</v>
      </c>
    </row>
    <row r="77" spans="2:21">
      <c r="B77" s="87" t="s">
        <v>389</v>
      </c>
      <c r="C77" s="111">
        <v>1940600</v>
      </c>
      <c r="D77" s="89" t="s">
        <v>109</v>
      </c>
      <c r="E77" s="89" t="s">
        <v>295</v>
      </c>
      <c r="F77" s="88" t="s">
        <v>324</v>
      </c>
      <c r="G77" s="89" t="s">
        <v>302</v>
      </c>
      <c r="H77" s="88" t="s">
        <v>348</v>
      </c>
      <c r="I77" s="88" t="s">
        <v>120</v>
      </c>
      <c r="J77" s="102"/>
      <c r="K77" s="91">
        <v>0.08</v>
      </c>
      <c r="L77" s="89" t="s">
        <v>122</v>
      </c>
      <c r="M77" s="90">
        <v>1.4199999999999999E-2</v>
      </c>
      <c r="N77" s="90">
        <v>4.4100000195636521E-2</v>
      </c>
      <c r="O77" s="91">
        <v>1.8400000000000001E-3</v>
      </c>
      <c r="P77" s="103">
        <v>5556000</v>
      </c>
      <c r="Q77" s="91"/>
      <c r="R77" s="91">
        <v>0.1022304</v>
      </c>
      <c r="S77" s="92">
        <v>8.6821120181191907E-8</v>
      </c>
      <c r="T77" s="92">
        <f t="shared" si="2"/>
        <v>4.4485097728327429E-3</v>
      </c>
      <c r="U77" s="92">
        <f>R77/'סכום נכסי הקרן'!$C$42</f>
        <v>1.1927517007950925E-3</v>
      </c>
    </row>
    <row r="78" spans="2:21">
      <c r="B78" s="87" t="s">
        <v>390</v>
      </c>
      <c r="C78" s="111">
        <v>1940626</v>
      </c>
      <c r="D78" s="89" t="s">
        <v>109</v>
      </c>
      <c r="E78" s="89" t="s">
        <v>295</v>
      </c>
      <c r="F78" s="88" t="s">
        <v>324</v>
      </c>
      <c r="G78" s="89" t="s">
        <v>302</v>
      </c>
      <c r="H78" s="88" t="s">
        <v>348</v>
      </c>
      <c r="I78" s="88" t="s">
        <v>120</v>
      </c>
      <c r="J78" s="102"/>
      <c r="K78" s="91">
        <v>0.74999999680699347</v>
      </c>
      <c r="L78" s="89" t="s">
        <v>122</v>
      </c>
      <c r="M78" s="90">
        <v>1.5900000000000001E-2</v>
      </c>
      <c r="N78" s="90">
        <v>1.9900000019158041E-2</v>
      </c>
      <c r="O78" s="91">
        <v>1.436E-3</v>
      </c>
      <c r="P78" s="103">
        <v>5453667</v>
      </c>
      <c r="Q78" s="91"/>
      <c r="R78" s="91">
        <v>7.8296114999999999E-2</v>
      </c>
      <c r="S78" s="92">
        <v>9.5925183700734802E-8</v>
      </c>
      <c r="T78" s="92">
        <f t="shared" si="2"/>
        <v>3.4070201500956301E-3</v>
      </c>
      <c r="U78" s="92">
        <f>R78/'סכום נכסי הקרן'!$C$42</f>
        <v>9.1350346210029637E-4</v>
      </c>
    </row>
    <row r="79" spans="2:21">
      <c r="B79" s="87" t="s">
        <v>391</v>
      </c>
      <c r="C79" s="111">
        <v>1940725</v>
      </c>
      <c r="D79" s="89" t="s">
        <v>109</v>
      </c>
      <c r="E79" s="89" t="s">
        <v>295</v>
      </c>
      <c r="F79" s="88" t="s">
        <v>324</v>
      </c>
      <c r="G79" s="89" t="s">
        <v>302</v>
      </c>
      <c r="H79" s="88" t="s">
        <v>348</v>
      </c>
      <c r="I79" s="88" t="s">
        <v>120</v>
      </c>
      <c r="J79" s="102"/>
      <c r="K79" s="91">
        <v>2.9799999962273005</v>
      </c>
      <c r="L79" s="89" t="s">
        <v>122</v>
      </c>
      <c r="M79" s="90">
        <v>2.5899999999999999E-2</v>
      </c>
      <c r="N79" s="90">
        <v>3.8400000026244857E-2</v>
      </c>
      <c r="O79" s="91">
        <v>2.2729999999999998E-3</v>
      </c>
      <c r="P79" s="103">
        <v>5363461</v>
      </c>
      <c r="Q79" s="91"/>
      <c r="R79" s="91">
        <v>0.12192862700000003</v>
      </c>
      <c r="S79" s="92">
        <v>1.0760782085877952E-7</v>
      </c>
      <c r="T79" s="92">
        <f t="shared" si="2"/>
        <v>5.3056692412196205E-3</v>
      </c>
      <c r="U79" s="92">
        <f>R79/'סכום נכסי הקרן'!$C$42</f>
        <v>1.4225766232926844E-3</v>
      </c>
    </row>
    <row r="80" spans="2:21">
      <c r="B80" s="87" t="s">
        <v>392</v>
      </c>
      <c r="C80" s="111">
        <v>1940691</v>
      </c>
      <c r="D80" s="89" t="s">
        <v>109</v>
      </c>
      <c r="E80" s="89" t="s">
        <v>295</v>
      </c>
      <c r="F80" s="88" t="s">
        <v>324</v>
      </c>
      <c r="G80" s="89" t="s">
        <v>302</v>
      </c>
      <c r="H80" s="88" t="s">
        <v>348</v>
      </c>
      <c r="I80" s="88" t="s">
        <v>120</v>
      </c>
      <c r="J80" s="102"/>
      <c r="K80" s="91">
        <v>1.9900000030951601</v>
      </c>
      <c r="L80" s="89" t="s">
        <v>122</v>
      </c>
      <c r="M80" s="90">
        <v>2.0199999999999999E-2</v>
      </c>
      <c r="N80" s="90">
        <v>3.2599999969048402E-2</v>
      </c>
      <c r="O80" s="91">
        <v>1.1900000000000001E-3</v>
      </c>
      <c r="P80" s="103">
        <v>5317749</v>
      </c>
      <c r="Q80" s="91">
        <v>1.3102840000000001E-3</v>
      </c>
      <c r="R80" s="91">
        <v>6.4617019999999997E-2</v>
      </c>
      <c r="S80" s="92">
        <v>5.6545497742931815E-8</v>
      </c>
      <c r="T80" s="92">
        <f t="shared" si="2"/>
        <v>2.8117804973992939E-3</v>
      </c>
      <c r="U80" s="92">
        <f>R80/'סכום נכסי הקרן'!$C$42</f>
        <v>7.5390549685133278E-4</v>
      </c>
    </row>
    <row r="81" spans="2:21">
      <c r="B81" s="87" t="s">
        <v>393</v>
      </c>
      <c r="C81" s="111">
        <v>6620462</v>
      </c>
      <c r="D81" s="89" t="s">
        <v>109</v>
      </c>
      <c r="E81" s="89" t="s">
        <v>295</v>
      </c>
      <c r="F81" s="88" t="s">
        <v>322</v>
      </c>
      <c r="G81" s="89" t="s">
        <v>302</v>
      </c>
      <c r="H81" s="88" t="s">
        <v>348</v>
      </c>
      <c r="I81" s="88" t="s">
        <v>120</v>
      </c>
      <c r="J81" s="102"/>
      <c r="K81" s="91">
        <v>3.2099999895674856</v>
      </c>
      <c r="L81" s="89" t="s">
        <v>122</v>
      </c>
      <c r="M81" s="90">
        <v>2.9700000000000001E-2</v>
      </c>
      <c r="N81" s="90">
        <v>3.4899999880771262E-2</v>
      </c>
      <c r="O81" s="91">
        <v>4.9200000000000003E-4</v>
      </c>
      <c r="P81" s="103">
        <v>5458000</v>
      </c>
      <c r="Q81" s="91"/>
      <c r="R81" s="91">
        <v>2.6839168E-2</v>
      </c>
      <c r="S81" s="92">
        <v>3.5142857142857146E-8</v>
      </c>
      <c r="T81" s="92">
        <f t="shared" si="2"/>
        <v>1.1678942970261275E-3</v>
      </c>
      <c r="U81" s="92">
        <f>R81/'סכום נכסי הקרן'!$C$42</f>
        <v>3.131403504234085E-4</v>
      </c>
    </row>
    <row r="82" spans="2:21">
      <c r="B82" s="87" t="s">
        <v>394</v>
      </c>
      <c r="C82" s="111">
        <v>6620553</v>
      </c>
      <c r="D82" s="89" t="s">
        <v>109</v>
      </c>
      <c r="E82" s="89" t="s">
        <v>295</v>
      </c>
      <c r="F82" s="88" t="s">
        <v>322</v>
      </c>
      <c r="G82" s="89" t="s">
        <v>302</v>
      </c>
      <c r="H82" s="88" t="s">
        <v>348</v>
      </c>
      <c r="I82" s="88" t="s">
        <v>120</v>
      </c>
      <c r="J82" s="102"/>
      <c r="K82" s="91">
        <v>4.8699999256846009</v>
      </c>
      <c r="L82" s="89" t="s">
        <v>122</v>
      </c>
      <c r="M82" s="90">
        <v>8.3999999999999995E-3</v>
      </c>
      <c r="N82" s="90">
        <v>3.9399999175908446E-2</v>
      </c>
      <c r="O82" s="91">
        <v>5.9500000000000004E-4</v>
      </c>
      <c r="P82" s="103">
        <v>4570000</v>
      </c>
      <c r="Q82" s="91"/>
      <c r="R82" s="91">
        <v>2.7181446000000001E-2</v>
      </c>
      <c r="S82" s="92">
        <v>7.4814535395448269E-8</v>
      </c>
      <c r="T82" s="92">
        <f t="shared" si="2"/>
        <v>1.1827883699048959E-3</v>
      </c>
      <c r="U82" s="92">
        <f>R82/'סכום נכסי הקרן'!$C$42</f>
        <v>3.1713380703362172E-4</v>
      </c>
    </row>
    <row r="83" spans="2:21">
      <c r="B83" s="87" t="s">
        <v>395</v>
      </c>
      <c r="C83" s="111">
        <v>1191329</v>
      </c>
      <c r="D83" s="89" t="s">
        <v>109</v>
      </c>
      <c r="E83" s="89" t="s">
        <v>295</v>
      </c>
      <c r="F83" s="88" t="s">
        <v>322</v>
      </c>
      <c r="G83" s="89" t="s">
        <v>302</v>
      </c>
      <c r="H83" s="88" t="s">
        <v>348</v>
      </c>
      <c r="I83" s="88" t="s">
        <v>120</v>
      </c>
      <c r="J83" s="102"/>
      <c r="K83" s="91">
        <v>5.2299999679782179</v>
      </c>
      <c r="L83" s="89" t="s">
        <v>122</v>
      </c>
      <c r="M83" s="90">
        <v>3.0899999999999997E-2</v>
      </c>
      <c r="N83" s="90">
        <v>3.3899999853935742E-2</v>
      </c>
      <c r="O83" s="91">
        <v>1.4150000000000002E-3</v>
      </c>
      <c r="P83" s="103">
        <v>5032053</v>
      </c>
      <c r="Q83" s="91"/>
      <c r="R83" s="91">
        <v>7.120153600000001E-2</v>
      </c>
      <c r="S83" s="92">
        <v>7.4473684210526334E-8</v>
      </c>
      <c r="T83" s="92">
        <f t="shared" si="2"/>
        <v>3.0983027429874323E-3</v>
      </c>
      <c r="U83" s="92">
        <f>R83/'סכום נכסי הקרן'!$C$42</f>
        <v>8.3072895306311051E-4</v>
      </c>
    </row>
    <row r="84" spans="2:21">
      <c r="B84" s="87" t="s">
        <v>396</v>
      </c>
      <c r="C84" s="111">
        <v>1157569</v>
      </c>
      <c r="D84" s="89" t="s">
        <v>109</v>
      </c>
      <c r="E84" s="89" t="s">
        <v>295</v>
      </c>
      <c r="F84" s="88" t="s">
        <v>397</v>
      </c>
      <c r="G84" s="89" t="s">
        <v>319</v>
      </c>
      <c r="H84" s="88" t="s">
        <v>353</v>
      </c>
      <c r="I84" s="88" t="s">
        <v>299</v>
      </c>
      <c r="J84" s="102"/>
      <c r="K84" s="91">
        <v>3.439999990892463</v>
      </c>
      <c r="L84" s="89" t="s">
        <v>122</v>
      </c>
      <c r="M84" s="90">
        <v>1.4199999999999999E-2</v>
      </c>
      <c r="N84" s="90">
        <v>2.9199999903048807E-2</v>
      </c>
      <c r="O84" s="91">
        <v>130.67567</v>
      </c>
      <c r="P84" s="103">
        <v>104.19</v>
      </c>
      <c r="Q84" s="91"/>
      <c r="R84" s="91">
        <v>0.13615097100000001</v>
      </c>
      <c r="S84" s="92">
        <v>1.3572477453073076E-7</v>
      </c>
      <c r="T84" s="92">
        <f t="shared" si="2"/>
        <v>5.9245481292665133E-3</v>
      </c>
      <c r="U84" s="92">
        <f>R84/'סכום נכסי הקרן'!$C$42</f>
        <v>1.5885128320455883E-3</v>
      </c>
    </row>
    <row r="85" spans="2:21">
      <c r="B85" s="87" t="s">
        <v>398</v>
      </c>
      <c r="C85" s="111">
        <v>1129899</v>
      </c>
      <c r="D85" s="89" t="s">
        <v>109</v>
      </c>
      <c r="E85" s="89" t="s">
        <v>295</v>
      </c>
      <c r="F85" s="88" t="s">
        <v>399</v>
      </c>
      <c r="G85" s="89" t="s">
        <v>319</v>
      </c>
      <c r="H85" s="88" t="s">
        <v>353</v>
      </c>
      <c r="I85" s="88" t="s">
        <v>299</v>
      </c>
      <c r="J85" s="102"/>
      <c r="K85" s="91">
        <v>0.96999995553872309</v>
      </c>
      <c r="L85" s="89" t="s">
        <v>122</v>
      </c>
      <c r="M85" s="90">
        <v>0.04</v>
      </c>
      <c r="N85" s="90">
        <v>1.8499997776936158E-2</v>
      </c>
      <c r="O85" s="91">
        <v>4.4533579999999997</v>
      </c>
      <c r="P85" s="103">
        <v>111.11</v>
      </c>
      <c r="Q85" s="91"/>
      <c r="R85" s="91">
        <v>4.9481260000000006E-3</v>
      </c>
      <c r="S85" s="92">
        <v>2.7351111670359087E-8</v>
      </c>
      <c r="T85" s="92">
        <f t="shared" si="2"/>
        <v>2.1531547238598097E-4</v>
      </c>
      <c r="U85" s="92">
        <f>R85/'סכום נכסי הקרן'!$C$42</f>
        <v>5.7731219893969095E-5</v>
      </c>
    </row>
    <row r="86" spans="2:21">
      <c r="B86" s="87" t="s">
        <v>400</v>
      </c>
      <c r="C86" s="111">
        <v>1136753</v>
      </c>
      <c r="D86" s="89" t="s">
        <v>109</v>
      </c>
      <c r="E86" s="89" t="s">
        <v>295</v>
      </c>
      <c r="F86" s="88" t="s">
        <v>399</v>
      </c>
      <c r="G86" s="89" t="s">
        <v>319</v>
      </c>
      <c r="H86" s="88" t="s">
        <v>353</v>
      </c>
      <c r="I86" s="88" t="s">
        <v>299</v>
      </c>
      <c r="J86" s="102"/>
      <c r="K86" s="91">
        <v>3.2999999994828721</v>
      </c>
      <c r="L86" s="89" t="s">
        <v>122</v>
      </c>
      <c r="M86" s="90">
        <v>0.04</v>
      </c>
      <c r="N86" s="90">
        <v>2.7000000005171287E-2</v>
      </c>
      <c r="O86" s="91">
        <v>168.91647399999999</v>
      </c>
      <c r="P86" s="103">
        <v>114.48</v>
      </c>
      <c r="Q86" s="91"/>
      <c r="R86" s="91">
        <v>0.19337557699999997</v>
      </c>
      <c r="S86" s="92">
        <v>1.8148682694763459E-7</v>
      </c>
      <c r="T86" s="92">
        <f t="shared" si="2"/>
        <v>8.4146510637899338E-3</v>
      </c>
      <c r="U86" s="92">
        <f>R86/'סכום נכסי הקרן'!$C$42</f>
        <v>2.2561688926090702E-3</v>
      </c>
    </row>
    <row r="87" spans="2:21">
      <c r="B87" s="87" t="s">
        <v>401</v>
      </c>
      <c r="C87" s="111">
        <v>1138544</v>
      </c>
      <c r="D87" s="89" t="s">
        <v>109</v>
      </c>
      <c r="E87" s="89" t="s">
        <v>295</v>
      </c>
      <c r="F87" s="88" t="s">
        <v>399</v>
      </c>
      <c r="G87" s="89" t="s">
        <v>319</v>
      </c>
      <c r="H87" s="88" t="s">
        <v>353</v>
      </c>
      <c r="I87" s="88" t="s">
        <v>299</v>
      </c>
      <c r="J87" s="102"/>
      <c r="K87" s="91">
        <v>4.6600000192008499</v>
      </c>
      <c r="L87" s="89" t="s">
        <v>122</v>
      </c>
      <c r="M87" s="90">
        <v>3.5000000000000003E-2</v>
      </c>
      <c r="N87" s="90">
        <v>2.7900000153269947E-2</v>
      </c>
      <c r="O87" s="91">
        <v>51.812872999999996</v>
      </c>
      <c r="P87" s="103">
        <v>114.59</v>
      </c>
      <c r="Q87" s="91"/>
      <c r="R87" s="91">
        <v>5.9372371E-2</v>
      </c>
      <c r="S87" s="92">
        <v>5.8095077832598414E-8</v>
      </c>
      <c r="T87" s="92">
        <f t="shared" si="2"/>
        <v>2.5835619603342187E-3</v>
      </c>
      <c r="U87" s="92">
        <f>R87/'סכום נכסי הקרן'!$C$42</f>
        <v>6.9271465719088665E-4</v>
      </c>
    </row>
    <row r="88" spans="2:21">
      <c r="B88" s="87" t="s">
        <v>402</v>
      </c>
      <c r="C88" s="111">
        <v>1171271</v>
      </c>
      <c r="D88" s="89" t="s">
        <v>109</v>
      </c>
      <c r="E88" s="89" t="s">
        <v>295</v>
      </c>
      <c r="F88" s="88" t="s">
        <v>399</v>
      </c>
      <c r="G88" s="89" t="s">
        <v>319</v>
      </c>
      <c r="H88" s="88" t="s">
        <v>353</v>
      </c>
      <c r="I88" s="88" t="s">
        <v>299</v>
      </c>
      <c r="J88" s="102"/>
      <c r="K88" s="91">
        <v>6.9399999953870566</v>
      </c>
      <c r="L88" s="89" t="s">
        <v>122</v>
      </c>
      <c r="M88" s="90">
        <v>2.5000000000000001E-2</v>
      </c>
      <c r="N88" s="90">
        <v>2.8800000008022509E-2</v>
      </c>
      <c r="O88" s="91">
        <v>93.765316999999996</v>
      </c>
      <c r="P88" s="103">
        <v>106.35</v>
      </c>
      <c r="Q88" s="91"/>
      <c r="R88" s="91">
        <v>9.9719408999999995E-2</v>
      </c>
      <c r="S88" s="92">
        <v>1.510594490812773E-7</v>
      </c>
      <c r="T88" s="92">
        <f t="shared" si="2"/>
        <v>4.3392451313660641E-3</v>
      </c>
      <c r="U88" s="92">
        <f>R88/'סכום נכסי הקרן'!$C$42</f>
        <v>1.1634552411712313E-3</v>
      </c>
    </row>
    <row r="89" spans="2:21">
      <c r="B89" s="87" t="s">
        <v>403</v>
      </c>
      <c r="C89" s="111">
        <v>1410281</v>
      </c>
      <c r="D89" s="89" t="s">
        <v>109</v>
      </c>
      <c r="E89" s="89" t="s">
        <v>295</v>
      </c>
      <c r="F89" s="88" t="s">
        <v>404</v>
      </c>
      <c r="G89" s="89" t="s">
        <v>118</v>
      </c>
      <c r="H89" s="88" t="s">
        <v>353</v>
      </c>
      <c r="I89" s="88" t="s">
        <v>299</v>
      </c>
      <c r="J89" s="102"/>
      <c r="K89" s="91">
        <v>2.9999972568945668E-2</v>
      </c>
      <c r="L89" s="89" t="s">
        <v>122</v>
      </c>
      <c r="M89" s="90">
        <v>2.1499999999999998E-2</v>
      </c>
      <c r="N89" s="90">
        <v>5.8300002697387027E-2</v>
      </c>
      <c r="O89" s="91">
        <v>7.9523799999999998</v>
      </c>
      <c r="P89" s="103">
        <v>110.02</v>
      </c>
      <c r="Q89" s="91"/>
      <c r="R89" s="91">
        <v>8.7492079999999996E-3</v>
      </c>
      <c r="S89" s="92">
        <v>1.3638830832108663E-7</v>
      </c>
      <c r="T89" s="92">
        <f t="shared" si="2"/>
        <v>3.8071784217362362E-4</v>
      </c>
      <c r="U89" s="92">
        <f>R89/'סכום נכסי הקרן'!$C$42</f>
        <v>1.0207954505323297E-4</v>
      </c>
    </row>
    <row r="90" spans="2:21">
      <c r="B90" s="87" t="s">
        <v>405</v>
      </c>
      <c r="C90" s="111">
        <v>1410307</v>
      </c>
      <c r="D90" s="89" t="s">
        <v>109</v>
      </c>
      <c r="E90" s="89" t="s">
        <v>295</v>
      </c>
      <c r="F90" s="88" t="s">
        <v>404</v>
      </c>
      <c r="G90" s="89" t="s">
        <v>118</v>
      </c>
      <c r="H90" s="88" t="s">
        <v>353</v>
      </c>
      <c r="I90" s="88" t="s">
        <v>299</v>
      </c>
      <c r="J90" s="102"/>
      <c r="K90" s="91">
        <v>1.6799999949570739</v>
      </c>
      <c r="L90" s="89" t="s">
        <v>122</v>
      </c>
      <c r="M90" s="90">
        <v>1.8000000000000002E-2</v>
      </c>
      <c r="N90" s="90">
        <v>2.8999999873926846E-2</v>
      </c>
      <c r="O90" s="91">
        <v>73.709721000000002</v>
      </c>
      <c r="P90" s="103">
        <v>107.61</v>
      </c>
      <c r="Q90" s="91"/>
      <c r="R90" s="91">
        <v>7.9319029999999999E-2</v>
      </c>
      <c r="S90" s="92">
        <v>6.9804289594666439E-8</v>
      </c>
      <c r="T90" s="92">
        <f t="shared" si="2"/>
        <v>3.4515318352135323E-3</v>
      </c>
      <c r="U90" s="92">
        <f>R90/'סכום נכסי הקרן'!$C$42</f>
        <v>9.2543810782230089E-4</v>
      </c>
    </row>
    <row r="91" spans="2:21">
      <c r="B91" s="87" t="s">
        <v>406</v>
      </c>
      <c r="C91" s="111">
        <v>1192749</v>
      </c>
      <c r="D91" s="89" t="s">
        <v>109</v>
      </c>
      <c r="E91" s="89" t="s">
        <v>295</v>
      </c>
      <c r="F91" s="88" t="s">
        <v>404</v>
      </c>
      <c r="G91" s="89" t="s">
        <v>118</v>
      </c>
      <c r="H91" s="88" t="s">
        <v>353</v>
      </c>
      <c r="I91" s="88" t="s">
        <v>299</v>
      </c>
      <c r="J91" s="102"/>
      <c r="K91" s="91">
        <v>4.1799999691940197</v>
      </c>
      <c r="L91" s="89" t="s">
        <v>122</v>
      </c>
      <c r="M91" s="90">
        <v>2.2000000000000002E-2</v>
      </c>
      <c r="N91" s="90">
        <v>2.7399999822632234E-2</v>
      </c>
      <c r="O91" s="91">
        <v>43.400002999999998</v>
      </c>
      <c r="P91" s="103">
        <v>98.73</v>
      </c>
      <c r="Q91" s="91"/>
      <c r="R91" s="91">
        <v>4.2848824000000008E-2</v>
      </c>
      <c r="S91" s="92">
        <v>1.4951868508867654E-7</v>
      </c>
      <c r="T91" s="92">
        <f t="shared" si="2"/>
        <v>1.8645472610729313E-3</v>
      </c>
      <c r="U91" s="92">
        <f>R91/'סכום נכסי הקרן'!$C$42</f>
        <v>4.9992964620181068E-4</v>
      </c>
    </row>
    <row r="92" spans="2:21">
      <c r="B92" s="87" t="s">
        <v>407</v>
      </c>
      <c r="C92" s="111">
        <v>1110915</v>
      </c>
      <c r="D92" s="89" t="s">
        <v>109</v>
      </c>
      <c r="E92" s="89" t="s">
        <v>295</v>
      </c>
      <c r="F92" s="88" t="s">
        <v>408</v>
      </c>
      <c r="G92" s="89" t="s">
        <v>409</v>
      </c>
      <c r="H92" s="88" t="s">
        <v>410</v>
      </c>
      <c r="I92" s="88" t="s">
        <v>299</v>
      </c>
      <c r="J92" s="102"/>
      <c r="K92" s="91">
        <v>6.0300000066445376</v>
      </c>
      <c r="L92" s="89" t="s">
        <v>122</v>
      </c>
      <c r="M92" s="90">
        <v>5.1500000000000004E-2</v>
      </c>
      <c r="N92" s="90">
        <v>3.0000000025168706E-2</v>
      </c>
      <c r="O92" s="91">
        <v>262.51657</v>
      </c>
      <c r="P92" s="103">
        <v>151.35</v>
      </c>
      <c r="Q92" s="91"/>
      <c r="R92" s="91">
        <v>0.39731881199999997</v>
      </c>
      <c r="S92" s="92">
        <v>8.3941634510224623E-8</v>
      </c>
      <c r="T92" s="92">
        <f t="shared" si="2"/>
        <v>1.7289149001787091E-2</v>
      </c>
      <c r="U92" s="92">
        <f>R92/'סכום נכסי הקרן'!$C$42</f>
        <v>4.6356337133659411E-3</v>
      </c>
    </row>
    <row r="93" spans="2:21">
      <c r="B93" s="87" t="s">
        <v>411</v>
      </c>
      <c r="C93" s="111">
        <v>2300184</v>
      </c>
      <c r="D93" s="89" t="s">
        <v>109</v>
      </c>
      <c r="E93" s="89" t="s">
        <v>295</v>
      </c>
      <c r="F93" s="88" t="s">
        <v>412</v>
      </c>
      <c r="G93" s="89" t="s">
        <v>145</v>
      </c>
      <c r="H93" s="88" t="s">
        <v>413</v>
      </c>
      <c r="I93" s="88" t="s">
        <v>120</v>
      </c>
      <c r="J93" s="102"/>
      <c r="K93" s="91">
        <v>1.6300000105645811</v>
      </c>
      <c r="L93" s="89" t="s">
        <v>122</v>
      </c>
      <c r="M93" s="90">
        <v>2.2000000000000002E-2</v>
      </c>
      <c r="N93" s="90">
        <v>2.0200000088261057E-2</v>
      </c>
      <c r="O93" s="91">
        <v>67.795254999999997</v>
      </c>
      <c r="P93" s="103">
        <v>110.3</v>
      </c>
      <c r="Q93" s="91"/>
      <c r="R93" s="91">
        <v>7.4778166999999993E-2</v>
      </c>
      <c r="S93" s="92">
        <v>8.5436593534557707E-8</v>
      </c>
      <c r="T93" s="92">
        <f t="shared" si="2"/>
        <v>3.2539382286875416E-3</v>
      </c>
      <c r="U93" s="92">
        <f>R93/'סכום נכסי הקרן'!$C$42</f>
        <v>8.7245854336468842E-4</v>
      </c>
    </row>
    <row r="94" spans="2:21">
      <c r="B94" s="87" t="s">
        <v>414</v>
      </c>
      <c r="C94" s="111">
        <v>2300242</v>
      </c>
      <c r="D94" s="89" t="s">
        <v>109</v>
      </c>
      <c r="E94" s="89" t="s">
        <v>295</v>
      </c>
      <c r="F94" s="88" t="s">
        <v>412</v>
      </c>
      <c r="G94" s="89" t="s">
        <v>145</v>
      </c>
      <c r="H94" s="88" t="s">
        <v>413</v>
      </c>
      <c r="I94" s="88" t="s">
        <v>120</v>
      </c>
      <c r="J94" s="102"/>
      <c r="K94" s="91">
        <v>4.9199999703230537</v>
      </c>
      <c r="L94" s="89" t="s">
        <v>122</v>
      </c>
      <c r="M94" s="90">
        <v>1.7000000000000001E-2</v>
      </c>
      <c r="N94" s="90">
        <v>2.3699999939297153E-2</v>
      </c>
      <c r="O94" s="91">
        <v>42.535115999999995</v>
      </c>
      <c r="P94" s="103">
        <v>104.57</v>
      </c>
      <c r="Q94" s="91"/>
      <c r="R94" s="91">
        <v>4.4478970999999999E-2</v>
      </c>
      <c r="S94" s="92">
        <v>3.3512271910749736E-8</v>
      </c>
      <c r="T94" s="92">
        <f t="shared" si="2"/>
        <v>1.9354823729442919E-3</v>
      </c>
      <c r="U94" s="92">
        <f>R94/'סכום נכסי הקרן'!$C$42</f>
        <v>5.1894904362954257E-4</v>
      </c>
    </row>
    <row r="95" spans="2:21">
      <c r="B95" s="87" t="s">
        <v>415</v>
      </c>
      <c r="C95" s="111">
        <v>2300317</v>
      </c>
      <c r="D95" s="89" t="s">
        <v>109</v>
      </c>
      <c r="E95" s="89" t="s">
        <v>295</v>
      </c>
      <c r="F95" s="88" t="s">
        <v>412</v>
      </c>
      <c r="G95" s="89" t="s">
        <v>145</v>
      </c>
      <c r="H95" s="88" t="s">
        <v>413</v>
      </c>
      <c r="I95" s="88" t="s">
        <v>120</v>
      </c>
      <c r="J95" s="102"/>
      <c r="K95" s="91">
        <v>9.7900001095265008</v>
      </c>
      <c r="L95" s="89" t="s">
        <v>122</v>
      </c>
      <c r="M95" s="90">
        <v>5.7999999999999996E-3</v>
      </c>
      <c r="N95" s="90">
        <v>2.7500000412788311E-2</v>
      </c>
      <c r="O95" s="91">
        <v>21.012048</v>
      </c>
      <c r="P95" s="103">
        <v>86.47</v>
      </c>
      <c r="Q95" s="91"/>
      <c r="R95" s="91">
        <v>1.8169118999999997E-2</v>
      </c>
      <c r="S95" s="92">
        <v>4.3924902218608046E-8</v>
      </c>
      <c r="T95" s="92">
        <f t="shared" si="2"/>
        <v>7.906210230544051E-4</v>
      </c>
      <c r="U95" s="92">
        <f>R95/'סכום נכסי הקרן'!$C$42</f>
        <v>2.119843763616148E-4</v>
      </c>
    </row>
    <row r="96" spans="2:21">
      <c r="B96" s="87" t="s">
        <v>416</v>
      </c>
      <c r="C96" s="111">
        <v>1136084</v>
      </c>
      <c r="D96" s="89" t="s">
        <v>109</v>
      </c>
      <c r="E96" s="89" t="s">
        <v>295</v>
      </c>
      <c r="F96" s="88" t="s">
        <v>356</v>
      </c>
      <c r="G96" s="89" t="s">
        <v>319</v>
      </c>
      <c r="H96" s="88" t="s">
        <v>413</v>
      </c>
      <c r="I96" s="88" t="s">
        <v>120</v>
      </c>
      <c r="J96" s="102"/>
      <c r="K96" s="91">
        <v>1.0800000000174457</v>
      </c>
      <c r="L96" s="89" t="s">
        <v>122</v>
      </c>
      <c r="M96" s="90">
        <v>2.5000000000000001E-2</v>
      </c>
      <c r="N96" s="90">
        <v>2.8100009340045286E-2</v>
      </c>
      <c r="O96" s="91">
        <v>0.28254699999999999</v>
      </c>
      <c r="P96" s="103">
        <v>109.89</v>
      </c>
      <c r="Q96" s="91"/>
      <c r="R96" s="91">
        <v>3.1049100000000003E-4</v>
      </c>
      <c r="S96" s="92">
        <v>4.0002289137781007E-10</v>
      </c>
      <c r="T96" s="92">
        <f t="shared" si="2"/>
        <v>1.3510875902633768E-5</v>
      </c>
      <c r="U96" s="92">
        <f>R96/'סכום נכסי הקרן'!$C$42</f>
        <v>3.6225884700790474E-6</v>
      </c>
    </row>
    <row r="97" spans="2:21">
      <c r="B97" s="87" t="s">
        <v>417</v>
      </c>
      <c r="C97" s="111">
        <v>1141050</v>
      </c>
      <c r="D97" s="89" t="s">
        <v>109</v>
      </c>
      <c r="E97" s="89" t="s">
        <v>295</v>
      </c>
      <c r="F97" s="88" t="s">
        <v>356</v>
      </c>
      <c r="G97" s="89" t="s">
        <v>319</v>
      </c>
      <c r="H97" s="88" t="s">
        <v>413</v>
      </c>
      <c r="I97" s="88" t="s">
        <v>120</v>
      </c>
      <c r="J97" s="102"/>
      <c r="K97" s="91">
        <v>2.4200000232342354</v>
      </c>
      <c r="L97" s="89" t="s">
        <v>122</v>
      </c>
      <c r="M97" s="90">
        <v>1.95E-2</v>
      </c>
      <c r="N97" s="90">
        <v>3.490000027106608E-2</v>
      </c>
      <c r="O97" s="91">
        <v>55.70206499999999</v>
      </c>
      <c r="P97" s="103">
        <v>106.63</v>
      </c>
      <c r="Q97" s="91"/>
      <c r="R97" s="91">
        <v>5.9395111E-2</v>
      </c>
      <c r="S97" s="92">
        <v>9.7881317064667432E-8</v>
      </c>
      <c r="T97" s="92">
        <f t="shared" si="2"/>
        <v>2.5845514811835375E-3</v>
      </c>
      <c r="U97" s="92">
        <f>R97/'סכום נכסי הקרן'!$C$42</f>
        <v>6.9297997136041044E-4</v>
      </c>
    </row>
    <row r="98" spans="2:21">
      <c r="B98" s="87" t="s">
        <v>418</v>
      </c>
      <c r="C98" s="111">
        <v>1162221</v>
      </c>
      <c r="D98" s="89" t="s">
        <v>109</v>
      </c>
      <c r="E98" s="89" t="s">
        <v>295</v>
      </c>
      <c r="F98" s="88" t="s">
        <v>356</v>
      </c>
      <c r="G98" s="89" t="s">
        <v>319</v>
      </c>
      <c r="H98" s="88" t="s">
        <v>413</v>
      </c>
      <c r="I98" s="88" t="s">
        <v>120</v>
      </c>
      <c r="J98" s="102"/>
      <c r="K98" s="91">
        <v>5.6099998117216527</v>
      </c>
      <c r="L98" s="89" t="s">
        <v>122</v>
      </c>
      <c r="M98" s="90">
        <v>1.1699999999999999E-2</v>
      </c>
      <c r="N98" s="90">
        <v>3.7999998605345572E-2</v>
      </c>
      <c r="O98" s="91">
        <v>7.6360320000000002</v>
      </c>
      <c r="P98" s="103">
        <v>93.9</v>
      </c>
      <c r="Q98" s="91"/>
      <c r="R98" s="91">
        <v>7.1702349999999996E-3</v>
      </c>
      <c r="S98" s="92">
        <v>1.0585595576714583E-8</v>
      </c>
      <c r="T98" s="92">
        <f t="shared" si="2"/>
        <v>3.1200954384417334E-4</v>
      </c>
      <c r="U98" s="92">
        <f>R98/'סכום נכסי הקרן'!$C$42</f>
        <v>8.3657209512537353E-5</v>
      </c>
    </row>
    <row r="99" spans="2:21">
      <c r="B99" s="87" t="s">
        <v>419</v>
      </c>
      <c r="C99" s="111">
        <v>1156231</v>
      </c>
      <c r="D99" s="89" t="s">
        <v>109</v>
      </c>
      <c r="E99" s="89" t="s">
        <v>295</v>
      </c>
      <c r="F99" s="88" t="s">
        <v>356</v>
      </c>
      <c r="G99" s="89" t="s">
        <v>319</v>
      </c>
      <c r="H99" s="88" t="s">
        <v>413</v>
      </c>
      <c r="I99" s="88" t="s">
        <v>120</v>
      </c>
      <c r="J99" s="102"/>
      <c r="K99" s="91">
        <v>3.9400000243285418</v>
      </c>
      <c r="L99" s="89" t="s">
        <v>122</v>
      </c>
      <c r="M99" s="90">
        <v>3.3500000000000002E-2</v>
      </c>
      <c r="N99" s="90">
        <v>3.5700000321354619E-2</v>
      </c>
      <c r="O99" s="91">
        <v>50.905115000000002</v>
      </c>
      <c r="P99" s="103">
        <v>108.2</v>
      </c>
      <c r="Q99" s="91"/>
      <c r="R99" s="91">
        <v>5.5079338999999998E-2</v>
      </c>
      <c r="S99" s="92">
        <v>1.2238464566978352E-7</v>
      </c>
      <c r="T99" s="92">
        <f t="shared" si="2"/>
        <v>2.3967526080565819E-3</v>
      </c>
      <c r="U99" s="92">
        <f>R99/'סכום נכסי הקרן'!$C$42</f>
        <v>6.4262660882594082E-4</v>
      </c>
    </row>
    <row r="100" spans="2:21">
      <c r="B100" s="87" t="s">
        <v>420</v>
      </c>
      <c r="C100" s="111">
        <v>1174226</v>
      </c>
      <c r="D100" s="89" t="s">
        <v>109</v>
      </c>
      <c r="E100" s="89" t="s">
        <v>295</v>
      </c>
      <c r="F100" s="88" t="s">
        <v>356</v>
      </c>
      <c r="G100" s="89" t="s">
        <v>319</v>
      </c>
      <c r="H100" s="88" t="s">
        <v>413</v>
      </c>
      <c r="I100" s="88" t="s">
        <v>120</v>
      </c>
      <c r="J100" s="102"/>
      <c r="K100" s="91">
        <v>5.6199999971874162</v>
      </c>
      <c r="L100" s="89" t="s">
        <v>122</v>
      </c>
      <c r="M100" s="90">
        <v>1.3300000000000001E-2</v>
      </c>
      <c r="N100" s="90">
        <v>3.9099999962498869E-2</v>
      </c>
      <c r="O100" s="91">
        <v>135.58911900000001</v>
      </c>
      <c r="P100" s="103">
        <v>94.4</v>
      </c>
      <c r="Q100" s="91"/>
      <c r="R100" s="91">
        <v>0.12799612799999999</v>
      </c>
      <c r="S100" s="92">
        <v>1.1418031073684212E-7</v>
      </c>
      <c r="T100" s="92">
        <f t="shared" si="2"/>
        <v>5.5696938121415022E-3</v>
      </c>
      <c r="U100" s="92">
        <f>R100/'סכום נכסי הקרן'!$C$42</f>
        <v>1.4933679156805249E-3</v>
      </c>
    </row>
    <row r="101" spans="2:21">
      <c r="B101" s="87" t="s">
        <v>421</v>
      </c>
      <c r="C101" s="111">
        <v>1186188</v>
      </c>
      <c r="D101" s="89" t="s">
        <v>109</v>
      </c>
      <c r="E101" s="89" t="s">
        <v>295</v>
      </c>
      <c r="F101" s="88" t="s">
        <v>356</v>
      </c>
      <c r="G101" s="89" t="s">
        <v>319</v>
      </c>
      <c r="H101" s="88" t="s">
        <v>410</v>
      </c>
      <c r="I101" s="88" t="s">
        <v>299</v>
      </c>
      <c r="J101" s="102"/>
      <c r="K101" s="91">
        <v>5.7800000146104686</v>
      </c>
      <c r="L101" s="89" t="s">
        <v>122</v>
      </c>
      <c r="M101" s="90">
        <v>1.8700000000000001E-2</v>
      </c>
      <c r="N101" s="90">
        <v>3.9300000159975389E-2</v>
      </c>
      <c r="O101" s="91">
        <v>115.38800000000001</v>
      </c>
      <c r="P101" s="103">
        <v>93.72</v>
      </c>
      <c r="Q101" s="91"/>
      <c r="R101" s="91">
        <v>0.108141639</v>
      </c>
      <c r="S101" s="92">
        <v>1.9398320542671498E-7</v>
      </c>
      <c r="T101" s="92">
        <f t="shared" si="2"/>
        <v>4.705734673264024E-3</v>
      </c>
      <c r="U101" s="92">
        <f>R101/'סכום נכסי הקרן'!$C$42</f>
        <v>1.2617198391478355E-3</v>
      </c>
    </row>
    <row r="102" spans="2:21">
      <c r="B102" s="87" t="s">
        <v>422</v>
      </c>
      <c r="C102" s="111">
        <v>1185537</v>
      </c>
      <c r="D102" s="89" t="s">
        <v>109</v>
      </c>
      <c r="E102" s="89" t="s">
        <v>295</v>
      </c>
      <c r="F102" s="88" t="s">
        <v>301</v>
      </c>
      <c r="G102" s="89" t="s">
        <v>302</v>
      </c>
      <c r="H102" s="88" t="s">
        <v>413</v>
      </c>
      <c r="I102" s="88" t="s">
        <v>120</v>
      </c>
      <c r="J102" s="102"/>
      <c r="K102" s="91">
        <v>4.8899999733606814</v>
      </c>
      <c r="L102" s="89" t="s">
        <v>122</v>
      </c>
      <c r="M102" s="90">
        <v>1.09E-2</v>
      </c>
      <c r="N102" s="90">
        <v>3.8199999765015626E-2</v>
      </c>
      <c r="O102" s="91">
        <v>1.8619999999999999E-3</v>
      </c>
      <c r="P102" s="103">
        <v>4616513</v>
      </c>
      <c r="Q102" s="91"/>
      <c r="R102" s="91">
        <v>8.5963160999999996E-2</v>
      </c>
      <c r="S102" s="92">
        <v>1.0253868605099399E-7</v>
      </c>
      <c r="T102" s="92">
        <f t="shared" si="2"/>
        <v>3.7406482006535676E-3</v>
      </c>
      <c r="U102" s="92">
        <f>R102/'סכום נכסי הקרן'!$C$42</f>
        <v>1.0029571095141205E-3</v>
      </c>
    </row>
    <row r="103" spans="2:21">
      <c r="B103" s="87" t="s">
        <v>423</v>
      </c>
      <c r="C103" s="111">
        <v>1151000</v>
      </c>
      <c r="D103" s="89" t="s">
        <v>109</v>
      </c>
      <c r="E103" s="89" t="s">
        <v>295</v>
      </c>
      <c r="F103" s="88" t="s">
        <v>301</v>
      </c>
      <c r="G103" s="89" t="s">
        <v>302</v>
      </c>
      <c r="H103" s="88" t="s">
        <v>413</v>
      </c>
      <c r="I103" s="88" t="s">
        <v>120</v>
      </c>
      <c r="J103" s="102"/>
      <c r="K103" s="91">
        <v>1.26</v>
      </c>
      <c r="L103" s="89" t="s">
        <v>122</v>
      </c>
      <c r="M103" s="90">
        <v>2.2000000000000002E-2</v>
      </c>
      <c r="N103" s="90">
        <v>2.8499999472030836E-2</v>
      </c>
      <c r="O103" s="91">
        <v>3.4499999999999998E-4</v>
      </c>
      <c r="P103" s="103">
        <v>5490000</v>
      </c>
      <c r="Q103" s="91"/>
      <c r="R103" s="91">
        <v>1.8940499999999999E-2</v>
      </c>
      <c r="S103" s="92">
        <v>6.8533969010727054E-8</v>
      </c>
      <c r="T103" s="92">
        <f t="shared" si="2"/>
        <v>8.2418731954818293E-4</v>
      </c>
      <c r="U103" s="92">
        <f>R103/'סכום נכסי הקרן'!$C$42</f>
        <v>2.2098430201690931E-4</v>
      </c>
    </row>
    <row r="104" spans="2:21">
      <c r="B104" s="87" t="s">
        <v>424</v>
      </c>
      <c r="C104" s="111">
        <v>1167030</v>
      </c>
      <c r="D104" s="89" t="s">
        <v>109</v>
      </c>
      <c r="E104" s="89" t="s">
        <v>295</v>
      </c>
      <c r="F104" s="88" t="s">
        <v>301</v>
      </c>
      <c r="G104" s="89" t="s">
        <v>302</v>
      </c>
      <c r="H104" s="88" t="s">
        <v>413</v>
      </c>
      <c r="I104" s="88" t="s">
        <v>120</v>
      </c>
      <c r="J104" s="102"/>
      <c r="K104" s="91">
        <v>3.0999999149918653</v>
      </c>
      <c r="L104" s="89" t="s">
        <v>122</v>
      </c>
      <c r="M104" s="90">
        <v>2.3199999999999998E-2</v>
      </c>
      <c r="N104" s="90">
        <v>3.5499999149918651E-2</v>
      </c>
      <c r="O104" s="91">
        <v>2.2000000000000003E-4</v>
      </c>
      <c r="P104" s="103">
        <v>5350000</v>
      </c>
      <c r="Q104" s="91"/>
      <c r="R104" s="91">
        <v>1.1763579999999999E-2</v>
      </c>
      <c r="S104" s="92">
        <v>3.6666666666666671E-8</v>
      </c>
      <c r="T104" s="92">
        <f t="shared" si="2"/>
        <v>5.1188688094245735E-4</v>
      </c>
      <c r="U104" s="92">
        <f>R104/'סכום נכסי הקרן'!$C$42</f>
        <v>1.3724909667221425E-4</v>
      </c>
    </row>
    <row r="105" spans="2:21">
      <c r="B105" s="87" t="s">
        <v>425</v>
      </c>
      <c r="C105" s="111">
        <v>1189497</v>
      </c>
      <c r="D105" s="89" t="s">
        <v>109</v>
      </c>
      <c r="E105" s="89" t="s">
        <v>295</v>
      </c>
      <c r="F105" s="88" t="s">
        <v>301</v>
      </c>
      <c r="G105" s="89" t="s">
        <v>302</v>
      </c>
      <c r="H105" s="88" t="s">
        <v>413</v>
      </c>
      <c r="I105" s="88" t="s">
        <v>120</v>
      </c>
      <c r="J105" s="102"/>
      <c r="K105" s="91">
        <v>5.5399999680151932</v>
      </c>
      <c r="L105" s="89" t="s">
        <v>122</v>
      </c>
      <c r="M105" s="90">
        <v>2.9900000000000003E-2</v>
      </c>
      <c r="N105" s="90">
        <v>3.0399999809122922E-2</v>
      </c>
      <c r="O105" s="91">
        <v>1.5280000000000003E-3</v>
      </c>
      <c r="P105" s="103">
        <v>5074000</v>
      </c>
      <c r="Q105" s="91"/>
      <c r="R105" s="91">
        <v>7.7536811999999997E-2</v>
      </c>
      <c r="S105" s="92">
        <v>9.5500000000000015E-8</v>
      </c>
      <c r="T105" s="92">
        <f t="shared" si="2"/>
        <v>3.3739794223273611E-3</v>
      </c>
      <c r="U105" s="92">
        <f>R105/'סכום נכסי הקרן'!$C$42</f>
        <v>9.0464445397092565E-4</v>
      </c>
    </row>
    <row r="106" spans="2:21">
      <c r="B106" s="87" t="s">
        <v>426</v>
      </c>
      <c r="C106" s="111">
        <v>7480197</v>
      </c>
      <c r="D106" s="89" t="s">
        <v>109</v>
      </c>
      <c r="E106" s="89" t="s">
        <v>295</v>
      </c>
      <c r="F106" s="88" t="s">
        <v>305</v>
      </c>
      <c r="G106" s="89" t="s">
        <v>302</v>
      </c>
      <c r="H106" s="88" t="s">
        <v>413</v>
      </c>
      <c r="I106" s="88" t="s">
        <v>120</v>
      </c>
      <c r="J106" s="102"/>
      <c r="K106" s="91">
        <v>2.5399999989395541</v>
      </c>
      <c r="L106" s="89" t="s">
        <v>122</v>
      </c>
      <c r="M106" s="90">
        <v>1.46E-2</v>
      </c>
      <c r="N106" s="90">
        <v>3.7099999966419224E-2</v>
      </c>
      <c r="O106" s="91">
        <v>2.196E-3</v>
      </c>
      <c r="P106" s="103">
        <v>5153990</v>
      </c>
      <c r="Q106" s="91"/>
      <c r="R106" s="91">
        <v>0.11315997799999999</v>
      </c>
      <c r="S106" s="92">
        <v>8.2454098299102623E-8</v>
      </c>
      <c r="T106" s="92">
        <f t="shared" si="2"/>
        <v>4.9241054326945614E-3</v>
      </c>
      <c r="U106" s="92">
        <f>R106/'סכום נכסי הקרן'!$C$42</f>
        <v>1.3202702544589009E-3</v>
      </c>
    </row>
    <row r="107" spans="2:21">
      <c r="B107" s="87" t="s">
        <v>427</v>
      </c>
      <c r="C107" s="111">
        <v>7480247</v>
      </c>
      <c r="D107" s="89" t="s">
        <v>109</v>
      </c>
      <c r="E107" s="89" t="s">
        <v>295</v>
      </c>
      <c r="F107" s="88" t="s">
        <v>305</v>
      </c>
      <c r="G107" s="89" t="s">
        <v>302</v>
      </c>
      <c r="H107" s="88" t="s">
        <v>413</v>
      </c>
      <c r="I107" s="88" t="s">
        <v>120</v>
      </c>
      <c r="J107" s="102"/>
      <c r="K107" s="91">
        <v>3.1099999990062717</v>
      </c>
      <c r="L107" s="89" t="s">
        <v>122</v>
      </c>
      <c r="M107" s="90">
        <v>2.4199999999999999E-2</v>
      </c>
      <c r="N107" s="90">
        <v>4.0999999990966103E-2</v>
      </c>
      <c r="O107" s="91">
        <v>2.0969999999999999E-3</v>
      </c>
      <c r="P107" s="103">
        <v>5278341</v>
      </c>
      <c r="Q107" s="91"/>
      <c r="R107" s="91">
        <v>0.11069420100000001</v>
      </c>
      <c r="S107" s="92">
        <v>6.9244485536917185E-8</v>
      </c>
      <c r="T107" s="92">
        <f t="shared" ref="T107:T138" si="3">IFERROR(R107/$R$11,0)</f>
        <v>4.8168082580564292E-3</v>
      </c>
      <c r="U107" s="92">
        <f>R107/'סכום נכסי הקרן'!$C$42</f>
        <v>1.2915013196750068E-3</v>
      </c>
    </row>
    <row r="108" spans="2:21">
      <c r="B108" s="87" t="s">
        <v>428</v>
      </c>
      <c r="C108" s="111">
        <v>7480312</v>
      </c>
      <c r="D108" s="89" t="s">
        <v>109</v>
      </c>
      <c r="E108" s="89" t="s">
        <v>295</v>
      </c>
      <c r="F108" s="88" t="s">
        <v>305</v>
      </c>
      <c r="G108" s="89" t="s">
        <v>302</v>
      </c>
      <c r="H108" s="88" t="s">
        <v>413</v>
      </c>
      <c r="I108" s="88" t="s">
        <v>120</v>
      </c>
      <c r="J108" s="102"/>
      <c r="K108" s="91">
        <v>4.5699999866686669</v>
      </c>
      <c r="L108" s="89" t="s">
        <v>122</v>
      </c>
      <c r="M108" s="90">
        <v>2E-3</v>
      </c>
      <c r="N108" s="90">
        <v>4.0899999915164242E-2</v>
      </c>
      <c r="O108" s="91">
        <v>1.2920000000000002E-3</v>
      </c>
      <c r="P108" s="103">
        <v>4470000</v>
      </c>
      <c r="Q108" s="91"/>
      <c r="R108" s="91">
        <v>5.7758660999999989E-2</v>
      </c>
      <c r="S108" s="92">
        <v>1.1272029314255804E-7</v>
      </c>
      <c r="T108" s="92">
        <f t="shared" si="3"/>
        <v>2.5133420971084272E-3</v>
      </c>
      <c r="U108" s="92">
        <f>R108/'סכום נכסי הקרן'!$C$42</f>
        <v>6.7388703500521527E-4</v>
      </c>
    </row>
    <row r="109" spans="2:21">
      <c r="B109" s="87" t="s">
        <v>429</v>
      </c>
      <c r="C109" s="111">
        <v>1191246</v>
      </c>
      <c r="D109" s="89" t="s">
        <v>109</v>
      </c>
      <c r="E109" s="89" t="s">
        <v>295</v>
      </c>
      <c r="F109" s="88" t="s">
        <v>305</v>
      </c>
      <c r="G109" s="89" t="s">
        <v>302</v>
      </c>
      <c r="H109" s="88" t="s">
        <v>413</v>
      </c>
      <c r="I109" s="88" t="s">
        <v>120</v>
      </c>
      <c r="J109" s="102"/>
      <c r="K109" s="91">
        <v>5.2200000580893962</v>
      </c>
      <c r="L109" s="89" t="s">
        <v>122</v>
      </c>
      <c r="M109" s="90">
        <v>3.1699999999999999E-2</v>
      </c>
      <c r="N109" s="90">
        <v>3.8900000294345601E-2</v>
      </c>
      <c r="O109" s="91">
        <v>1.041E-3</v>
      </c>
      <c r="P109" s="103">
        <v>4930250</v>
      </c>
      <c r="Q109" s="91"/>
      <c r="R109" s="91">
        <v>5.1300240999999996E-2</v>
      </c>
      <c r="S109" s="92">
        <v>1.123462119576948E-7</v>
      </c>
      <c r="T109" s="92">
        <f t="shared" si="3"/>
        <v>2.2323068621190462E-3</v>
      </c>
      <c r="U109" s="92">
        <f>R109/'סכום נכסי הקרן'!$C$42</f>
        <v>5.9853477736512937E-4</v>
      </c>
    </row>
    <row r="110" spans="2:21">
      <c r="B110" s="87" t="s">
        <v>430</v>
      </c>
      <c r="C110" s="111">
        <v>7670284</v>
      </c>
      <c r="D110" s="89" t="s">
        <v>109</v>
      </c>
      <c r="E110" s="89" t="s">
        <v>295</v>
      </c>
      <c r="F110" s="88" t="s">
        <v>431</v>
      </c>
      <c r="G110" s="89" t="s">
        <v>432</v>
      </c>
      <c r="H110" s="88" t="s">
        <v>410</v>
      </c>
      <c r="I110" s="88" t="s">
        <v>299</v>
      </c>
      <c r="J110" s="102"/>
      <c r="K110" s="91">
        <v>5.4999999902563079</v>
      </c>
      <c r="L110" s="89" t="s">
        <v>122</v>
      </c>
      <c r="M110" s="90">
        <v>4.4000000000000003E-3</v>
      </c>
      <c r="N110" s="90">
        <v>2.7999999922050461E-2</v>
      </c>
      <c r="O110" s="91">
        <v>53.559386999999994</v>
      </c>
      <c r="P110" s="103">
        <v>95.81</v>
      </c>
      <c r="Q110" s="91"/>
      <c r="R110" s="91">
        <v>5.1315253000000005E-2</v>
      </c>
      <c r="S110" s="92">
        <v>6.7821472138883744E-8</v>
      </c>
      <c r="T110" s="92">
        <f t="shared" si="3"/>
        <v>2.2329601025319742E-3</v>
      </c>
      <c r="U110" s="92">
        <f>R110/'סכום נכסי הקרן'!$C$42</f>
        <v>5.9870992671925841E-4</v>
      </c>
    </row>
    <row r="111" spans="2:21">
      <c r="B111" s="87" t="s">
        <v>433</v>
      </c>
      <c r="C111" s="111">
        <v>1126069</v>
      </c>
      <c r="D111" s="89" t="s">
        <v>109</v>
      </c>
      <c r="E111" s="89" t="s">
        <v>295</v>
      </c>
      <c r="F111" s="88" t="s">
        <v>434</v>
      </c>
      <c r="G111" s="89" t="s">
        <v>432</v>
      </c>
      <c r="H111" s="88" t="s">
        <v>410</v>
      </c>
      <c r="I111" s="88" t="s">
        <v>299</v>
      </c>
      <c r="J111" s="102"/>
      <c r="K111" s="91">
        <v>0.1700000115548535</v>
      </c>
      <c r="L111" s="89" t="s">
        <v>122</v>
      </c>
      <c r="M111" s="90">
        <v>3.85E-2</v>
      </c>
      <c r="N111" s="90">
        <v>6.9000000158596034E-3</v>
      </c>
      <c r="O111" s="91">
        <v>38.524303000000003</v>
      </c>
      <c r="P111" s="103">
        <v>114.57</v>
      </c>
      <c r="Q111" s="91"/>
      <c r="R111" s="91">
        <v>4.4137296999999999E-2</v>
      </c>
      <c r="S111" s="92">
        <v>1.6082156027246109E-7</v>
      </c>
      <c r="T111" s="92">
        <f t="shared" si="3"/>
        <v>1.9206145828532539E-3</v>
      </c>
      <c r="U111" s="92">
        <f>R111/'סכום נכסי הקרן'!$C$42</f>
        <v>5.1496263406235448E-4</v>
      </c>
    </row>
    <row r="112" spans="2:21">
      <c r="B112" s="87" t="s">
        <v>435</v>
      </c>
      <c r="C112" s="111">
        <v>1126077</v>
      </c>
      <c r="D112" s="89" t="s">
        <v>109</v>
      </c>
      <c r="E112" s="89" t="s">
        <v>295</v>
      </c>
      <c r="F112" s="88" t="s">
        <v>434</v>
      </c>
      <c r="G112" s="89" t="s">
        <v>432</v>
      </c>
      <c r="H112" s="88" t="s">
        <v>410</v>
      </c>
      <c r="I112" s="88" t="s">
        <v>299</v>
      </c>
      <c r="J112" s="102"/>
      <c r="K112" s="91">
        <v>1.1400000060606774</v>
      </c>
      <c r="L112" s="89" t="s">
        <v>122</v>
      </c>
      <c r="M112" s="90">
        <v>3.85E-2</v>
      </c>
      <c r="N112" s="90">
        <v>1.2000000050505645E-2</v>
      </c>
      <c r="O112" s="91">
        <v>33.724690000000002</v>
      </c>
      <c r="P112" s="103">
        <v>117.42</v>
      </c>
      <c r="Q112" s="91"/>
      <c r="R112" s="91">
        <v>3.9599533999999999E-2</v>
      </c>
      <c r="S112" s="92">
        <v>1.3489876E-7</v>
      </c>
      <c r="T112" s="92">
        <f t="shared" si="3"/>
        <v>1.7231558714298531E-3</v>
      </c>
      <c r="U112" s="92">
        <f>R112/'סכום נכסי הקרן'!$C$42</f>
        <v>4.6201923820305004E-4</v>
      </c>
    </row>
    <row r="113" spans="2:21">
      <c r="B113" s="87" t="s">
        <v>436</v>
      </c>
      <c r="C113" s="111">
        <v>6130223</v>
      </c>
      <c r="D113" s="89" t="s">
        <v>109</v>
      </c>
      <c r="E113" s="89" t="s">
        <v>295</v>
      </c>
      <c r="F113" s="88" t="s">
        <v>365</v>
      </c>
      <c r="G113" s="89" t="s">
        <v>319</v>
      </c>
      <c r="H113" s="88" t="s">
        <v>413</v>
      </c>
      <c r="I113" s="88" t="s">
        <v>120</v>
      </c>
      <c r="J113" s="102"/>
      <c r="K113" s="91">
        <v>4.6000000131276284</v>
      </c>
      <c r="L113" s="89" t="s">
        <v>122</v>
      </c>
      <c r="M113" s="90">
        <v>2.4E-2</v>
      </c>
      <c r="N113" s="90">
        <v>2.7700000035632132E-2</v>
      </c>
      <c r="O113" s="91">
        <v>98.182021000000006</v>
      </c>
      <c r="P113" s="103">
        <v>108.62</v>
      </c>
      <c r="Q113" s="91"/>
      <c r="R113" s="91">
        <v>0.10664530600000001</v>
      </c>
      <c r="S113" s="92">
        <v>9.1099008584460148E-8</v>
      </c>
      <c r="T113" s="92">
        <f t="shared" si="3"/>
        <v>4.6406224172823186E-3</v>
      </c>
      <c r="U113" s="92">
        <f>R113/'סכום נכסי הקרן'!$C$42</f>
        <v>1.2442616884342924E-3</v>
      </c>
    </row>
    <row r="114" spans="2:21">
      <c r="B114" s="87" t="s">
        <v>437</v>
      </c>
      <c r="C114" s="111">
        <v>6130181</v>
      </c>
      <c r="D114" s="89" t="s">
        <v>109</v>
      </c>
      <c r="E114" s="89" t="s">
        <v>295</v>
      </c>
      <c r="F114" s="88" t="s">
        <v>365</v>
      </c>
      <c r="G114" s="89" t="s">
        <v>319</v>
      </c>
      <c r="H114" s="88" t="s">
        <v>413</v>
      </c>
      <c r="I114" s="88" t="s">
        <v>120</v>
      </c>
      <c r="J114" s="102"/>
      <c r="K114" s="91">
        <v>0.74000000001762323</v>
      </c>
      <c r="L114" s="89" t="s">
        <v>122</v>
      </c>
      <c r="M114" s="90">
        <v>3.4799999999999998E-2</v>
      </c>
      <c r="N114" s="90">
        <v>2.3000011814326052E-2</v>
      </c>
      <c r="O114" s="91">
        <v>0.61380000000000001</v>
      </c>
      <c r="P114" s="103">
        <v>110.32</v>
      </c>
      <c r="Q114" s="91"/>
      <c r="R114" s="91">
        <v>6.7714399999999997E-4</v>
      </c>
      <c r="S114" s="92">
        <v>4.7137865670092213E-9</v>
      </c>
      <c r="T114" s="92">
        <f t="shared" si="3"/>
        <v>2.9465615918699862E-5</v>
      </c>
      <c r="U114" s="92">
        <f>R114/'סכום נכסי הקרן'!$C$42</f>
        <v>7.900435268601043E-6</v>
      </c>
    </row>
    <row r="115" spans="2:21">
      <c r="B115" s="87" t="s">
        <v>438</v>
      </c>
      <c r="C115" s="111">
        <v>6130348</v>
      </c>
      <c r="D115" s="89" t="s">
        <v>109</v>
      </c>
      <c r="E115" s="89" t="s">
        <v>295</v>
      </c>
      <c r="F115" s="88" t="s">
        <v>365</v>
      </c>
      <c r="G115" s="89" t="s">
        <v>319</v>
      </c>
      <c r="H115" s="88" t="s">
        <v>413</v>
      </c>
      <c r="I115" s="88" t="s">
        <v>120</v>
      </c>
      <c r="J115" s="102"/>
      <c r="K115" s="91">
        <v>6.7500000336483241</v>
      </c>
      <c r="L115" s="89" t="s">
        <v>122</v>
      </c>
      <c r="M115" s="90">
        <v>1.4999999999999999E-2</v>
      </c>
      <c r="N115" s="90">
        <v>3.150000023553827E-2</v>
      </c>
      <c r="O115" s="91">
        <v>63.091310999999997</v>
      </c>
      <c r="P115" s="103">
        <v>94.21</v>
      </c>
      <c r="Q115" s="91"/>
      <c r="R115" s="91">
        <v>5.9438324000000001E-2</v>
      </c>
      <c r="S115" s="92">
        <v>2.4101267916565274E-7</v>
      </c>
      <c r="T115" s="92">
        <f t="shared" si="3"/>
        <v>2.5864318753990884E-3</v>
      </c>
      <c r="U115" s="92">
        <f>R115/'סכום נכסי הקרן'!$C$42</f>
        <v>6.9348414995353393E-4</v>
      </c>
    </row>
    <row r="116" spans="2:21">
      <c r="B116" s="87" t="s">
        <v>439</v>
      </c>
      <c r="C116" s="111">
        <v>1136050</v>
      </c>
      <c r="D116" s="89" t="s">
        <v>109</v>
      </c>
      <c r="E116" s="89" t="s">
        <v>295</v>
      </c>
      <c r="F116" s="88" t="s">
        <v>440</v>
      </c>
      <c r="G116" s="89" t="s">
        <v>432</v>
      </c>
      <c r="H116" s="88" t="s">
        <v>413</v>
      </c>
      <c r="I116" s="88" t="s">
        <v>120</v>
      </c>
      <c r="J116" s="102"/>
      <c r="K116" s="91">
        <v>2.2799999983383876</v>
      </c>
      <c r="L116" s="89" t="s">
        <v>122</v>
      </c>
      <c r="M116" s="90">
        <v>2.4799999999999999E-2</v>
      </c>
      <c r="N116" s="90">
        <v>2.0099999977152835E-2</v>
      </c>
      <c r="O116" s="91">
        <v>43.453076000000003</v>
      </c>
      <c r="P116" s="103">
        <v>110.8</v>
      </c>
      <c r="Q116" s="91"/>
      <c r="R116" s="91">
        <v>4.8146011000000002E-2</v>
      </c>
      <c r="S116" s="92">
        <v>1.0260800675750929E-7</v>
      </c>
      <c r="T116" s="92">
        <f t="shared" si="3"/>
        <v>2.0950519655250563E-3</v>
      </c>
      <c r="U116" s="92">
        <f>R116/'סכום נכסי הקרן'!$C$42</f>
        <v>5.6173346193254877E-4</v>
      </c>
    </row>
    <row r="117" spans="2:21">
      <c r="B117" s="87" t="s">
        <v>441</v>
      </c>
      <c r="C117" s="111">
        <v>1147602</v>
      </c>
      <c r="D117" s="89" t="s">
        <v>109</v>
      </c>
      <c r="E117" s="89" t="s">
        <v>295</v>
      </c>
      <c r="F117" s="88" t="s">
        <v>442</v>
      </c>
      <c r="G117" s="89" t="s">
        <v>319</v>
      </c>
      <c r="H117" s="88" t="s">
        <v>410</v>
      </c>
      <c r="I117" s="88" t="s">
        <v>299</v>
      </c>
      <c r="J117" s="102"/>
      <c r="K117" s="91">
        <v>2.7300000027767406</v>
      </c>
      <c r="L117" s="89" t="s">
        <v>122</v>
      </c>
      <c r="M117" s="90">
        <v>1.3999999999999999E-2</v>
      </c>
      <c r="N117" s="90">
        <v>2.8900000058059119E-2</v>
      </c>
      <c r="O117" s="91">
        <v>112.916275</v>
      </c>
      <c r="P117" s="103">
        <v>105.25</v>
      </c>
      <c r="Q117" s="91"/>
      <c r="R117" s="91">
        <v>0.118844379</v>
      </c>
      <c r="S117" s="92">
        <v>1.2707210781003826E-7</v>
      </c>
      <c r="T117" s="92">
        <f t="shared" si="3"/>
        <v>5.1714595798093167E-3</v>
      </c>
      <c r="U117" s="92">
        <f>R117/'סכום נכסי הקרן'!$C$42</f>
        <v>1.3865918081332612E-3</v>
      </c>
    </row>
    <row r="118" spans="2:21">
      <c r="B118" s="87" t="s">
        <v>443</v>
      </c>
      <c r="C118" s="111">
        <v>2310399</v>
      </c>
      <c r="D118" s="89" t="s">
        <v>109</v>
      </c>
      <c r="E118" s="89" t="s">
        <v>295</v>
      </c>
      <c r="F118" s="88" t="s">
        <v>309</v>
      </c>
      <c r="G118" s="89" t="s">
        <v>302</v>
      </c>
      <c r="H118" s="88" t="s">
        <v>413</v>
      </c>
      <c r="I118" s="88" t="s">
        <v>120</v>
      </c>
      <c r="J118" s="102"/>
      <c r="K118" s="91">
        <v>3.1199999793881874</v>
      </c>
      <c r="L118" s="89" t="s">
        <v>122</v>
      </c>
      <c r="M118" s="90">
        <v>1.89E-2</v>
      </c>
      <c r="N118" s="90">
        <v>3.3299999808911317E-2</v>
      </c>
      <c r="O118" s="91">
        <v>8.8000000000000014E-4</v>
      </c>
      <c r="P118" s="103">
        <v>5289995</v>
      </c>
      <c r="Q118" s="91"/>
      <c r="R118" s="91">
        <v>4.6575233000000001E-2</v>
      </c>
      <c r="S118" s="92">
        <v>1.1000000000000002E-7</v>
      </c>
      <c r="T118" s="92">
        <f t="shared" si="3"/>
        <v>2.0267002689264841E-3</v>
      </c>
      <c r="U118" s="92">
        <f>R118/'סכום נכסי הקרן'!$C$42</f>
        <v>5.4340673983157368E-4</v>
      </c>
    </row>
    <row r="119" spans="2:21">
      <c r="B119" s="87" t="s">
        <v>444</v>
      </c>
      <c r="C119" s="111">
        <v>1191675</v>
      </c>
      <c r="D119" s="89" t="s">
        <v>109</v>
      </c>
      <c r="E119" s="89" t="s">
        <v>295</v>
      </c>
      <c r="F119" s="88" t="s">
        <v>309</v>
      </c>
      <c r="G119" s="89" t="s">
        <v>302</v>
      </c>
      <c r="H119" s="88" t="s">
        <v>413</v>
      </c>
      <c r="I119" s="88" t="s">
        <v>120</v>
      </c>
      <c r="J119" s="102"/>
      <c r="K119" s="91">
        <v>4.8000000149431026</v>
      </c>
      <c r="L119" s="89" t="s">
        <v>122</v>
      </c>
      <c r="M119" s="90">
        <v>3.3099999999999997E-2</v>
      </c>
      <c r="N119" s="90">
        <v>3.7000000074715517E-2</v>
      </c>
      <c r="O119" s="91">
        <v>1.3339999999999999E-3</v>
      </c>
      <c r="P119" s="103">
        <v>5018260</v>
      </c>
      <c r="Q119" s="91"/>
      <c r="R119" s="91">
        <v>6.6920505000000005E-2</v>
      </c>
      <c r="S119" s="92">
        <v>9.508874474303228E-8</v>
      </c>
      <c r="T119" s="92">
        <f t="shared" si="3"/>
        <v>2.9120156088150145E-3</v>
      </c>
      <c r="U119" s="92">
        <f>R119/'סכום נכסי הקרן'!$C$42</f>
        <v>7.8078092384277562E-4</v>
      </c>
    </row>
    <row r="120" spans="2:21">
      <c r="B120" s="87" t="s">
        <v>445</v>
      </c>
      <c r="C120" s="111">
        <v>2310266</v>
      </c>
      <c r="D120" s="89" t="s">
        <v>109</v>
      </c>
      <c r="E120" s="89" t="s">
        <v>295</v>
      </c>
      <c r="F120" s="88" t="s">
        <v>309</v>
      </c>
      <c r="G120" s="89" t="s">
        <v>302</v>
      </c>
      <c r="H120" s="88" t="s">
        <v>413</v>
      </c>
      <c r="I120" s="88" t="s">
        <v>120</v>
      </c>
      <c r="J120" s="102"/>
      <c r="K120" s="91">
        <v>0.55999998842147525</v>
      </c>
      <c r="L120" s="89" t="s">
        <v>122</v>
      </c>
      <c r="M120" s="90">
        <v>1.8200000000000001E-2</v>
      </c>
      <c r="N120" s="90">
        <v>2.3799999921431437E-2</v>
      </c>
      <c r="O120" s="91">
        <v>8.8599999999999996E-4</v>
      </c>
      <c r="P120" s="103">
        <v>5459095</v>
      </c>
      <c r="Q120" s="91"/>
      <c r="R120" s="91">
        <v>4.8365400999999995E-2</v>
      </c>
      <c r="S120" s="92">
        <v>6.2346069945816623E-8</v>
      </c>
      <c r="T120" s="92">
        <f t="shared" si="3"/>
        <v>2.1045986224789738E-3</v>
      </c>
      <c r="U120" s="92">
        <f>R120/'סכום נכסי הקרן'!$C$42</f>
        <v>5.6429314863667415E-4</v>
      </c>
    </row>
    <row r="121" spans="2:21">
      <c r="B121" s="87" t="s">
        <v>446</v>
      </c>
      <c r="C121" s="111">
        <v>2310290</v>
      </c>
      <c r="D121" s="89" t="s">
        <v>109</v>
      </c>
      <c r="E121" s="89" t="s">
        <v>295</v>
      </c>
      <c r="F121" s="88" t="s">
        <v>309</v>
      </c>
      <c r="G121" s="89" t="s">
        <v>302</v>
      </c>
      <c r="H121" s="88" t="s">
        <v>413</v>
      </c>
      <c r="I121" s="88" t="s">
        <v>120</v>
      </c>
      <c r="J121" s="102"/>
      <c r="K121" s="91">
        <v>1.7200000035447709</v>
      </c>
      <c r="L121" s="89" t="s">
        <v>122</v>
      </c>
      <c r="M121" s="90">
        <v>1.89E-2</v>
      </c>
      <c r="N121" s="90">
        <v>2.9600000074117939E-2</v>
      </c>
      <c r="O121" s="91">
        <v>2.3419999999999999E-3</v>
      </c>
      <c r="P121" s="103">
        <v>5299297</v>
      </c>
      <c r="Q121" s="91"/>
      <c r="R121" s="91">
        <v>0.124126498</v>
      </c>
      <c r="S121" s="92">
        <v>1.0744104963758143E-7</v>
      </c>
      <c r="T121" s="92">
        <f t="shared" si="3"/>
        <v>5.401308607033758E-3</v>
      </c>
      <c r="U121" s="92">
        <f>R121/'סכום נכסי הקרן'!$C$42</f>
        <v>1.4482198211416431E-3</v>
      </c>
    </row>
    <row r="122" spans="2:21">
      <c r="B122" s="87" t="s">
        <v>447</v>
      </c>
      <c r="C122" s="111">
        <v>1132927</v>
      </c>
      <c r="D122" s="89" t="s">
        <v>109</v>
      </c>
      <c r="E122" s="89" t="s">
        <v>295</v>
      </c>
      <c r="F122" s="88" t="s">
        <v>448</v>
      </c>
      <c r="G122" s="89" t="s">
        <v>319</v>
      </c>
      <c r="H122" s="88" t="s">
        <v>413</v>
      </c>
      <c r="I122" s="88" t="s">
        <v>120</v>
      </c>
      <c r="J122" s="102"/>
      <c r="K122" s="91">
        <v>1.28</v>
      </c>
      <c r="L122" s="89" t="s">
        <v>122</v>
      </c>
      <c r="M122" s="90">
        <v>2.75E-2</v>
      </c>
      <c r="N122" s="90">
        <v>2.1900000228801009E-2</v>
      </c>
      <c r="O122" s="91">
        <v>9.9205780000000008</v>
      </c>
      <c r="P122" s="103">
        <v>110.14</v>
      </c>
      <c r="Q122" s="91"/>
      <c r="R122" s="91">
        <v>1.0926524999999999E-2</v>
      </c>
      <c r="S122" s="92">
        <v>3.588139886305127E-8</v>
      </c>
      <c r="T122" s="92">
        <f t="shared" si="3"/>
        <v>4.7546280994304314E-4</v>
      </c>
      <c r="U122" s="92">
        <f>R122/'סכום נכסי הקרן'!$C$42</f>
        <v>1.2748293342812017E-4</v>
      </c>
    </row>
    <row r="123" spans="2:21">
      <c r="B123" s="87" t="s">
        <v>449</v>
      </c>
      <c r="C123" s="111">
        <v>1138973</v>
      </c>
      <c r="D123" s="89" t="s">
        <v>109</v>
      </c>
      <c r="E123" s="89" t="s">
        <v>295</v>
      </c>
      <c r="F123" s="88" t="s">
        <v>448</v>
      </c>
      <c r="G123" s="89" t="s">
        <v>319</v>
      </c>
      <c r="H123" s="88" t="s">
        <v>413</v>
      </c>
      <c r="I123" s="88" t="s">
        <v>120</v>
      </c>
      <c r="J123" s="102"/>
      <c r="K123" s="91">
        <v>4.2999999803376099</v>
      </c>
      <c r="L123" s="89" t="s">
        <v>122</v>
      </c>
      <c r="M123" s="90">
        <v>1.9599999999999999E-2</v>
      </c>
      <c r="N123" s="90">
        <v>2.909999983614675E-2</v>
      </c>
      <c r="O123" s="91">
        <v>71.759730000000005</v>
      </c>
      <c r="P123" s="103">
        <v>106.31</v>
      </c>
      <c r="Q123" s="91"/>
      <c r="R123" s="91">
        <v>7.6287775000000002E-2</v>
      </c>
      <c r="S123" s="92">
        <v>6.8274874380727744E-8</v>
      </c>
      <c r="T123" s="92">
        <f t="shared" si="3"/>
        <v>3.3196281403101756E-3</v>
      </c>
      <c r="U123" s="92">
        <f>R123/'סכום נכסי הקרן'!$C$42</f>
        <v>8.9007157735001847E-4</v>
      </c>
    </row>
    <row r="124" spans="2:21">
      <c r="B124" s="87" t="s">
        <v>450</v>
      </c>
      <c r="C124" s="111">
        <v>1167147</v>
      </c>
      <c r="D124" s="89" t="s">
        <v>109</v>
      </c>
      <c r="E124" s="89" t="s">
        <v>295</v>
      </c>
      <c r="F124" s="88" t="s">
        <v>448</v>
      </c>
      <c r="G124" s="89" t="s">
        <v>319</v>
      </c>
      <c r="H124" s="88" t="s">
        <v>413</v>
      </c>
      <c r="I124" s="88" t="s">
        <v>120</v>
      </c>
      <c r="J124" s="102"/>
      <c r="K124" s="91">
        <v>6.5400000096209281</v>
      </c>
      <c r="L124" s="89" t="s">
        <v>122</v>
      </c>
      <c r="M124" s="90">
        <v>1.5800000000000002E-2</v>
      </c>
      <c r="N124" s="90">
        <v>2.9600000030381879E-2</v>
      </c>
      <c r="O124" s="91">
        <v>158.30552399999999</v>
      </c>
      <c r="P124" s="103">
        <v>99.8</v>
      </c>
      <c r="Q124" s="91"/>
      <c r="R124" s="91">
        <v>0.15798891200000001</v>
      </c>
      <c r="S124" s="92">
        <v>1.3332677778139665E-7</v>
      </c>
      <c r="T124" s="92">
        <f t="shared" si="3"/>
        <v>6.8748162878283971E-3</v>
      </c>
      <c r="U124" s="92">
        <f>R124/'סכום נכסי הקרן'!$C$42</f>
        <v>1.8433024178205915E-3</v>
      </c>
    </row>
    <row r="125" spans="2:21">
      <c r="B125" s="87" t="s">
        <v>451</v>
      </c>
      <c r="C125" s="111">
        <v>1135417</v>
      </c>
      <c r="D125" s="89" t="s">
        <v>109</v>
      </c>
      <c r="E125" s="89" t="s">
        <v>295</v>
      </c>
      <c r="F125" s="88" t="s">
        <v>452</v>
      </c>
      <c r="G125" s="89" t="s">
        <v>432</v>
      </c>
      <c r="H125" s="88" t="s">
        <v>413</v>
      </c>
      <c r="I125" s="88" t="s">
        <v>120</v>
      </c>
      <c r="J125" s="102"/>
      <c r="K125" s="91">
        <v>3.4400000189161015</v>
      </c>
      <c r="L125" s="89" t="s">
        <v>122</v>
      </c>
      <c r="M125" s="90">
        <v>2.2499999999999999E-2</v>
      </c>
      <c r="N125" s="90">
        <v>2.3400000110343919E-2</v>
      </c>
      <c r="O125" s="91">
        <v>22.833805999999999</v>
      </c>
      <c r="P125" s="103">
        <v>111.13</v>
      </c>
      <c r="Q125" s="91"/>
      <c r="R125" s="91">
        <v>2.5375208E-2</v>
      </c>
      <c r="S125" s="92">
        <v>5.5812528635664782E-8</v>
      </c>
      <c r="T125" s="92">
        <f t="shared" si="3"/>
        <v>1.104190737546401E-3</v>
      </c>
      <c r="U125" s="92">
        <f>R125/'סכום נכסי הקרן'!$C$42</f>
        <v>2.9605990488180847E-4</v>
      </c>
    </row>
    <row r="126" spans="2:21">
      <c r="B126" s="87" t="s">
        <v>453</v>
      </c>
      <c r="C126" s="111">
        <v>1140607</v>
      </c>
      <c r="D126" s="89" t="s">
        <v>109</v>
      </c>
      <c r="E126" s="89" t="s">
        <v>295</v>
      </c>
      <c r="F126" s="88" t="s">
        <v>397</v>
      </c>
      <c r="G126" s="89" t="s">
        <v>319</v>
      </c>
      <c r="H126" s="88" t="s">
        <v>410</v>
      </c>
      <c r="I126" s="88" t="s">
        <v>299</v>
      </c>
      <c r="J126" s="102"/>
      <c r="K126" s="91">
        <v>2.6399999955371749</v>
      </c>
      <c r="L126" s="89" t="s">
        <v>122</v>
      </c>
      <c r="M126" s="90">
        <v>2.1499999999999998E-2</v>
      </c>
      <c r="N126" s="90">
        <v>3.6099999920660888E-2</v>
      </c>
      <c r="O126" s="91">
        <v>225.74549400000001</v>
      </c>
      <c r="P126" s="103">
        <v>107.2</v>
      </c>
      <c r="Q126" s="91"/>
      <c r="R126" s="91">
        <v>0.24199917199999998</v>
      </c>
      <c r="S126" s="92">
        <v>1.1509997760668031E-7</v>
      </c>
      <c r="T126" s="92">
        <f t="shared" si="3"/>
        <v>1.0530484881790854E-2</v>
      </c>
      <c r="U126" s="92">
        <f>R126/'סכום נכסי הקרן'!$C$42</f>
        <v>2.8234744654623682E-3</v>
      </c>
    </row>
    <row r="127" spans="2:21">
      <c r="B127" s="87" t="s">
        <v>454</v>
      </c>
      <c r="C127" s="111">
        <v>1174556</v>
      </c>
      <c r="D127" s="89" t="s">
        <v>109</v>
      </c>
      <c r="E127" s="89" t="s">
        <v>295</v>
      </c>
      <c r="F127" s="88" t="s">
        <v>397</v>
      </c>
      <c r="G127" s="89" t="s">
        <v>319</v>
      </c>
      <c r="H127" s="88" t="s">
        <v>410</v>
      </c>
      <c r="I127" s="88" t="s">
        <v>299</v>
      </c>
      <c r="J127" s="102"/>
      <c r="K127" s="91">
        <v>7.6499999886904968</v>
      </c>
      <c r="L127" s="89" t="s">
        <v>122</v>
      </c>
      <c r="M127" s="90">
        <v>1.15E-2</v>
      </c>
      <c r="N127" s="90">
        <v>3.6699999904606796E-2</v>
      </c>
      <c r="O127" s="91">
        <v>112.657206</v>
      </c>
      <c r="P127" s="103">
        <v>90.26</v>
      </c>
      <c r="Q127" s="91"/>
      <c r="R127" s="91">
        <v>0.10168439099999999</v>
      </c>
      <c r="S127" s="92">
        <v>2.4503370792382127E-7</v>
      </c>
      <c r="T127" s="92">
        <f t="shared" si="3"/>
        <v>4.4247504373263304E-3</v>
      </c>
      <c r="U127" s="92">
        <f>R127/'סכום נכסי הקרן'!$C$42</f>
        <v>1.1863812555713679E-3</v>
      </c>
    </row>
    <row r="128" spans="2:21">
      <c r="B128" s="87" t="s">
        <v>455</v>
      </c>
      <c r="C128" s="111">
        <v>1158732</v>
      </c>
      <c r="D128" s="89" t="s">
        <v>109</v>
      </c>
      <c r="E128" s="89" t="s">
        <v>295</v>
      </c>
      <c r="F128" s="88" t="s">
        <v>456</v>
      </c>
      <c r="G128" s="89" t="s">
        <v>118</v>
      </c>
      <c r="H128" s="88" t="s">
        <v>457</v>
      </c>
      <c r="I128" s="88" t="s">
        <v>299</v>
      </c>
      <c r="J128" s="102"/>
      <c r="K128" s="91">
        <v>1.8699999278595334</v>
      </c>
      <c r="L128" s="89" t="s">
        <v>122</v>
      </c>
      <c r="M128" s="90">
        <v>1.8500000000000003E-2</v>
      </c>
      <c r="N128" s="90">
        <v>3.6099997835785998E-2</v>
      </c>
      <c r="O128" s="91">
        <v>2.9221979999999999</v>
      </c>
      <c r="P128" s="103">
        <v>104.36</v>
      </c>
      <c r="Q128" s="91"/>
      <c r="R128" s="91">
        <v>3.0496059999999998E-3</v>
      </c>
      <c r="S128" s="92">
        <v>3.3011568638877165E-9</v>
      </c>
      <c r="T128" s="92">
        <f t="shared" si="3"/>
        <v>1.3270223039613821E-4</v>
      </c>
      <c r="U128" s="92">
        <f>R128/'סכום נכסי הקרן'!$C$42</f>
        <v>3.5580636906975993E-5</v>
      </c>
    </row>
    <row r="129" spans="2:21">
      <c r="B129" s="87" t="s">
        <v>458</v>
      </c>
      <c r="C129" s="111">
        <v>1191824</v>
      </c>
      <c r="D129" s="89" t="s">
        <v>109</v>
      </c>
      <c r="E129" s="89" t="s">
        <v>295</v>
      </c>
      <c r="F129" s="88" t="s">
        <v>456</v>
      </c>
      <c r="G129" s="89" t="s">
        <v>118</v>
      </c>
      <c r="H129" s="88" t="s">
        <v>457</v>
      </c>
      <c r="I129" s="88" t="s">
        <v>299</v>
      </c>
      <c r="J129" s="102"/>
      <c r="K129" s="91">
        <v>2.5999999893556955</v>
      </c>
      <c r="L129" s="89" t="s">
        <v>122</v>
      </c>
      <c r="M129" s="90">
        <v>3.2000000000000001E-2</v>
      </c>
      <c r="N129" s="90">
        <v>3.5399999731231306E-2</v>
      </c>
      <c r="O129" s="91">
        <v>74.561076</v>
      </c>
      <c r="P129" s="103">
        <v>100.8</v>
      </c>
      <c r="Q129" s="91"/>
      <c r="R129" s="91">
        <v>7.5157562999999997E-2</v>
      </c>
      <c r="S129" s="92">
        <v>2.7451520930746289E-7</v>
      </c>
      <c r="T129" s="92">
        <f t="shared" si="3"/>
        <v>3.2704474746043499E-3</v>
      </c>
      <c r="U129" s="92">
        <f>R129/'סכום נכסי הקרן'!$C$42</f>
        <v>8.7688506643683584E-4</v>
      </c>
    </row>
    <row r="130" spans="2:21">
      <c r="B130" s="87" t="s">
        <v>459</v>
      </c>
      <c r="C130" s="111">
        <v>1155357</v>
      </c>
      <c r="D130" s="89" t="s">
        <v>109</v>
      </c>
      <c r="E130" s="89" t="s">
        <v>295</v>
      </c>
      <c r="F130" s="88" t="s">
        <v>460</v>
      </c>
      <c r="G130" s="89" t="s">
        <v>118</v>
      </c>
      <c r="H130" s="88" t="s">
        <v>457</v>
      </c>
      <c r="I130" s="88" t="s">
        <v>299</v>
      </c>
      <c r="J130" s="102"/>
      <c r="K130" s="91">
        <v>1</v>
      </c>
      <c r="L130" s="89" t="s">
        <v>122</v>
      </c>
      <c r="M130" s="90">
        <v>3.15E-2</v>
      </c>
      <c r="N130" s="90">
        <v>3.0399999796820079E-2</v>
      </c>
      <c r="O130" s="91">
        <v>36.159399999999998</v>
      </c>
      <c r="P130" s="103">
        <v>108.89</v>
      </c>
      <c r="Q130" s="91"/>
      <c r="R130" s="91">
        <v>3.9373970000000001E-2</v>
      </c>
      <c r="S130" s="92">
        <v>2.6667606735068935E-7</v>
      </c>
      <c r="T130" s="92">
        <f t="shared" si="3"/>
        <v>1.7133405556490362E-3</v>
      </c>
      <c r="U130" s="92">
        <f>R130/'סכום נכסי הקרן'!$C$42</f>
        <v>4.5938751765184273E-4</v>
      </c>
    </row>
    <row r="131" spans="2:21">
      <c r="B131" s="87" t="s">
        <v>461</v>
      </c>
      <c r="C131" s="111">
        <v>1184779</v>
      </c>
      <c r="D131" s="89" t="s">
        <v>109</v>
      </c>
      <c r="E131" s="89" t="s">
        <v>295</v>
      </c>
      <c r="F131" s="88" t="s">
        <v>460</v>
      </c>
      <c r="G131" s="89" t="s">
        <v>118</v>
      </c>
      <c r="H131" s="88" t="s">
        <v>457</v>
      </c>
      <c r="I131" s="88" t="s">
        <v>299</v>
      </c>
      <c r="J131" s="102"/>
      <c r="K131" s="91">
        <v>2.6500000109149262</v>
      </c>
      <c r="L131" s="89" t="s">
        <v>122</v>
      </c>
      <c r="M131" s="90">
        <v>0.01</v>
      </c>
      <c r="N131" s="90">
        <v>3.910000013296365E-2</v>
      </c>
      <c r="O131" s="91">
        <v>102.48060300000002</v>
      </c>
      <c r="P131" s="103">
        <v>98.34</v>
      </c>
      <c r="Q131" s="91"/>
      <c r="R131" s="91">
        <v>0.10077942600000001</v>
      </c>
      <c r="S131" s="92">
        <v>2.2201651465586347E-7</v>
      </c>
      <c r="T131" s="92">
        <f t="shared" si="3"/>
        <v>4.3853712932892192E-3</v>
      </c>
      <c r="U131" s="92">
        <f>R131/'סכום נכסי הקרן'!$C$42</f>
        <v>1.1758227666785336E-3</v>
      </c>
    </row>
    <row r="132" spans="2:21">
      <c r="B132" s="87" t="s">
        <v>462</v>
      </c>
      <c r="C132" s="111">
        <v>1192442</v>
      </c>
      <c r="D132" s="89" t="s">
        <v>109</v>
      </c>
      <c r="E132" s="89" t="s">
        <v>295</v>
      </c>
      <c r="F132" s="88" t="s">
        <v>460</v>
      </c>
      <c r="G132" s="89" t="s">
        <v>118</v>
      </c>
      <c r="H132" s="88" t="s">
        <v>457</v>
      </c>
      <c r="I132" s="88" t="s">
        <v>299</v>
      </c>
      <c r="J132" s="102"/>
      <c r="K132" s="91">
        <v>3.7000000162885165</v>
      </c>
      <c r="L132" s="89" t="s">
        <v>122</v>
      </c>
      <c r="M132" s="90">
        <v>3.2300000000000002E-2</v>
      </c>
      <c r="N132" s="90">
        <v>3.9800000228039221E-2</v>
      </c>
      <c r="O132" s="91">
        <v>49.550399999999996</v>
      </c>
      <c r="P132" s="103">
        <v>99.12</v>
      </c>
      <c r="Q132" s="91"/>
      <c r="R132" s="91">
        <v>4.9114355999999998E-2</v>
      </c>
      <c r="S132" s="92">
        <v>1.9431529411764704E-7</v>
      </c>
      <c r="T132" s="92">
        <f t="shared" si="3"/>
        <v>2.1371890616918884E-3</v>
      </c>
      <c r="U132" s="92">
        <f>R132/'סכום נכסי הקרן'!$C$42</f>
        <v>5.7303142365143489E-4</v>
      </c>
    </row>
    <row r="133" spans="2:21">
      <c r="B133" s="87" t="s">
        <v>463</v>
      </c>
      <c r="C133" s="111">
        <v>1139849</v>
      </c>
      <c r="D133" s="89" t="s">
        <v>109</v>
      </c>
      <c r="E133" s="89" t="s">
        <v>295</v>
      </c>
      <c r="F133" s="88" t="s">
        <v>464</v>
      </c>
      <c r="G133" s="89" t="s">
        <v>319</v>
      </c>
      <c r="H133" s="88" t="s">
        <v>465</v>
      </c>
      <c r="I133" s="88" t="s">
        <v>120</v>
      </c>
      <c r="J133" s="102"/>
      <c r="K133" s="91">
        <v>2.4599999745425003</v>
      </c>
      <c r="L133" s="89" t="s">
        <v>122</v>
      </c>
      <c r="M133" s="90">
        <v>2.5000000000000001E-2</v>
      </c>
      <c r="N133" s="90">
        <v>3.319999967942408E-2</v>
      </c>
      <c r="O133" s="91">
        <v>38.977992</v>
      </c>
      <c r="P133" s="103">
        <v>108.84</v>
      </c>
      <c r="Q133" s="91"/>
      <c r="R133" s="91">
        <v>4.2423648000000001E-2</v>
      </c>
      <c r="S133" s="92">
        <v>1.0958909347570063E-7</v>
      </c>
      <c r="T133" s="92">
        <f t="shared" si="3"/>
        <v>1.8460459190927183E-3</v>
      </c>
      <c r="U133" s="92">
        <f>R133/'סכום נכסי הקרן'!$C$42</f>
        <v>4.9496899460368265E-4</v>
      </c>
    </row>
    <row r="134" spans="2:21">
      <c r="B134" s="87" t="s">
        <v>466</v>
      </c>
      <c r="C134" s="111">
        <v>1142629</v>
      </c>
      <c r="D134" s="89" t="s">
        <v>109</v>
      </c>
      <c r="E134" s="89" t="s">
        <v>295</v>
      </c>
      <c r="F134" s="88" t="s">
        <v>464</v>
      </c>
      <c r="G134" s="89" t="s">
        <v>319</v>
      </c>
      <c r="H134" s="88" t="s">
        <v>465</v>
      </c>
      <c r="I134" s="88" t="s">
        <v>120</v>
      </c>
      <c r="J134" s="102"/>
      <c r="K134" s="91">
        <v>5.4200000192627718</v>
      </c>
      <c r="L134" s="89" t="s">
        <v>122</v>
      </c>
      <c r="M134" s="90">
        <v>1.9E-2</v>
      </c>
      <c r="N134" s="90">
        <v>3.8600000136444636E-2</v>
      </c>
      <c r="O134" s="91">
        <v>50.238973000000009</v>
      </c>
      <c r="P134" s="103">
        <v>99.2</v>
      </c>
      <c r="Q134" s="91"/>
      <c r="R134" s="91">
        <v>4.9837062000000001E-2</v>
      </c>
      <c r="S134" s="92">
        <v>1.671627994051252E-7</v>
      </c>
      <c r="T134" s="92">
        <f t="shared" si="3"/>
        <v>2.1686372875022626E-3</v>
      </c>
      <c r="U134" s="92">
        <f>R134/'סכום נכסי הקרן'!$C$42</f>
        <v>5.8146344397684514E-4</v>
      </c>
    </row>
    <row r="135" spans="2:21">
      <c r="B135" s="87" t="s">
        <v>467</v>
      </c>
      <c r="C135" s="111">
        <v>1183151</v>
      </c>
      <c r="D135" s="89" t="s">
        <v>109</v>
      </c>
      <c r="E135" s="89" t="s">
        <v>295</v>
      </c>
      <c r="F135" s="88" t="s">
        <v>464</v>
      </c>
      <c r="G135" s="89" t="s">
        <v>319</v>
      </c>
      <c r="H135" s="88" t="s">
        <v>465</v>
      </c>
      <c r="I135" s="88" t="s">
        <v>120</v>
      </c>
      <c r="J135" s="102"/>
      <c r="K135" s="91">
        <v>7.1899999894868074</v>
      </c>
      <c r="L135" s="89" t="s">
        <v>122</v>
      </c>
      <c r="M135" s="90">
        <v>3.9000000000000003E-3</v>
      </c>
      <c r="N135" s="90">
        <v>4.1899999894868062E-2</v>
      </c>
      <c r="O135" s="91">
        <v>52.035530999999999</v>
      </c>
      <c r="P135" s="103">
        <v>80.430000000000007</v>
      </c>
      <c r="Q135" s="91"/>
      <c r="R135" s="91">
        <v>4.1852175999999998E-2</v>
      </c>
      <c r="S135" s="92">
        <v>2.2142779148936169E-7</v>
      </c>
      <c r="T135" s="92">
        <f t="shared" si="3"/>
        <v>1.8211785726194552E-3</v>
      </c>
      <c r="U135" s="92">
        <f>R135/'סכום נכסי הקרן'!$C$42</f>
        <v>4.8830146518037242E-4</v>
      </c>
    </row>
    <row r="136" spans="2:21">
      <c r="B136" s="87" t="s">
        <v>468</v>
      </c>
      <c r="C136" s="111">
        <v>1177526</v>
      </c>
      <c r="D136" s="89" t="s">
        <v>109</v>
      </c>
      <c r="E136" s="89" t="s">
        <v>295</v>
      </c>
      <c r="F136" s="88" t="s">
        <v>469</v>
      </c>
      <c r="G136" s="89" t="s">
        <v>470</v>
      </c>
      <c r="H136" s="88" t="s">
        <v>457</v>
      </c>
      <c r="I136" s="88" t="s">
        <v>299</v>
      </c>
      <c r="J136" s="102"/>
      <c r="K136" s="91">
        <v>4.5000000506610167</v>
      </c>
      <c r="L136" s="89" t="s">
        <v>122</v>
      </c>
      <c r="M136" s="90">
        <v>7.4999999999999997E-3</v>
      </c>
      <c r="N136" s="90">
        <v>4.5300000523497176E-2</v>
      </c>
      <c r="O136" s="91">
        <v>32.590604999999996</v>
      </c>
      <c r="P136" s="103">
        <v>90.85</v>
      </c>
      <c r="Q136" s="91"/>
      <c r="R136" s="91">
        <v>2.9608565E-2</v>
      </c>
      <c r="S136" s="92">
        <v>6.2011905532067107E-8</v>
      </c>
      <c r="T136" s="92">
        <f t="shared" si="3"/>
        <v>1.2884033590991866E-3</v>
      </c>
      <c r="U136" s="92">
        <f>R136/'סכום נכסי הקרן'!$C$42</f>
        <v>3.4545170772932554E-4</v>
      </c>
    </row>
    <row r="137" spans="2:21">
      <c r="B137" s="87" t="s">
        <v>471</v>
      </c>
      <c r="C137" s="111">
        <v>1184555</v>
      </c>
      <c r="D137" s="89" t="s">
        <v>109</v>
      </c>
      <c r="E137" s="89" t="s">
        <v>295</v>
      </c>
      <c r="F137" s="88" t="s">
        <v>469</v>
      </c>
      <c r="G137" s="89" t="s">
        <v>470</v>
      </c>
      <c r="H137" s="88" t="s">
        <v>457</v>
      </c>
      <c r="I137" s="88" t="s">
        <v>299</v>
      </c>
      <c r="J137" s="102"/>
      <c r="K137" s="91">
        <v>5.5499999916405827</v>
      </c>
      <c r="L137" s="89" t="s">
        <v>122</v>
      </c>
      <c r="M137" s="90">
        <v>7.4999999999999997E-3</v>
      </c>
      <c r="N137" s="90">
        <v>4.5699999896900503E-2</v>
      </c>
      <c r="O137" s="91">
        <v>167.54279099999999</v>
      </c>
      <c r="P137" s="103">
        <v>85.68</v>
      </c>
      <c r="Q137" s="91"/>
      <c r="R137" s="91">
        <v>0.14355066400000002</v>
      </c>
      <c r="S137" s="92">
        <v>1.9307525591782971E-7</v>
      </c>
      <c r="T137" s="92">
        <f t="shared" si="3"/>
        <v>6.2465424345461767E-3</v>
      </c>
      <c r="U137" s="92">
        <f>R137/'סכום נכסי הקרן'!$C$42</f>
        <v>1.6748471945357238E-3</v>
      </c>
    </row>
    <row r="138" spans="2:21">
      <c r="B138" s="87" t="s">
        <v>472</v>
      </c>
      <c r="C138" s="111">
        <v>1130632</v>
      </c>
      <c r="D138" s="89" t="s">
        <v>109</v>
      </c>
      <c r="E138" s="89" t="s">
        <v>295</v>
      </c>
      <c r="F138" s="88" t="s">
        <v>442</v>
      </c>
      <c r="G138" s="89" t="s">
        <v>319</v>
      </c>
      <c r="H138" s="88" t="s">
        <v>457</v>
      </c>
      <c r="I138" s="88" t="s">
        <v>299</v>
      </c>
      <c r="J138" s="102"/>
      <c r="K138" s="91">
        <v>1.0799999999984571</v>
      </c>
      <c r="L138" s="89" t="s">
        <v>122</v>
      </c>
      <c r="M138" s="90">
        <v>3.4500000000000003E-2</v>
      </c>
      <c r="N138" s="90">
        <v>2.1199989061673929E-2</v>
      </c>
      <c r="O138" s="91">
        <v>0.49169000000000002</v>
      </c>
      <c r="P138" s="103">
        <v>111.56</v>
      </c>
      <c r="Q138" s="91"/>
      <c r="R138" s="91">
        <v>5.4852999999999998E-4</v>
      </c>
      <c r="S138" s="92">
        <v>3.8044671480830169E-9</v>
      </c>
      <c r="T138" s="92">
        <f t="shared" si="3"/>
        <v>2.3869035685001176E-5</v>
      </c>
      <c r="U138" s="92">
        <f>R138/'סכום נכסי הקרן'!$C$42</f>
        <v>6.3998584612515649E-6</v>
      </c>
    </row>
    <row r="139" spans="2:21">
      <c r="B139" s="87" t="s">
        <v>473</v>
      </c>
      <c r="C139" s="111">
        <v>1138668</v>
      </c>
      <c r="D139" s="89" t="s">
        <v>109</v>
      </c>
      <c r="E139" s="89" t="s">
        <v>295</v>
      </c>
      <c r="F139" s="88" t="s">
        <v>442</v>
      </c>
      <c r="G139" s="89" t="s">
        <v>319</v>
      </c>
      <c r="H139" s="88" t="s">
        <v>457</v>
      </c>
      <c r="I139" s="88" t="s">
        <v>299</v>
      </c>
      <c r="J139" s="102"/>
      <c r="K139" s="91">
        <v>1.9399994221393333</v>
      </c>
      <c r="L139" s="89" t="s">
        <v>122</v>
      </c>
      <c r="M139" s="90">
        <v>2.0499999999999997E-2</v>
      </c>
      <c r="N139" s="90">
        <v>4.2299987976770002E-2</v>
      </c>
      <c r="O139" s="91">
        <v>1.0075339999999999</v>
      </c>
      <c r="P139" s="103">
        <v>106.49</v>
      </c>
      <c r="Q139" s="91"/>
      <c r="R139" s="91">
        <v>1.0729230000000001E-3</v>
      </c>
      <c r="S139" s="92">
        <v>2.4027263716350207E-9</v>
      </c>
      <c r="T139" s="92">
        <f t="shared" ref="T139:T170" si="4">IFERROR(R139/$R$11,0)</f>
        <v>4.6687760695419614E-5</v>
      </c>
      <c r="U139" s="92">
        <f>R139/'סכום נכסי הקרן'!$C$42</f>
        <v>1.2518103549161239E-5</v>
      </c>
    </row>
    <row r="140" spans="2:21">
      <c r="B140" s="87" t="s">
        <v>474</v>
      </c>
      <c r="C140" s="111">
        <v>1141696</v>
      </c>
      <c r="D140" s="89" t="s">
        <v>109</v>
      </c>
      <c r="E140" s="89" t="s">
        <v>295</v>
      </c>
      <c r="F140" s="88" t="s">
        <v>442</v>
      </c>
      <c r="G140" s="89" t="s">
        <v>319</v>
      </c>
      <c r="H140" s="88" t="s">
        <v>457</v>
      </c>
      <c r="I140" s="88" t="s">
        <v>299</v>
      </c>
      <c r="J140" s="102"/>
      <c r="K140" s="91">
        <v>2.6700000232429133</v>
      </c>
      <c r="L140" s="89" t="s">
        <v>122</v>
      </c>
      <c r="M140" s="90">
        <v>2.0499999999999997E-2</v>
      </c>
      <c r="N140" s="90">
        <v>4.3800000154952751E-2</v>
      </c>
      <c r="O140" s="91">
        <v>49.6</v>
      </c>
      <c r="P140" s="103">
        <v>104.09</v>
      </c>
      <c r="Q140" s="91"/>
      <c r="R140" s="91">
        <v>5.1628639999999996E-2</v>
      </c>
      <c r="S140" s="92">
        <v>6.4744512774619722E-8</v>
      </c>
      <c r="T140" s="92">
        <f t="shared" si="4"/>
        <v>2.2465969965691558E-3</v>
      </c>
      <c r="U140" s="92">
        <f>R140/'סכום נכסי הקרן'!$C$42</f>
        <v>6.0236630366053087E-4</v>
      </c>
    </row>
    <row r="141" spans="2:21">
      <c r="B141" s="87" t="s">
        <v>475</v>
      </c>
      <c r="C141" s="111">
        <v>1165141</v>
      </c>
      <c r="D141" s="89" t="s">
        <v>109</v>
      </c>
      <c r="E141" s="89" t="s">
        <v>295</v>
      </c>
      <c r="F141" s="88" t="s">
        <v>442</v>
      </c>
      <c r="G141" s="89" t="s">
        <v>319</v>
      </c>
      <c r="H141" s="88" t="s">
        <v>457</v>
      </c>
      <c r="I141" s="88" t="s">
        <v>299</v>
      </c>
      <c r="J141" s="102"/>
      <c r="K141" s="91">
        <v>5.7399999530959125</v>
      </c>
      <c r="L141" s="89" t="s">
        <v>122</v>
      </c>
      <c r="M141" s="90">
        <v>8.3999999999999995E-3</v>
      </c>
      <c r="N141" s="90">
        <v>4.5499999473525551E-2</v>
      </c>
      <c r="O141" s="91">
        <v>47.278776000000001</v>
      </c>
      <c r="P141" s="103">
        <v>88.4</v>
      </c>
      <c r="Q141" s="91"/>
      <c r="R141" s="91">
        <v>4.1787404000000007E-2</v>
      </c>
      <c r="S141" s="92">
        <v>6.9810028233926237E-8</v>
      </c>
      <c r="T141" s="92">
        <f t="shared" si="4"/>
        <v>1.8183600482372178E-3</v>
      </c>
      <c r="U141" s="92">
        <f>R141/'סכום נכסי הקרן'!$C$42</f>
        <v>4.8754575148695159E-4</v>
      </c>
    </row>
    <row r="142" spans="2:21">
      <c r="B142" s="87" t="s">
        <v>476</v>
      </c>
      <c r="C142" s="111">
        <v>1178367</v>
      </c>
      <c r="D142" s="89" t="s">
        <v>109</v>
      </c>
      <c r="E142" s="89" t="s">
        <v>295</v>
      </c>
      <c r="F142" s="88" t="s">
        <v>442</v>
      </c>
      <c r="G142" s="89" t="s">
        <v>319</v>
      </c>
      <c r="H142" s="88" t="s">
        <v>457</v>
      </c>
      <c r="I142" s="88" t="s">
        <v>299</v>
      </c>
      <c r="J142" s="102"/>
      <c r="K142" s="91">
        <v>6.5399997893207047</v>
      </c>
      <c r="L142" s="89" t="s">
        <v>122</v>
      </c>
      <c r="M142" s="90">
        <v>5.0000000000000001E-3</v>
      </c>
      <c r="N142" s="90">
        <v>3.7899999079464342E-2</v>
      </c>
      <c r="O142" s="91">
        <v>12.159406999999998</v>
      </c>
      <c r="P142" s="103">
        <v>86.66</v>
      </c>
      <c r="Q142" s="91"/>
      <c r="R142" s="91">
        <v>1.0537342999999999E-2</v>
      </c>
      <c r="S142" s="92">
        <v>6.7503208779398074E-8</v>
      </c>
      <c r="T142" s="92">
        <f t="shared" si="4"/>
        <v>4.5852773064754406E-4</v>
      </c>
      <c r="U142" s="92">
        <f>R142/'סכום נכסי הקרן'!$C$42</f>
        <v>1.2294223425821733E-4</v>
      </c>
    </row>
    <row r="143" spans="2:21">
      <c r="B143" s="87" t="s">
        <v>477</v>
      </c>
      <c r="C143" s="111">
        <v>1178375</v>
      </c>
      <c r="D143" s="89" t="s">
        <v>109</v>
      </c>
      <c r="E143" s="89" t="s">
        <v>295</v>
      </c>
      <c r="F143" s="88" t="s">
        <v>442</v>
      </c>
      <c r="G143" s="89" t="s">
        <v>319</v>
      </c>
      <c r="H143" s="88" t="s">
        <v>457</v>
      </c>
      <c r="I143" s="88" t="s">
        <v>299</v>
      </c>
      <c r="J143" s="102"/>
      <c r="K143" s="91">
        <v>6.3899999351399028</v>
      </c>
      <c r="L143" s="89" t="s">
        <v>122</v>
      </c>
      <c r="M143" s="90">
        <v>9.7000000000000003E-3</v>
      </c>
      <c r="N143" s="90">
        <v>4.5199999675699515E-2</v>
      </c>
      <c r="O143" s="91">
        <v>35.980860999999997</v>
      </c>
      <c r="P143" s="103">
        <v>85.7</v>
      </c>
      <c r="Q143" s="91"/>
      <c r="R143" s="91">
        <v>3.0835599999999998E-2</v>
      </c>
      <c r="S143" s="92">
        <v>8.6273711065513571E-8</v>
      </c>
      <c r="T143" s="92">
        <f t="shared" si="4"/>
        <v>1.3417972340043795E-3</v>
      </c>
      <c r="U143" s="92">
        <f>R143/'סכום נכסי הקרן'!$C$42</f>
        <v>3.5976788064056431E-4</v>
      </c>
    </row>
    <row r="144" spans="2:21">
      <c r="B144" s="87" t="s">
        <v>478</v>
      </c>
      <c r="C144" s="111">
        <v>1171214</v>
      </c>
      <c r="D144" s="89" t="s">
        <v>109</v>
      </c>
      <c r="E144" s="89" t="s">
        <v>295</v>
      </c>
      <c r="F144" s="88" t="s">
        <v>479</v>
      </c>
      <c r="G144" s="89" t="s">
        <v>480</v>
      </c>
      <c r="H144" s="88" t="s">
        <v>465</v>
      </c>
      <c r="I144" s="88" t="s">
        <v>120</v>
      </c>
      <c r="J144" s="102"/>
      <c r="K144" s="91">
        <v>1.5300000089798629</v>
      </c>
      <c r="L144" s="89" t="s">
        <v>122</v>
      </c>
      <c r="M144" s="90">
        <v>1.8500000000000003E-2</v>
      </c>
      <c r="N144" s="90">
        <v>3.7500000118156088E-2</v>
      </c>
      <c r="O144" s="91">
        <v>79.520629</v>
      </c>
      <c r="P144" s="103">
        <v>106.43</v>
      </c>
      <c r="Q144" s="91"/>
      <c r="R144" s="91">
        <v>8.4633808000000005E-2</v>
      </c>
      <c r="S144" s="92">
        <v>1.1348417199451992E-7</v>
      </c>
      <c r="T144" s="92">
        <f t="shared" si="4"/>
        <v>3.6828020041010305E-3</v>
      </c>
      <c r="U144" s="92">
        <f>R144/'סכום נכסי הקרן'!$C$42</f>
        <v>9.8744716284750221E-4</v>
      </c>
    </row>
    <row r="145" spans="2:21">
      <c r="B145" s="87" t="s">
        <v>481</v>
      </c>
      <c r="C145" s="111">
        <v>1175660</v>
      </c>
      <c r="D145" s="89" t="s">
        <v>109</v>
      </c>
      <c r="E145" s="89" t="s">
        <v>295</v>
      </c>
      <c r="F145" s="88" t="s">
        <v>479</v>
      </c>
      <c r="G145" s="89" t="s">
        <v>480</v>
      </c>
      <c r="H145" s="88" t="s">
        <v>465</v>
      </c>
      <c r="I145" s="88" t="s">
        <v>120</v>
      </c>
      <c r="J145" s="102"/>
      <c r="K145" s="91">
        <v>1.3799999873169315</v>
      </c>
      <c r="L145" s="89" t="s">
        <v>122</v>
      </c>
      <c r="M145" s="90">
        <v>0.01</v>
      </c>
      <c r="N145" s="90">
        <v>4.5199999741364877E-2</v>
      </c>
      <c r="O145" s="91">
        <v>78.041905999999997</v>
      </c>
      <c r="P145" s="103">
        <v>103.05</v>
      </c>
      <c r="Q145" s="91"/>
      <c r="R145" s="91">
        <v>8.0422178999999996E-2</v>
      </c>
      <c r="S145" s="92">
        <v>8.2038475298645976E-8</v>
      </c>
      <c r="T145" s="92">
        <f t="shared" si="4"/>
        <v>3.49953486667375E-3</v>
      </c>
      <c r="U145" s="92">
        <f>R145/'סכום נכסי הקרן'!$C$42</f>
        <v>9.3830886687225475E-4</v>
      </c>
    </row>
    <row r="146" spans="2:21">
      <c r="B146" s="87" t="s">
        <v>482</v>
      </c>
      <c r="C146" s="111">
        <v>1182831</v>
      </c>
      <c r="D146" s="89" t="s">
        <v>109</v>
      </c>
      <c r="E146" s="89" t="s">
        <v>295</v>
      </c>
      <c r="F146" s="88" t="s">
        <v>479</v>
      </c>
      <c r="G146" s="89" t="s">
        <v>480</v>
      </c>
      <c r="H146" s="88" t="s">
        <v>465</v>
      </c>
      <c r="I146" s="88" t="s">
        <v>120</v>
      </c>
      <c r="J146" s="102"/>
      <c r="K146" s="91">
        <v>4.3700000097792246</v>
      </c>
      <c r="L146" s="89" t="s">
        <v>122</v>
      </c>
      <c r="M146" s="90">
        <v>0.01</v>
      </c>
      <c r="N146" s="90">
        <v>5.1900000125732884E-2</v>
      </c>
      <c r="O146" s="91">
        <v>169.14444800000001</v>
      </c>
      <c r="P146" s="103">
        <v>88.87</v>
      </c>
      <c r="Q146" s="91"/>
      <c r="R146" s="91">
        <v>0.15031866899999999</v>
      </c>
      <c r="S146" s="92">
        <v>1.42851488693966E-7</v>
      </c>
      <c r="T146" s="92">
        <f t="shared" si="4"/>
        <v>6.5410491212565943E-3</v>
      </c>
      <c r="U146" s="92">
        <f>R146/'סכום נכסי הקרן'!$C$42</f>
        <v>1.7538114700813507E-3</v>
      </c>
    </row>
    <row r="147" spans="2:21">
      <c r="B147" s="87" t="s">
        <v>483</v>
      </c>
      <c r="C147" s="111">
        <v>1191659</v>
      </c>
      <c r="D147" s="89" t="s">
        <v>109</v>
      </c>
      <c r="E147" s="89" t="s">
        <v>295</v>
      </c>
      <c r="F147" s="88" t="s">
        <v>479</v>
      </c>
      <c r="G147" s="89" t="s">
        <v>480</v>
      </c>
      <c r="H147" s="88" t="s">
        <v>465</v>
      </c>
      <c r="I147" s="88" t="s">
        <v>120</v>
      </c>
      <c r="J147" s="102"/>
      <c r="K147" s="91">
        <v>3.0400000094422599</v>
      </c>
      <c r="L147" s="89" t="s">
        <v>122</v>
      </c>
      <c r="M147" s="90">
        <v>3.5400000000000001E-2</v>
      </c>
      <c r="N147" s="90">
        <v>4.7900000138136764E-2</v>
      </c>
      <c r="O147" s="91">
        <v>117.18</v>
      </c>
      <c r="P147" s="103">
        <v>97.61</v>
      </c>
      <c r="Q147" s="91"/>
      <c r="R147" s="91">
        <v>0.11437939799999999</v>
      </c>
      <c r="S147" s="92">
        <v>1.7056520283547548E-7</v>
      </c>
      <c r="T147" s="92">
        <f t="shared" si="4"/>
        <v>4.977167944307425E-3</v>
      </c>
      <c r="U147" s="92">
        <f>R147/'סכום נכסי הקרן'!$C$42</f>
        <v>1.3344975809584897E-3</v>
      </c>
    </row>
    <row r="148" spans="2:21">
      <c r="B148" s="87" t="s">
        <v>484</v>
      </c>
      <c r="C148" s="111">
        <v>1139542</v>
      </c>
      <c r="D148" s="89" t="s">
        <v>109</v>
      </c>
      <c r="E148" s="89" t="s">
        <v>295</v>
      </c>
      <c r="F148" s="88" t="s">
        <v>485</v>
      </c>
      <c r="G148" s="89" t="s">
        <v>329</v>
      </c>
      <c r="H148" s="88" t="s">
        <v>457</v>
      </c>
      <c r="I148" s="88" t="s">
        <v>299</v>
      </c>
      <c r="J148" s="102"/>
      <c r="K148" s="91">
        <v>3.02999994351091</v>
      </c>
      <c r="L148" s="89" t="s">
        <v>122</v>
      </c>
      <c r="M148" s="90">
        <v>1.9400000000000001E-2</v>
      </c>
      <c r="N148" s="90">
        <v>2.4699999780320205E-2</v>
      </c>
      <c r="O148" s="91">
        <v>11.711683000000001</v>
      </c>
      <c r="P148" s="103">
        <v>108.83</v>
      </c>
      <c r="Q148" s="91"/>
      <c r="R148" s="91">
        <v>1.2745824000000001E-2</v>
      </c>
      <c r="S148" s="92">
        <v>3.2402256819619523E-8</v>
      </c>
      <c r="T148" s="92">
        <f t="shared" si="4"/>
        <v>5.5462878582893268E-4</v>
      </c>
      <c r="U148" s="92">
        <f>R148/'סכום נכסי הקרן'!$C$42</f>
        <v>1.4870922205170779E-4</v>
      </c>
    </row>
    <row r="149" spans="2:21">
      <c r="B149" s="87" t="s">
        <v>486</v>
      </c>
      <c r="C149" s="111">
        <v>1142595</v>
      </c>
      <c r="D149" s="89" t="s">
        <v>109</v>
      </c>
      <c r="E149" s="89" t="s">
        <v>295</v>
      </c>
      <c r="F149" s="88" t="s">
        <v>485</v>
      </c>
      <c r="G149" s="89" t="s">
        <v>329</v>
      </c>
      <c r="H149" s="88" t="s">
        <v>457</v>
      </c>
      <c r="I149" s="88" t="s">
        <v>299</v>
      </c>
      <c r="J149" s="102"/>
      <c r="K149" s="91">
        <v>3.9999999863330729</v>
      </c>
      <c r="L149" s="89" t="s">
        <v>122</v>
      </c>
      <c r="M149" s="90">
        <v>1.23E-2</v>
      </c>
      <c r="N149" s="90">
        <v>2.629999993234871E-2</v>
      </c>
      <c r="O149" s="91">
        <v>140.50761199999999</v>
      </c>
      <c r="P149" s="103">
        <v>104.15</v>
      </c>
      <c r="Q149" s="91"/>
      <c r="R149" s="91">
        <v>0.146338673</v>
      </c>
      <c r="S149" s="92">
        <v>1.1049041465758433E-7</v>
      </c>
      <c r="T149" s="92">
        <f t="shared" si="4"/>
        <v>6.367861389409364E-3</v>
      </c>
      <c r="U149" s="92">
        <f>R149/'סכום נכסי הקרן'!$C$42</f>
        <v>1.7073757034389658E-3</v>
      </c>
    </row>
    <row r="150" spans="2:21">
      <c r="B150" s="87" t="s">
        <v>487</v>
      </c>
      <c r="C150" s="111">
        <v>1820190</v>
      </c>
      <c r="D150" s="89" t="s">
        <v>109</v>
      </c>
      <c r="E150" s="89" t="s">
        <v>295</v>
      </c>
      <c r="F150" s="88" t="s">
        <v>488</v>
      </c>
      <c r="G150" s="89" t="s">
        <v>489</v>
      </c>
      <c r="H150" s="88" t="s">
        <v>490</v>
      </c>
      <c r="I150" s="88" t="s">
        <v>120</v>
      </c>
      <c r="J150" s="102"/>
      <c r="K150" s="91">
        <v>1.2</v>
      </c>
      <c r="L150" s="89" t="s">
        <v>122</v>
      </c>
      <c r="M150" s="90">
        <v>4.6500000000000007E-2</v>
      </c>
      <c r="N150" s="90">
        <v>0.04</v>
      </c>
      <c r="O150" s="91">
        <v>9.9999999999999995E-7</v>
      </c>
      <c r="P150" s="103">
        <v>110.23</v>
      </c>
      <c r="Q150" s="91"/>
      <c r="R150" s="91">
        <v>9.9999999999999986E-10</v>
      </c>
      <c r="S150" s="92">
        <v>2.3257263475956173E-15</v>
      </c>
      <c r="T150" s="92">
        <f t="shared" si="4"/>
        <v>4.3514549222469459E-11</v>
      </c>
      <c r="U150" s="92">
        <f>R150/'סכום נכסי הקרן'!$C$42</f>
        <v>1.1667289776769847E-11</v>
      </c>
    </row>
    <row r="151" spans="2:21">
      <c r="B151" s="87" t="s">
        <v>491</v>
      </c>
      <c r="C151" s="111">
        <v>1142231</v>
      </c>
      <c r="D151" s="89" t="s">
        <v>109</v>
      </c>
      <c r="E151" s="89" t="s">
        <v>295</v>
      </c>
      <c r="F151" s="88" t="s">
        <v>492</v>
      </c>
      <c r="G151" s="89" t="s">
        <v>489</v>
      </c>
      <c r="H151" s="88" t="s">
        <v>490</v>
      </c>
      <c r="I151" s="88" t="s">
        <v>120</v>
      </c>
      <c r="J151" s="102"/>
      <c r="K151" s="91">
        <v>2.860000016482418</v>
      </c>
      <c r="L151" s="89" t="s">
        <v>122</v>
      </c>
      <c r="M151" s="90">
        <v>2.5699999999999997E-2</v>
      </c>
      <c r="N151" s="90">
        <v>4.590000032215636E-2</v>
      </c>
      <c r="O151" s="91">
        <v>38.048907999999997</v>
      </c>
      <c r="P151" s="103">
        <v>105.24</v>
      </c>
      <c r="Q151" s="91"/>
      <c r="R151" s="91">
        <v>4.0042668999999996E-2</v>
      </c>
      <c r="S151" s="92">
        <v>3.1992586587835116E-8</v>
      </c>
      <c r="T151" s="92">
        <f t="shared" si="4"/>
        <v>1.742438691199552E-3</v>
      </c>
      <c r="U151" s="92">
        <f>R151/'סכום נכסי הקרן'!$C$42</f>
        <v>4.6718942265827889E-4</v>
      </c>
    </row>
    <row r="152" spans="2:21">
      <c r="B152" s="87" t="s">
        <v>493</v>
      </c>
      <c r="C152" s="111">
        <v>1171628</v>
      </c>
      <c r="D152" s="89" t="s">
        <v>109</v>
      </c>
      <c r="E152" s="89" t="s">
        <v>295</v>
      </c>
      <c r="F152" s="88" t="s">
        <v>492</v>
      </c>
      <c r="G152" s="89" t="s">
        <v>489</v>
      </c>
      <c r="H152" s="88" t="s">
        <v>490</v>
      </c>
      <c r="I152" s="88" t="s">
        <v>120</v>
      </c>
      <c r="J152" s="102"/>
      <c r="K152" s="91">
        <v>1.7300001664918503</v>
      </c>
      <c r="L152" s="89" t="s">
        <v>122</v>
      </c>
      <c r="M152" s="90">
        <v>1.2199999999999999E-2</v>
      </c>
      <c r="N152" s="90">
        <v>3.8700003294413213E-2</v>
      </c>
      <c r="O152" s="91">
        <v>5.4007290000000001</v>
      </c>
      <c r="P152" s="103">
        <v>104.54</v>
      </c>
      <c r="Q152" s="91"/>
      <c r="R152" s="91">
        <v>5.6459219999999994E-3</v>
      </c>
      <c r="S152" s="92">
        <v>1.1740715217391305E-8</v>
      </c>
      <c r="T152" s="92">
        <f t="shared" si="4"/>
        <v>2.4567975077522324E-4</v>
      </c>
      <c r="U152" s="92">
        <f>R152/'סכום נכסי הקרן'!$C$42</f>
        <v>6.5872608031039968E-5</v>
      </c>
    </row>
    <row r="153" spans="2:21">
      <c r="B153" s="87" t="s">
        <v>494</v>
      </c>
      <c r="C153" s="111">
        <v>1178292</v>
      </c>
      <c r="D153" s="89" t="s">
        <v>109</v>
      </c>
      <c r="E153" s="89" t="s">
        <v>295</v>
      </c>
      <c r="F153" s="88" t="s">
        <v>492</v>
      </c>
      <c r="G153" s="89" t="s">
        <v>489</v>
      </c>
      <c r="H153" s="88" t="s">
        <v>490</v>
      </c>
      <c r="I153" s="88" t="s">
        <v>120</v>
      </c>
      <c r="J153" s="102"/>
      <c r="K153" s="91">
        <v>5.5500000427882537</v>
      </c>
      <c r="L153" s="89" t="s">
        <v>122</v>
      </c>
      <c r="M153" s="90">
        <v>1.09E-2</v>
      </c>
      <c r="N153" s="90">
        <v>4.4700000427882539E-2</v>
      </c>
      <c r="O153" s="91">
        <v>39.06</v>
      </c>
      <c r="P153" s="103">
        <v>89.75</v>
      </c>
      <c r="Q153" s="91"/>
      <c r="R153" s="91">
        <v>3.505635E-2</v>
      </c>
      <c r="S153" s="92">
        <v>8.680000000000001E-8</v>
      </c>
      <c r="T153" s="92">
        <f t="shared" si="4"/>
        <v>1.5254612676351175E-3</v>
      </c>
      <c r="U153" s="92">
        <f>R153/'סכום נכסי הקרן'!$C$42</f>
        <v>4.0901259396586569E-4</v>
      </c>
    </row>
    <row r="154" spans="2:21">
      <c r="B154" s="87" t="s">
        <v>495</v>
      </c>
      <c r="C154" s="111">
        <v>1184530</v>
      </c>
      <c r="D154" s="89" t="s">
        <v>109</v>
      </c>
      <c r="E154" s="89" t="s">
        <v>295</v>
      </c>
      <c r="F154" s="88" t="s">
        <v>492</v>
      </c>
      <c r="G154" s="89" t="s">
        <v>489</v>
      </c>
      <c r="H154" s="88" t="s">
        <v>490</v>
      </c>
      <c r="I154" s="88" t="s">
        <v>120</v>
      </c>
      <c r="J154" s="102"/>
      <c r="K154" s="91">
        <v>6.4899999405702404</v>
      </c>
      <c r="L154" s="89" t="s">
        <v>122</v>
      </c>
      <c r="M154" s="90">
        <v>1.54E-2</v>
      </c>
      <c r="N154" s="90">
        <v>4.6799999627107389E-2</v>
      </c>
      <c r="O154" s="91">
        <v>49.432943000000002</v>
      </c>
      <c r="P154" s="103">
        <v>86.8</v>
      </c>
      <c r="Q154" s="91"/>
      <c r="R154" s="91">
        <v>4.2907794999999992E-2</v>
      </c>
      <c r="S154" s="92">
        <v>1.4123698000000002E-7</v>
      </c>
      <c r="T154" s="92">
        <f t="shared" si="4"/>
        <v>1.8671133575551288E-3</v>
      </c>
      <c r="U154" s="92">
        <f>R154/'סכום נכסי הקרן'!$C$42</f>
        <v>5.0061767794723629E-4</v>
      </c>
    </row>
    <row r="155" spans="2:21">
      <c r="B155" s="87" t="s">
        <v>496</v>
      </c>
      <c r="C155" s="111">
        <v>1182989</v>
      </c>
      <c r="D155" s="89" t="s">
        <v>109</v>
      </c>
      <c r="E155" s="89" t="s">
        <v>295</v>
      </c>
      <c r="F155" s="88" t="s">
        <v>497</v>
      </c>
      <c r="G155" s="89" t="s">
        <v>498</v>
      </c>
      <c r="H155" s="88" t="s">
        <v>499</v>
      </c>
      <c r="I155" s="88" t="s">
        <v>299</v>
      </c>
      <c r="J155" s="102"/>
      <c r="K155" s="91">
        <v>4.7100000085213178</v>
      </c>
      <c r="L155" s="89" t="s">
        <v>122</v>
      </c>
      <c r="M155" s="90">
        <v>7.4999999999999997E-3</v>
      </c>
      <c r="N155" s="90">
        <v>3.8400000114623037E-2</v>
      </c>
      <c r="O155" s="91">
        <v>143.531327</v>
      </c>
      <c r="P155" s="103">
        <v>92.39</v>
      </c>
      <c r="Q155" s="91"/>
      <c r="R155" s="91">
        <v>0.13260859699999999</v>
      </c>
      <c r="S155" s="92">
        <v>1.0722495667114896E-7</v>
      </c>
      <c r="T155" s="92">
        <f t="shared" si="4"/>
        <v>5.7704033214791162E-3</v>
      </c>
      <c r="U155" s="92">
        <f>R155/'סכום נכסי הקרן'!$C$42</f>
        <v>1.5471829280898927E-3</v>
      </c>
    </row>
    <row r="156" spans="2:21">
      <c r="B156" s="87" t="s">
        <v>500</v>
      </c>
      <c r="C156" s="111">
        <v>1260769</v>
      </c>
      <c r="D156" s="89" t="s">
        <v>109</v>
      </c>
      <c r="E156" s="89" t="s">
        <v>295</v>
      </c>
      <c r="F156" s="88" t="s">
        <v>501</v>
      </c>
      <c r="G156" s="89" t="s">
        <v>489</v>
      </c>
      <c r="H156" s="88" t="s">
        <v>490</v>
      </c>
      <c r="I156" s="88" t="s">
        <v>120</v>
      </c>
      <c r="J156" s="102"/>
      <c r="K156" s="91">
        <v>3.7900000168679231</v>
      </c>
      <c r="L156" s="89" t="s">
        <v>122</v>
      </c>
      <c r="M156" s="90">
        <v>1.0800000000000001E-2</v>
      </c>
      <c r="N156" s="90">
        <v>3.6900000306376565E-2</v>
      </c>
      <c r="O156" s="91">
        <v>58.139136000000001</v>
      </c>
      <c r="P156" s="103">
        <v>99.93</v>
      </c>
      <c r="Q156" s="91"/>
      <c r="R156" s="91">
        <v>5.8098438000000009E-2</v>
      </c>
      <c r="S156" s="92">
        <v>1.7725346341463416E-7</v>
      </c>
      <c r="T156" s="92">
        <f t="shared" si="4"/>
        <v>2.5281273400995911E-3</v>
      </c>
      <c r="U156" s="92">
        <f>R156/'סכום נכסי הקרן'!$C$42</f>
        <v>6.7785131172369702E-4</v>
      </c>
    </row>
    <row r="157" spans="2:21">
      <c r="B157" s="87" t="s">
        <v>502</v>
      </c>
      <c r="C157" s="111">
        <v>6120224</v>
      </c>
      <c r="D157" s="89" t="s">
        <v>109</v>
      </c>
      <c r="E157" s="89" t="s">
        <v>295</v>
      </c>
      <c r="F157" s="88" t="s">
        <v>503</v>
      </c>
      <c r="G157" s="89" t="s">
        <v>319</v>
      </c>
      <c r="H157" s="88" t="s">
        <v>499</v>
      </c>
      <c r="I157" s="88" t="s">
        <v>299</v>
      </c>
      <c r="J157" s="102"/>
      <c r="K157" s="91">
        <v>3.9900000672146518</v>
      </c>
      <c r="L157" s="89" t="s">
        <v>122</v>
      </c>
      <c r="M157" s="90">
        <v>1.8000000000000002E-2</v>
      </c>
      <c r="N157" s="90">
        <v>3.2800000175342577E-2</v>
      </c>
      <c r="O157" s="91">
        <v>6.5919340000000002</v>
      </c>
      <c r="P157" s="103">
        <v>103.82</v>
      </c>
      <c r="Q157" s="91"/>
      <c r="R157" s="91">
        <v>6.8437459999999995E-3</v>
      </c>
      <c r="S157" s="92">
        <v>1.1813120025101411E-8</v>
      </c>
      <c r="T157" s="92">
        <f t="shared" si="4"/>
        <v>2.9780252218307852E-4</v>
      </c>
      <c r="U157" s="92">
        <f>R157/'סכום נכסי הקרן'!$C$42</f>
        <v>7.9847967740609541E-5</v>
      </c>
    </row>
    <row r="158" spans="2:21">
      <c r="B158" s="87" t="s">
        <v>504</v>
      </c>
      <c r="C158" s="111">
        <v>1193630</v>
      </c>
      <c r="D158" s="89" t="s">
        <v>109</v>
      </c>
      <c r="E158" s="89" t="s">
        <v>295</v>
      </c>
      <c r="F158" s="88" t="s">
        <v>505</v>
      </c>
      <c r="G158" s="89" t="s">
        <v>319</v>
      </c>
      <c r="H158" s="88" t="s">
        <v>499</v>
      </c>
      <c r="I158" s="88" t="s">
        <v>299</v>
      </c>
      <c r="J158" s="102"/>
      <c r="K158" s="91">
        <v>5.0899999948587675</v>
      </c>
      <c r="L158" s="89" t="s">
        <v>122</v>
      </c>
      <c r="M158" s="90">
        <v>3.6200000000000003E-2</v>
      </c>
      <c r="N158" s="90">
        <v>4.6199999931450228E-2</v>
      </c>
      <c r="O158" s="91">
        <v>121.33868000000001</v>
      </c>
      <c r="P158" s="103">
        <v>96.18</v>
      </c>
      <c r="Q158" s="91"/>
      <c r="R158" s="91">
        <v>0.11670354000000002</v>
      </c>
      <c r="S158" s="92">
        <v>9.6248137918561806E-8</v>
      </c>
      <c r="T158" s="92">
        <f t="shared" si="4"/>
        <v>5.0783019357664352E-3</v>
      </c>
      <c r="U158" s="92">
        <f>R158/'סכום נכסי הקרן'!$C$42</f>
        <v>1.3616140191548515E-3</v>
      </c>
    </row>
    <row r="159" spans="2:21">
      <c r="B159" s="87" t="s">
        <v>506</v>
      </c>
      <c r="C159" s="111">
        <v>1132828</v>
      </c>
      <c r="D159" s="89" t="s">
        <v>109</v>
      </c>
      <c r="E159" s="89" t="s">
        <v>295</v>
      </c>
      <c r="F159" s="88" t="s">
        <v>507</v>
      </c>
      <c r="G159" s="89" t="s">
        <v>145</v>
      </c>
      <c r="H159" s="88" t="s">
        <v>499</v>
      </c>
      <c r="I159" s="88" t="s">
        <v>299</v>
      </c>
      <c r="J159" s="102"/>
      <c r="K159" s="91">
        <v>0.75999998564418003</v>
      </c>
      <c r="L159" s="89" t="s">
        <v>122</v>
      </c>
      <c r="M159" s="90">
        <v>1.9799999999999998E-2</v>
      </c>
      <c r="N159" s="90">
        <v>2.1799999777107008E-2</v>
      </c>
      <c r="O159" s="91">
        <v>48.382564999999992</v>
      </c>
      <c r="P159" s="103">
        <v>109.42</v>
      </c>
      <c r="Q159" s="91"/>
      <c r="R159" s="91">
        <v>5.2940200999999992E-2</v>
      </c>
      <c r="S159" s="92">
        <v>1.5921624335276571E-7</v>
      </c>
      <c r="T159" s="92">
        <f t="shared" si="4"/>
        <v>2.3036689822619268E-3</v>
      </c>
      <c r="U159" s="92">
        <f>R159/'סכום נכסי הקרן'!$C$42</f>
        <v>6.1766866590744088E-4</v>
      </c>
    </row>
    <row r="160" spans="2:21">
      <c r="B160" s="87" t="s">
        <v>508</v>
      </c>
      <c r="C160" s="111">
        <v>1166057</v>
      </c>
      <c r="D160" s="89" t="s">
        <v>109</v>
      </c>
      <c r="E160" s="89" t="s">
        <v>295</v>
      </c>
      <c r="F160" s="88" t="s">
        <v>509</v>
      </c>
      <c r="G160" s="89" t="s">
        <v>329</v>
      </c>
      <c r="H160" s="88" t="s">
        <v>510</v>
      </c>
      <c r="I160" s="88" t="s">
        <v>299</v>
      </c>
      <c r="J160" s="102"/>
      <c r="K160" s="91">
        <v>3.9699999995517854</v>
      </c>
      <c r="L160" s="89" t="s">
        <v>122</v>
      </c>
      <c r="M160" s="90">
        <v>2.75E-2</v>
      </c>
      <c r="N160" s="90">
        <v>3.7800000004482158E-2</v>
      </c>
      <c r="O160" s="91">
        <v>85.580007999999992</v>
      </c>
      <c r="P160" s="103">
        <v>104.28</v>
      </c>
      <c r="Q160" s="91"/>
      <c r="R160" s="91">
        <v>8.9242831999999994E-2</v>
      </c>
      <c r="S160" s="92">
        <v>9.4773042918989512E-8</v>
      </c>
      <c r="T160" s="92">
        <f t="shared" si="4"/>
        <v>3.8833616058165728E-3</v>
      </c>
      <c r="U160" s="92">
        <f>R160/'סכום נכסי הקרן'!$C$42</f>
        <v>1.0412219814435891E-3</v>
      </c>
    </row>
    <row r="161" spans="2:21">
      <c r="B161" s="87" t="s">
        <v>511</v>
      </c>
      <c r="C161" s="111">
        <v>1180355</v>
      </c>
      <c r="D161" s="89" t="s">
        <v>109</v>
      </c>
      <c r="E161" s="89" t="s">
        <v>295</v>
      </c>
      <c r="F161" s="88" t="s">
        <v>509</v>
      </c>
      <c r="G161" s="89" t="s">
        <v>329</v>
      </c>
      <c r="H161" s="88" t="s">
        <v>510</v>
      </c>
      <c r="I161" s="88" t="s">
        <v>299</v>
      </c>
      <c r="J161" s="102"/>
      <c r="K161" s="91">
        <v>4.2099999810860744</v>
      </c>
      <c r="L161" s="89" t="s">
        <v>122</v>
      </c>
      <c r="M161" s="90">
        <v>2.5000000000000001E-2</v>
      </c>
      <c r="N161" s="90">
        <v>6.1399999243443013E-2</v>
      </c>
      <c r="O161" s="91">
        <v>6.1257219999999997</v>
      </c>
      <c r="P161" s="103">
        <v>86.31</v>
      </c>
      <c r="Q161" s="91"/>
      <c r="R161" s="91">
        <v>5.2871100000000002E-3</v>
      </c>
      <c r="S161" s="92">
        <v>7.2002346118267392E-9</v>
      </c>
      <c r="T161" s="92">
        <f t="shared" si="4"/>
        <v>2.3006620833961055E-4</v>
      </c>
      <c r="U161" s="92">
        <f>R161/'סכום נכסי הקרן'!$C$42</f>
        <v>6.1686244451657638E-5</v>
      </c>
    </row>
    <row r="162" spans="2:21">
      <c r="B162" s="87" t="s">
        <v>512</v>
      </c>
      <c r="C162" s="111">
        <v>1260603</v>
      </c>
      <c r="D162" s="89" t="s">
        <v>109</v>
      </c>
      <c r="E162" s="89" t="s">
        <v>295</v>
      </c>
      <c r="F162" s="88" t="s">
        <v>501</v>
      </c>
      <c r="G162" s="89" t="s">
        <v>489</v>
      </c>
      <c r="H162" s="88" t="s">
        <v>513</v>
      </c>
      <c r="I162" s="88" t="s">
        <v>120</v>
      </c>
      <c r="J162" s="102"/>
      <c r="K162" s="91">
        <v>2.4599999882815267</v>
      </c>
      <c r="L162" s="89" t="s">
        <v>122</v>
      </c>
      <c r="M162" s="90">
        <v>0.04</v>
      </c>
      <c r="N162" s="90">
        <v>0.13529999935548395</v>
      </c>
      <c r="O162" s="91">
        <v>96.983007999999984</v>
      </c>
      <c r="P162" s="103">
        <v>87.99</v>
      </c>
      <c r="Q162" s="91"/>
      <c r="R162" s="91">
        <v>8.5335350000000004E-2</v>
      </c>
      <c r="S162" s="92">
        <v>3.3506576145342378E-8</v>
      </c>
      <c r="T162" s="92">
        <f t="shared" si="4"/>
        <v>3.7133292879916601E-3</v>
      </c>
      <c r="U162" s="92">
        <f>R162/'סכום נכסי הקרן'!$C$42</f>
        <v>9.9563225665207696E-4</v>
      </c>
    </row>
    <row r="163" spans="2:21">
      <c r="B163" s="87" t="s">
        <v>514</v>
      </c>
      <c r="C163" s="111">
        <v>1260652</v>
      </c>
      <c r="D163" s="89" t="s">
        <v>109</v>
      </c>
      <c r="E163" s="89" t="s">
        <v>295</v>
      </c>
      <c r="F163" s="88" t="s">
        <v>501</v>
      </c>
      <c r="G163" s="89" t="s">
        <v>489</v>
      </c>
      <c r="H163" s="88" t="s">
        <v>513</v>
      </c>
      <c r="I163" s="88" t="s">
        <v>120</v>
      </c>
      <c r="J163" s="102"/>
      <c r="K163" s="91">
        <v>3.1900000163819446</v>
      </c>
      <c r="L163" s="89" t="s">
        <v>122</v>
      </c>
      <c r="M163" s="90">
        <v>3.2799999999999996E-2</v>
      </c>
      <c r="N163" s="90">
        <v>0.12140000072288581</v>
      </c>
      <c r="O163" s="91">
        <v>90.62560000000002</v>
      </c>
      <c r="P163" s="103">
        <v>84.87</v>
      </c>
      <c r="Q163" s="91"/>
      <c r="R163" s="91">
        <v>7.6913945999999997E-2</v>
      </c>
      <c r="S163" s="92">
        <v>6.0398264847881569E-8</v>
      </c>
      <c r="T163" s="92">
        <f t="shared" si="4"/>
        <v>3.3468756891113583E-3</v>
      </c>
      <c r="U163" s="92">
        <f>R163/'סכום נכסי הקרן'!$C$42</f>
        <v>8.9737729585682817E-4</v>
      </c>
    </row>
    <row r="164" spans="2:21">
      <c r="B164" s="87" t="s">
        <v>515</v>
      </c>
      <c r="C164" s="111">
        <v>1260736</v>
      </c>
      <c r="D164" s="89" t="s">
        <v>109</v>
      </c>
      <c r="E164" s="89" t="s">
        <v>295</v>
      </c>
      <c r="F164" s="88" t="s">
        <v>501</v>
      </c>
      <c r="G164" s="89" t="s">
        <v>489</v>
      </c>
      <c r="H164" s="88" t="s">
        <v>513</v>
      </c>
      <c r="I164" s="88" t="s">
        <v>120</v>
      </c>
      <c r="J164" s="102"/>
      <c r="K164" s="91">
        <v>4.0700000279758424</v>
      </c>
      <c r="L164" s="89" t="s">
        <v>122</v>
      </c>
      <c r="M164" s="90">
        <v>1.29E-2</v>
      </c>
      <c r="N164" s="90">
        <v>9.5000001125464945E-2</v>
      </c>
      <c r="O164" s="91">
        <v>39.701594999999998</v>
      </c>
      <c r="P164" s="103">
        <v>78.33</v>
      </c>
      <c r="Q164" s="91"/>
      <c r="R164" s="91">
        <v>3.1098259E-2</v>
      </c>
      <c r="S164" s="92">
        <v>3.8525727313657471E-8</v>
      </c>
      <c r="T164" s="92">
        <f t="shared" si="4"/>
        <v>1.353226721988604E-3</v>
      </c>
      <c r="U164" s="92">
        <f>R164/'סכום נכסי הקרן'!$C$42</f>
        <v>3.6283239930604092E-4</v>
      </c>
    </row>
    <row r="165" spans="2:21">
      <c r="B165" s="87" t="s">
        <v>516</v>
      </c>
      <c r="C165" s="111">
        <v>6120323</v>
      </c>
      <c r="D165" s="89" t="s">
        <v>109</v>
      </c>
      <c r="E165" s="89" t="s">
        <v>295</v>
      </c>
      <c r="F165" s="88" t="s">
        <v>503</v>
      </c>
      <c r="G165" s="89" t="s">
        <v>319</v>
      </c>
      <c r="H165" s="88" t="s">
        <v>510</v>
      </c>
      <c r="I165" s="88" t="s">
        <v>299</v>
      </c>
      <c r="J165" s="102"/>
      <c r="K165" s="91">
        <v>3.1899999964752084</v>
      </c>
      <c r="L165" s="89" t="s">
        <v>122</v>
      </c>
      <c r="M165" s="90">
        <v>3.3000000000000002E-2</v>
      </c>
      <c r="N165" s="90">
        <v>5.7599999954272965E-2</v>
      </c>
      <c r="O165" s="91">
        <v>103.21604600000001</v>
      </c>
      <c r="P165" s="103">
        <v>101.7</v>
      </c>
      <c r="Q165" s="91"/>
      <c r="R165" s="91">
        <v>0.10497072299999999</v>
      </c>
      <c r="S165" s="92">
        <v>1.6347327659116178E-7</v>
      </c>
      <c r="T165" s="92">
        <f t="shared" si="4"/>
        <v>4.5677536929017073E-3</v>
      </c>
      <c r="U165" s="92">
        <f>R165/'סכום נכסי הקרן'!$C$42</f>
        <v>1.2247238433180396E-3</v>
      </c>
    </row>
    <row r="166" spans="2:21">
      <c r="B166" s="87" t="s">
        <v>517</v>
      </c>
      <c r="C166" s="111">
        <v>1168350</v>
      </c>
      <c r="D166" s="89" t="s">
        <v>109</v>
      </c>
      <c r="E166" s="89" t="s">
        <v>295</v>
      </c>
      <c r="F166" s="88" t="s">
        <v>518</v>
      </c>
      <c r="G166" s="89" t="s">
        <v>319</v>
      </c>
      <c r="H166" s="88" t="s">
        <v>510</v>
      </c>
      <c r="I166" s="88" t="s">
        <v>299</v>
      </c>
      <c r="J166" s="102"/>
      <c r="K166" s="91">
        <v>2.7500000114901733</v>
      </c>
      <c r="L166" s="89" t="s">
        <v>122</v>
      </c>
      <c r="M166" s="90">
        <v>1E-3</v>
      </c>
      <c r="N166" s="90">
        <v>3.2400000176489058E-2</v>
      </c>
      <c r="O166" s="91">
        <v>108.658224</v>
      </c>
      <c r="P166" s="103">
        <v>100.12</v>
      </c>
      <c r="Q166" s="91"/>
      <c r="R166" s="91">
        <v>0.10878861699999999</v>
      </c>
      <c r="S166" s="92">
        <v>1.9187057265455317E-7</v>
      </c>
      <c r="T166" s="92">
        <f t="shared" si="4"/>
        <v>4.7338876292908781E-3</v>
      </c>
      <c r="U166" s="92">
        <f>R166/'סכום נכסי הקרן'!$C$42</f>
        <v>1.2692683189530305E-3</v>
      </c>
    </row>
    <row r="167" spans="2:21">
      <c r="B167" s="87" t="s">
        <v>519</v>
      </c>
      <c r="C167" s="111">
        <v>1175975</v>
      </c>
      <c r="D167" s="89" t="s">
        <v>109</v>
      </c>
      <c r="E167" s="89" t="s">
        <v>295</v>
      </c>
      <c r="F167" s="88" t="s">
        <v>518</v>
      </c>
      <c r="G167" s="89" t="s">
        <v>319</v>
      </c>
      <c r="H167" s="88" t="s">
        <v>510</v>
      </c>
      <c r="I167" s="88" t="s">
        <v>299</v>
      </c>
      <c r="J167" s="102"/>
      <c r="K167" s="91">
        <v>5.459999949797373</v>
      </c>
      <c r="L167" s="89" t="s">
        <v>122</v>
      </c>
      <c r="M167" s="90">
        <v>3.0000000000000001E-3</v>
      </c>
      <c r="N167" s="90">
        <v>4.0199999697307691E-2</v>
      </c>
      <c r="O167" s="91">
        <v>61.276218</v>
      </c>
      <c r="P167" s="103">
        <v>88.42</v>
      </c>
      <c r="Q167" s="91"/>
      <c r="R167" s="91">
        <v>5.4180432000000001E-2</v>
      </c>
      <c r="S167" s="92">
        <v>1.6936770095689813E-7</v>
      </c>
      <c r="T167" s="92">
        <f t="shared" si="4"/>
        <v>2.3576370751586598E-3</v>
      </c>
      <c r="U167" s="92">
        <f>R167/'סכום נכסי הקרן'!$C$42</f>
        <v>6.3213880037457399E-4</v>
      </c>
    </row>
    <row r="168" spans="2:21">
      <c r="B168" s="87" t="s">
        <v>520</v>
      </c>
      <c r="C168" s="111">
        <v>1185834</v>
      </c>
      <c r="D168" s="89" t="s">
        <v>109</v>
      </c>
      <c r="E168" s="89" t="s">
        <v>295</v>
      </c>
      <c r="F168" s="88" t="s">
        <v>518</v>
      </c>
      <c r="G168" s="89" t="s">
        <v>319</v>
      </c>
      <c r="H168" s="88" t="s">
        <v>510</v>
      </c>
      <c r="I168" s="88" t="s">
        <v>299</v>
      </c>
      <c r="J168" s="102"/>
      <c r="K168" s="91">
        <v>3.9799999808642657</v>
      </c>
      <c r="L168" s="89" t="s">
        <v>122</v>
      </c>
      <c r="M168" s="90">
        <v>3.0000000000000001E-3</v>
      </c>
      <c r="N168" s="90">
        <v>3.8499999852802037E-2</v>
      </c>
      <c r="O168" s="91">
        <v>88.998767999999998</v>
      </c>
      <c r="P168" s="103">
        <v>91.6</v>
      </c>
      <c r="Q168" s="91"/>
      <c r="R168" s="91">
        <v>8.152287200000001E-2</v>
      </c>
      <c r="S168" s="92">
        <v>1.7498774675580023E-7</v>
      </c>
      <c r="T168" s="92">
        <f t="shared" si="4"/>
        <v>3.5474310264010781E-3</v>
      </c>
      <c r="U168" s="92">
        <f>R168/'סכום נכסי הקרן'!$C$42</f>
        <v>9.5115097105851712E-4</v>
      </c>
    </row>
    <row r="169" spans="2:21">
      <c r="B169" s="87" t="s">
        <v>521</v>
      </c>
      <c r="C169" s="111">
        <v>1192129</v>
      </c>
      <c r="D169" s="89" t="s">
        <v>109</v>
      </c>
      <c r="E169" s="89" t="s">
        <v>295</v>
      </c>
      <c r="F169" s="88" t="s">
        <v>518</v>
      </c>
      <c r="G169" s="89" t="s">
        <v>319</v>
      </c>
      <c r="H169" s="88" t="s">
        <v>510</v>
      </c>
      <c r="I169" s="88" t="s">
        <v>299</v>
      </c>
      <c r="J169" s="102"/>
      <c r="K169" s="91">
        <v>3.4900000470208954</v>
      </c>
      <c r="L169" s="89" t="s">
        <v>122</v>
      </c>
      <c r="M169" s="90">
        <v>3.0000000000000001E-3</v>
      </c>
      <c r="N169" s="90">
        <v>3.2800000268690829E-2</v>
      </c>
      <c r="O169" s="91">
        <v>34.256735999999997</v>
      </c>
      <c r="P169" s="103">
        <v>91.26</v>
      </c>
      <c r="Q169" s="91"/>
      <c r="R169" s="91">
        <v>3.1262696999999999E-2</v>
      </c>
      <c r="S169" s="92">
        <v>1.3702694399999998E-7</v>
      </c>
      <c r="T169" s="92">
        <f t="shared" si="4"/>
        <v>1.3603821674336486E-3</v>
      </c>
      <c r="U169" s="92">
        <f>R169/'סכום נכסי הקרן'!$C$42</f>
        <v>3.6475094510235342E-4</v>
      </c>
    </row>
    <row r="170" spans="2:21">
      <c r="B170" s="87" t="s">
        <v>522</v>
      </c>
      <c r="C170" s="111">
        <v>1188192</v>
      </c>
      <c r="D170" s="89" t="s">
        <v>109</v>
      </c>
      <c r="E170" s="89" t="s">
        <v>295</v>
      </c>
      <c r="F170" s="88" t="s">
        <v>523</v>
      </c>
      <c r="G170" s="89" t="s">
        <v>524</v>
      </c>
      <c r="H170" s="88" t="s">
        <v>513</v>
      </c>
      <c r="I170" s="88" t="s">
        <v>120</v>
      </c>
      <c r="J170" s="102"/>
      <c r="K170" s="91">
        <v>4.4099999951516713</v>
      </c>
      <c r="L170" s="89" t="s">
        <v>122</v>
      </c>
      <c r="M170" s="90">
        <v>3.2500000000000001E-2</v>
      </c>
      <c r="N170" s="90">
        <v>5.559999995151671E-2</v>
      </c>
      <c r="O170" s="91">
        <v>43.907738000000002</v>
      </c>
      <c r="P170" s="103">
        <v>93.95</v>
      </c>
      <c r="Q170" s="91"/>
      <c r="R170" s="91">
        <v>4.1251319999999994E-2</v>
      </c>
      <c r="S170" s="92">
        <v>1.6887591538461539E-7</v>
      </c>
      <c r="T170" s="92">
        <f t="shared" si="4"/>
        <v>1.795032594631839E-3</v>
      </c>
      <c r="U170" s="92">
        <f>R170/'סכום נכסי הקרן'!$C$42</f>
        <v>4.8129110411426155E-4</v>
      </c>
    </row>
    <row r="171" spans="2:21">
      <c r="B171" s="87" t="s">
        <v>529</v>
      </c>
      <c r="C171" s="111">
        <v>3660156</v>
      </c>
      <c r="D171" s="89" t="s">
        <v>109</v>
      </c>
      <c r="E171" s="89" t="s">
        <v>295</v>
      </c>
      <c r="F171" s="88" t="s">
        <v>530</v>
      </c>
      <c r="G171" s="89" t="s">
        <v>319</v>
      </c>
      <c r="H171" s="88" t="s">
        <v>528</v>
      </c>
      <c r="I171" s="88"/>
      <c r="J171" s="102"/>
      <c r="K171" s="91">
        <v>3.6599999952521842</v>
      </c>
      <c r="L171" s="89" t="s">
        <v>122</v>
      </c>
      <c r="M171" s="90">
        <v>1.9E-2</v>
      </c>
      <c r="N171" s="90">
        <v>3.7000000011304324E-2</v>
      </c>
      <c r="O171" s="91">
        <v>89.28</v>
      </c>
      <c r="P171" s="103">
        <v>98.09</v>
      </c>
      <c r="Q171" s="91">
        <v>8.8698499999999997E-4</v>
      </c>
      <c r="R171" s="91">
        <v>8.8461736999999999E-2</v>
      </c>
      <c r="S171" s="92">
        <v>1.6417468569043288E-7</v>
      </c>
      <c r="T171" s="92">
        <f t="shared" ref="T171:T178" si="5">IFERROR(R171/$R$11,0)</f>
        <v>3.8493726089916486E-3</v>
      </c>
      <c r="U171" s="92">
        <f>R171/'סכום נכסי הקרן'!$C$42</f>
        <v>1.0321087197354031E-3</v>
      </c>
    </row>
    <row r="172" spans="2:21">
      <c r="B172" s="87" t="s">
        <v>531</v>
      </c>
      <c r="C172" s="111">
        <v>1140581</v>
      </c>
      <c r="D172" s="89" t="s">
        <v>109</v>
      </c>
      <c r="E172" s="89" t="s">
        <v>295</v>
      </c>
      <c r="F172" s="88" t="s">
        <v>532</v>
      </c>
      <c r="G172" s="89" t="s">
        <v>319</v>
      </c>
      <c r="H172" s="88" t="s">
        <v>528</v>
      </c>
      <c r="I172" s="88"/>
      <c r="J172" s="102"/>
      <c r="K172" s="91">
        <v>9.9984412542426723E-3</v>
      </c>
      <c r="L172" s="89" t="s">
        <v>122</v>
      </c>
      <c r="M172" s="90">
        <v>2.1000000000000001E-2</v>
      </c>
      <c r="N172" s="90">
        <v>0.22333333333333333</v>
      </c>
      <c r="O172" s="91">
        <v>1.9999999999999999E-6</v>
      </c>
      <c r="P172" s="103">
        <v>111.53</v>
      </c>
      <c r="Q172" s="91"/>
      <c r="R172" s="91">
        <v>3E-9</v>
      </c>
      <c r="S172" s="92">
        <v>9.8101721871612117E-15</v>
      </c>
      <c r="T172" s="92">
        <f t="shared" si="5"/>
        <v>1.3054364766740839E-10</v>
      </c>
      <c r="U172" s="92">
        <f>R172/'סכום נכסי הקרן'!$C$42</f>
        <v>3.5001869330309544E-11</v>
      </c>
    </row>
    <row r="173" spans="2:21">
      <c r="B173" s="87" t="s">
        <v>533</v>
      </c>
      <c r="C173" s="111">
        <v>1155928</v>
      </c>
      <c r="D173" s="89" t="s">
        <v>109</v>
      </c>
      <c r="E173" s="89" t="s">
        <v>295</v>
      </c>
      <c r="F173" s="88" t="s">
        <v>532</v>
      </c>
      <c r="G173" s="89" t="s">
        <v>319</v>
      </c>
      <c r="H173" s="88" t="s">
        <v>528</v>
      </c>
      <c r="I173" s="88"/>
      <c r="J173" s="102"/>
      <c r="K173" s="91">
        <v>3.9400000126891959</v>
      </c>
      <c r="L173" s="89" t="s">
        <v>122</v>
      </c>
      <c r="M173" s="90">
        <v>2.75E-2</v>
      </c>
      <c r="N173" s="90">
        <v>3.4700000063445986E-2</v>
      </c>
      <c r="O173" s="91">
        <v>93.508871999999997</v>
      </c>
      <c r="P173" s="103">
        <v>106.19</v>
      </c>
      <c r="Q173" s="91"/>
      <c r="R173" s="91">
        <v>9.9297071000000001E-2</v>
      </c>
      <c r="S173" s="92">
        <v>1.8307338615456777E-7</v>
      </c>
      <c r="T173" s="92">
        <f t="shared" si="5"/>
        <v>4.3208672836765457E-3</v>
      </c>
      <c r="U173" s="92">
        <f>R173/'סכום נכסי הקרן'!$C$42</f>
        <v>1.1585277013414898E-3</v>
      </c>
    </row>
    <row r="174" spans="2:21">
      <c r="B174" s="87" t="s">
        <v>534</v>
      </c>
      <c r="C174" s="111">
        <v>1177658</v>
      </c>
      <c r="D174" s="89" t="s">
        <v>109</v>
      </c>
      <c r="E174" s="89" t="s">
        <v>295</v>
      </c>
      <c r="F174" s="88" t="s">
        <v>532</v>
      </c>
      <c r="G174" s="89" t="s">
        <v>319</v>
      </c>
      <c r="H174" s="88" t="s">
        <v>528</v>
      </c>
      <c r="I174" s="88"/>
      <c r="J174" s="102"/>
      <c r="K174" s="91">
        <v>5.6500000338927112</v>
      </c>
      <c r="L174" s="89" t="s">
        <v>122</v>
      </c>
      <c r="M174" s="90">
        <v>8.5000000000000006E-3</v>
      </c>
      <c r="N174" s="90">
        <v>3.6300000203356268E-2</v>
      </c>
      <c r="O174" s="91">
        <v>71.939701999999997</v>
      </c>
      <c r="P174" s="103">
        <v>92.28</v>
      </c>
      <c r="Q174" s="91"/>
      <c r="R174" s="91">
        <v>6.6385954999999996E-2</v>
      </c>
      <c r="S174" s="92">
        <v>1.391203742380643E-7</v>
      </c>
      <c r="T174" s="92">
        <f t="shared" si="5"/>
        <v>2.8887549065281428E-3</v>
      </c>
      <c r="U174" s="92">
        <f>R174/'סכום נכסי הקרן'!$C$42</f>
        <v>7.7454417409260324E-4</v>
      </c>
    </row>
    <row r="175" spans="2:21">
      <c r="B175" s="87" t="s">
        <v>535</v>
      </c>
      <c r="C175" s="111">
        <v>1193929</v>
      </c>
      <c r="D175" s="89" t="s">
        <v>109</v>
      </c>
      <c r="E175" s="89" t="s">
        <v>295</v>
      </c>
      <c r="F175" s="88" t="s">
        <v>532</v>
      </c>
      <c r="G175" s="89" t="s">
        <v>319</v>
      </c>
      <c r="H175" s="88" t="s">
        <v>528</v>
      </c>
      <c r="I175" s="88"/>
      <c r="J175" s="102"/>
      <c r="K175" s="91">
        <v>6.9599999349732871</v>
      </c>
      <c r="L175" s="89" t="s">
        <v>122</v>
      </c>
      <c r="M175" s="90">
        <v>3.1800000000000002E-2</v>
      </c>
      <c r="N175" s="90">
        <v>3.8199999613903884E-2</v>
      </c>
      <c r="O175" s="91">
        <v>30.575051999999999</v>
      </c>
      <c r="P175" s="103">
        <v>96.57</v>
      </c>
      <c r="Q175" s="91"/>
      <c r="R175" s="91">
        <v>2.9526326999999995E-2</v>
      </c>
      <c r="S175" s="92">
        <v>1.561066680281834E-7</v>
      </c>
      <c r="T175" s="92">
        <f t="shared" si="5"/>
        <v>1.284824809600229E-3</v>
      </c>
      <c r="U175" s="92">
        <f>R175/'סכום נכסי הקרן'!$C$42</f>
        <v>3.444922131526635E-4</v>
      </c>
    </row>
    <row r="176" spans="2:21">
      <c r="B176" s="87" t="s">
        <v>536</v>
      </c>
      <c r="C176" s="111">
        <v>1169531</v>
      </c>
      <c r="D176" s="89" t="s">
        <v>109</v>
      </c>
      <c r="E176" s="89" t="s">
        <v>295</v>
      </c>
      <c r="F176" s="88" t="s">
        <v>537</v>
      </c>
      <c r="G176" s="89" t="s">
        <v>329</v>
      </c>
      <c r="H176" s="88" t="s">
        <v>528</v>
      </c>
      <c r="I176" s="88"/>
      <c r="J176" s="102"/>
      <c r="K176" s="91">
        <v>2.7600000308557364</v>
      </c>
      <c r="L176" s="89" t="s">
        <v>122</v>
      </c>
      <c r="M176" s="90">
        <v>1.6399999999999998E-2</v>
      </c>
      <c r="N176" s="90">
        <v>3.4100000356769453E-2</v>
      </c>
      <c r="O176" s="91">
        <v>39.884022999999999</v>
      </c>
      <c r="P176" s="103">
        <v>104.01</v>
      </c>
      <c r="Q176" s="91"/>
      <c r="R176" s="91">
        <v>4.1483372000000004E-2</v>
      </c>
      <c r="S176" s="92">
        <v>1.5294896666090263E-7</v>
      </c>
      <c r="T176" s="92">
        <f t="shared" si="5"/>
        <v>1.8051302328080119E-3</v>
      </c>
      <c r="U176" s="92">
        <f>R176/'סכום נכסי הקרן'!$C$42</f>
        <v>4.8399852204154066E-4</v>
      </c>
    </row>
    <row r="177" spans="2:21">
      <c r="B177" s="87" t="s">
        <v>538</v>
      </c>
      <c r="C177" s="111">
        <v>1179340</v>
      </c>
      <c r="D177" s="89" t="s">
        <v>109</v>
      </c>
      <c r="E177" s="89" t="s">
        <v>295</v>
      </c>
      <c r="F177" s="88" t="s">
        <v>539</v>
      </c>
      <c r="G177" s="89" t="s">
        <v>540</v>
      </c>
      <c r="H177" s="88" t="s">
        <v>528</v>
      </c>
      <c r="I177" s="88"/>
      <c r="J177" s="102"/>
      <c r="K177" s="91">
        <v>3.1300000016496994</v>
      </c>
      <c r="L177" s="89" t="s">
        <v>122</v>
      </c>
      <c r="M177" s="90">
        <v>1.4800000000000001E-2</v>
      </c>
      <c r="N177" s="90">
        <v>4.830000004949097E-2</v>
      </c>
      <c r="O177" s="91">
        <v>156.520116</v>
      </c>
      <c r="P177" s="103">
        <v>96.82</v>
      </c>
      <c r="Q177" s="91"/>
      <c r="R177" s="91">
        <v>0.15154277500000002</v>
      </c>
      <c r="S177" s="92">
        <v>2.1829710532004658E-7</v>
      </c>
      <c r="T177" s="92">
        <f t="shared" si="5"/>
        <v>6.5943155420471163E-3</v>
      </c>
      <c r="U177" s="92">
        <f>R177/'סכום נכסי הקרן'!$C$42</f>
        <v>1.7680934695008337E-3</v>
      </c>
    </row>
    <row r="178" spans="2:21">
      <c r="B178" s="87" t="s">
        <v>541</v>
      </c>
      <c r="C178" s="111">
        <v>1113034</v>
      </c>
      <c r="D178" s="89" t="s">
        <v>109</v>
      </c>
      <c r="E178" s="89" t="s">
        <v>295</v>
      </c>
      <c r="F178" s="88" t="s">
        <v>542</v>
      </c>
      <c r="G178" s="89" t="s">
        <v>470</v>
      </c>
      <c r="H178" s="88" t="s">
        <v>528</v>
      </c>
      <c r="I178" s="88"/>
      <c r="J178" s="102"/>
      <c r="K178" s="91">
        <v>1.7599998994057129</v>
      </c>
      <c r="L178" s="89" t="s">
        <v>122</v>
      </c>
      <c r="M178" s="90">
        <v>4.9000000000000002E-2</v>
      </c>
      <c r="N178" s="90">
        <v>0</v>
      </c>
      <c r="O178" s="91">
        <v>29.980561000000002</v>
      </c>
      <c r="P178" s="103">
        <v>25.2</v>
      </c>
      <c r="Q178" s="91"/>
      <c r="R178" s="91">
        <v>7.5551009999999998E-3</v>
      </c>
      <c r="S178" s="92">
        <v>6.6015353060588898E-8</v>
      </c>
      <c r="T178" s="92">
        <f t="shared" si="5"/>
        <v>3.2875681434522828E-4</v>
      </c>
      <c r="U178" s="92">
        <f>R178/'סכום נכסי הקרן'!$C$42</f>
        <v>8.8147552659763664E-5</v>
      </c>
    </row>
    <row r="179" spans="2:21">
      <c r="B179" s="93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91"/>
      <c r="P179" s="103"/>
      <c r="Q179" s="88"/>
      <c r="R179" s="88"/>
      <c r="S179" s="88"/>
      <c r="T179" s="92"/>
      <c r="U179" s="88"/>
    </row>
    <row r="180" spans="2:21">
      <c r="B180" s="86" t="s">
        <v>42</v>
      </c>
      <c r="C180" s="81"/>
      <c r="D180" s="82"/>
      <c r="E180" s="82"/>
      <c r="F180" s="81"/>
      <c r="G180" s="82"/>
      <c r="H180" s="81"/>
      <c r="I180" s="81"/>
      <c r="J180" s="100"/>
      <c r="K180" s="84">
        <v>4.1104754288393242</v>
      </c>
      <c r="L180" s="82"/>
      <c r="M180" s="83"/>
      <c r="N180" s="83">
        <v>6.5000606293877286E-2</v>
      </c>
      <c r="O180" s="84"/>
      <c r="P180" s="101"/>
      <c r="Q180" s="84">
        <v>1.6244909999999998E-3</v>
      </c>
      <c r="R180" s="84">
        <v>3.1031486060000004</v>
      </c>
      <c r="S180" s="85"/>
      <c r="T180" s="85">
        <f t="shared" ref="T180:T202" si="6">IFERROR(R180/$R$11,0)</f>
        <v>0.13503211276042454</v>
      </c>
      <c r="U180" s="85">
        <f>R180/'סכום נכסי הקרן'!$C$42</f>
        <v>3.6205334006581415E-2</v>
      </c>
    </row>
    <row r="181" spans="2:21">
      <c r="B181" s="87" t="s">
        <v>543</v>
      </c>
      <c r="C181" s="111">
        <v>7480163</v>
      </c>
      <c r="D181" s="89" t="s">
        <v>109</v>
      </c>
      <c r="E181" s="89" t="s">
        <v>295</v>
      </c>
      <c r="F181" s="88" t="s">
        <v>305</v>
      </c>
      <c r="G181" s="89" t="s">
        <v>302</v>
      </c>
      <c r="H181" s="88" t="s">
        <v>303</v>
      </c>
      <c r="I181" s="88" t="s">
        <v>120</v>
      </c>
      <c r="J181" s="102"/>
      <c r="K181" s="91">
        <v>3.8300031964432639</v>
      </c>
      <c r="L181" s="89" t="s">
        <v>122</v>
      </c>
      <c r="M181" s="90">
        <v>2.6800000000000001E-2</v>
      </c>
      <c r="N181" s="90">
        <v>4.7500000000000007E-2</v>
      </c>
      <c r="O181" s="91">
        <v>3.9999999999999998E-6</v>
      </c>
      <c r="P181" s="103">
        <v>93.96</v>
      </c>
      <c r="Q181" s="91"/>
      <c r="R181" s="91">
        <v>3.9999999999999994E-9</v>
      </c>
      <c r="S181" s="92">
        <v>1.5328302819892763E-15</v>
      </c>
      <c r="T181" s="92">
        <f t="shared" si="6"/>
        <v>1.7405819688987784E-10</v>
      </c>
      <c r="U181" s="92">
        <f>R181/'סכום נכסי הקרן'!$C$42</f>
        <v>4.6669159107079388E-11</v>
      </c>
    </row>
    <row r="182" spans="2:21">
      <c r="B182" s="87" t="s">
        <v>544</v>
      </c>
      <c r="C182" s="111">
        <v>1143585</v>
      </c>
      <c r="D182" s="89" t="s">
        <v>109</v>
      </c>
      <c r="E182" s="89" t="s">
        <v>295</v>
      </c>
      <c r="F182" s="88" t="s">
        <v>545</v>
      </c>
      <c r="G182" s="89" t="s">
        <v>319</v>
      </c>
      <c r="H182" s="88" t="s">
        <v>303</v>
      </c>
      <c r="I182" s="88" t="s">
        <v>120</v>
      </c>
      <c r="J182" s="102"/>
      <c r="K182" s="91">
        <v>2.63</v>
      </c>
      <c r="L182" s="89" t="s">
        <v>122</v>
      </c>
      <c r="M182" s="90">
        <v>1.44E-2</v>
      </c>
      <c r="N182" s="90">
        <v>0.03</v>
      </c>
      <c r="O182" s="91">
        <v>9.9999999999999995E-7</v>
      </c>
      <c r="P182" s="103">
        <v>92.24</v>
      </c>
      <c r="Q182" s="91"/>
      <c r="R182" s="91">
        <v>9.9999999999999986E-10</v>
      </c>
      <c r="S182" s="92">
        <v>1.9999999999999998E-15</v>
      </c>
      <c r="T182" s="92">
        <f t="shared" si="6"/>
        <v>4.3514549222469459E-11</v>
      </c>
      <c r="U182" s="92">
        <f>R182/'סכום נכסי הקרן'!$C$42</f>
        <v>1.1667289776769847E-11</v>
      </c>
    </row>
    <row r="183" spans="2:21">
      <c r="B183" s="87" t="s">
        <v>546</v>
      </c>
      <c r="C183" s="111">
        <v>6620488</v>
      </c>
      <c r="D183" s="89" t="s">
        <v>109</v>
      </c>
      <c r="E183" s="89" t="s">
        <v>295</v>
      </c>
      <c r="F183" s="88" t="s">
        <v>322</v>
      </c>
      <c r="G183" s="89" t="s">
        <v>302</v>
      </c>
      <c r="H183" s="88" t="s">
        <v>303</v>
      </c>
      <c r="I183" s="88" t="s">
        <v>120</v>
      </c>
      <c r="J183" s="102"/>
      <c r="K183" s="91">
        <v>4.2599998963418839</v>
      </c>
      <c r="L183" s="89" t="s">
        <v>122</v>
      </c>
      <c r="M183" s="90">
        <v>2.5000000000000001E-2</v>
      </c>
      <c r="N183" s="90">
        <v>4.5299999215919373E-2</v>
      </c>
      <c r="O183" s="91">
        <v>24.391366000000001</v>
      </c>
      <c r="P183" s="103">
        <v>92.55</v>
      </c>
      <c r="Q183" s="91"/>
      <c r="R183" s="91">
        <v>2.2574209000000001E-2</v>
      </c>
      <c r="S183" s="92">
        <v>8.2208617946615867E-9</v>
      </c>
      <c r="T183" s="92">
        <f t="shared" si="6"/>
        <v>9.8230652868881328E-4</v>
      </c>
      <c r="U183" s="92">
        <f>R183/'סכום נכסי הקרן'!$C$42</f>
        <v>2.6337983788436595E-4</v>
      </c>
    </row>
    <row r="184" spans="2:21">
      <c r="B184" s="87" t="s">
        <v>547</v>
      </c>
      <c r="C184" s="111">
        <v>6000202</v>
      </c>
      <c r="D184" s="89" t="s">
        <v>109</v>
      </c>
      <c r="E184" s="89" t="s">
        <v>295</v>
      </c>
      <c r="F184" s="88" t="s">
        <v>328</v>
      </c>
      <c r="G184" s="89" t="s">
        <v>329</v>
      </c>
      <c r="H184" s="88" t="s">
        <v>330</v>
      </c>
      <c r="I184" s="88" t="s">
        <v>120</v>
      </c>
      <c r="J184" s="102"/>
      <c r="K184" s="91">
        <v>0.52</v>
      </c>
      <c r="L184" s="89" t="s">
        <v>122</v>
      </c>
      <c r="M184" s="90">
        <v>4.8000000000000001E-2</v>
      </c>
      <c r="N184" s="90">
        <v>0.04</v>
      </c>
      <c r="O184" s="91">
        <v>9.9999999999999995E-7</v>
      </c>
      <c r="P184" s="103">
        <v>102.23</v>
      </c>
      <c r="Q184" s="91"/>
      <c r="R184" s="91">
        <v>9.9999999999999986E-10</v>
      </c>
      <c r="S184" s="92">
        <v>1.4753192369530881E-15</v>
      </c>
      <c r="T184" s="92">
        <f t="shared" si="6"/>
        <v>4.3514549222469459E-11</v>
      </c>
      <c r="U184" s="92">
        <f>R184/'סכום נכסי הקרן'!$C$42</f>
        <v>1.1667289776769847E-11</v>
      </c>
    </row>
    <row r="185" spans="2:21">
      <c r="B185" s="87" t="s">
        <v>548</v>
      </c>
      <c r="C185" s="111">
        <v>7460389</v>
      </c>
      <c r="D185" s="89" t="s">
        <v>109</v>
      </c>
      <c r="E185" s="89" t="s">
        <v>295</v>
      </c>
      <c r="F185" s="88" t="s">
        <v>549</v>
      </c>
      <c r="G185" s="89" t="s">
        <v>550</v>
      </c>
      <c r="H185" s="88" t="s">
        <v>330</v>
      </c>
      <c r="I185" s="88" t="s">
        <v>120</v>
      </c>
      <c r="J185" s="102"/>
      <c r="K185" s="91">
        <v>2.4700000000000002</v>
      </c>
      <c r="L185" s="89" t="s">
        <v>122</v>
      </c>
      <c r="M185" s="90">
        <v>2.6099999999999998E-2</v>
      </c>
      <c r="N185" s="90">
        <v>5.000000000000001E-2</v>
      </c>
      <c r="O185" s="91">
        <v>9.9999999999999995E-7</v>
      </c>
      <c r="P185" s="103">
        <v>95.61</v>
      </c>
      <c r="Q185" s="91"/>
      <c r="R185" s="91">
        <v>9.9999999999999986E-10</v>
      </c>
      <c r="S185" s="92">
        <v>1.9506668549710405E-15</v>
      </c>
      <c r="T185" s="92">
        <f t="shared" si="6"/>
        <v>4.3514549222469459E-11</v>
      </c>
      <c r="U185" s="92">
        <f>R185/'סכום נכסי הקרן'!$C$42</f>
        <v>1.1667289776769847E-11</v>
      </c>
    </row>
    <row r="186" spans="2:21">
      <c r="B186" s="87" t="s">
        <v>551</v>
      </c>
      <c r="C186" s="111">
        <v>1133131</v>
      </c>
      <c r="D186" s="89" t="s">
        <v>109</v>
      </c>
      <c r="E186" s="89" t="s">
        <v>295</v>
      </c>
      <c r="F186" s="88" t="s">
        <v>552</v>
      </c>
      <c r="G186" s="89" t="s">
        <v>553</v>
      </c>
      <c r="H186" s="88" t="s">
        <v>339</v>
      </c>
      <c r="I186" s="88" t="s">
        <v>299</v>
      </c>
      <c r="J186" s="102"/>
      <c r="K186" s="91">
        <v>0.66000033941522995</v>
      </c>
      <c r="L186" s="89" t="s">
        <v>122</v>
      </c>
      <c r="M186" s="90">
        <v>5.2000000000000005E-2</v>
      </c>
      <c r="N186" s="90">
        <v>4.6249999999999999E-2</v>
      </c>
      <c r="O186" s="91">
        <v>7.9999999999999996E-6</v>
      </c>
      <c r="P186" s="103">
        <v>102.13</v>
      </c>
      <c r="Q186" s="91"/>
      <c r="R186" s="91">
        <v>7.9999999999999988E-9</v>
      </c>
      <c r="S186" s="92">
        <v>5.1796556438026433E-14</v>
      </c>
      <c r="T186" s="92">
        <f t="shared" si="6"/>
        <v>3.4811639377975567E-10</v>
      </c>
      <c r="U186" s="92">
        <f>R186/'סכום נכסי הקרן'!$C$42</f>
        <v>9.3338318214158776E-11</v>
      </c>
    </row>
    <row r="187" spans="2:21">
      <c r="B187" s="87" t="s">
        <v>554</v>
      </c>
      <c r="C187" s="111">
        <v>2810372</v>
      </c>
      <c r="D187" s="89" t="s">
        <v>109</v>
      </c>
      <c r="E187" s="89" t="s">
        <v>295</v>
      </c>
      <c r="F187" s="88" t="s">
        <v>555</v>
      </c>
      <c r="G187" s="89" t="s">
        <v>409</v>
      </c>
      <c r="H187" s="88" t="s">
        <v>353</v>
      </c>
      <c r="I187" s="88" t="s">
        <v>299</v>
      </c>
      <c r="J187" s="102"/>
      <c r="K187" s="91">
        <v>8.569999910006489</v>
      </c>
      <c r="L187" s="89" t="s">
        <v>122</v>
      </c>
      <c r="M187" s="90">
        <v>2.4E-2</v>
      </c>
      <c r="N187" s="90">
        <v>5.1599999412287267E-2</v>
      </c>
      <c r="O187" s="91">
        <v>34.141190000000002</v>
      </c>
      <c r="P187" s="103">
        <v>79.739999999999995</v>
      </c>
      <c r="Q187" s="91"/>
      <c r="R187" s="91">
        <v>2.7224184999999998E-2</v>
      </c>
      <c r="S187" s="92">
        <v>4.5458393438667794E-8</v>
      </c>
      <c r="T187" s="92">
        <f t="shared" si="6"/>
        <v>1.1846481382241148E-3</v>
      </c>
      <c r="U187" s="92">
        <f>R187/'סכום נכסי הקרן'!$C$42</f>
        <v>3.1763245533139106E-4</v>
      </c>
    </row>
    <row r="188" spans="2:21">
      <c r="B188" s="87" t="s">
        <v>556</v>
      </c>
      <c r="C188" s="111">
        <v>1138114</v>
      </c>
      <c r="D188" s="89" t="s">
        <v>109</v>
      </c>
      <c r="E188" s="89" t="s">
        <v>295</v>
      </c>
      <c r="F188" s="88" t="s">
        <v>347</v>
      </c>
      <c r="G188" s="89" t="s">
        <v>319</v>
      </c>
      <c r="H188" s="88" t="s">
        <v>348</v>
      </c>
      <c r="I188" s="88" t="s">
        <v>120</v>
      </c>
      <c r="J188" s="102"/>
      <c r="K188" s="91">
        <v>1.7099984220373756</v>
      </c>
      <c r="L188" s="89" t="s">
        <v>122</v>
      </c>
      <c r="M188" s="90">
        <v>3.39E-2</v>
      </c>
      <c r="N188" s="90">
        <v>0.06</v>
      </c>
      <c r="O188" s="91">
        <v>1.9999999999999999E-6</v>
      </c>
      <c r="P188" s="103">
        <v>97.37</v>
      </c>
      <c r="Q188" s="91"/>
      <c r="R188" s="91">
        <v>1.9999999999999997E-9</v>
      </c>
      <c r="S188" s="92">
        <v>3.0715939087466921E-15</v>
      </c>
      <c r="T188" s="92">
        <f t="shared" si="6"/>
        <v>8.7029098444938918E-11</v>
      </c>
      <c r="U188" s="92">
        <f>R188/'סכום נכסי הקרן'!$C$42</f>
        <v>2.3334579553539694E-11</v>
      </c>
    </row>
    <row r="189" spans="2:21">
      <c r="B189" s="87" t="s">
        <v>557</v>
      </c>
      <c r="C189" s="111">
        <v>1162866</v>
      </c>
      <c r="D189" s="89" t="s">
        <v>109</v>
      </c>
      <c r="E189" s="89" t="s">
        <v>295</v>
      </c>
      <c r="F189" s="88" t="s">
        <v>347</v>
      </c>
      <c r="G189" s="89" t="s">
        <v>319</v>
      </c>
      <c r="H189" s="88" t="s">
        <v>348</v>
      </c>
      <c r="I189" s="88" t="s">
        <v>120</v>
      </c>
      <c r="J189" s="102"/>
      <c r="K189" s="91">
        <v>6.5999999888963981</v>
      </c>
      <c r="L189" s="89" t="s">
        <v>122</v>
      </c>
      <c r="M189" s="90">
        <v>2.4399999999999998E-2</v>
      </c>
      <c r="N189" s="90">
        <v>5.5100000155450433E-2</v>
      </c>
      <c r="O189" s="91">
        <v>21.809144</v>
      </c>
      <c r="P189" s="103">
        <v>82.59</v>
      </c>
      <c r="Q189" s="91"/>
      <c r="R189" s="91">
        <v>1.8012172E-2</v>
      </c>
      <c r="S189" s="92">
        <v>1.985288082888348E-8</v>
      </c>
      <c r="T189" s="92">
        <f t="shared" si="6"/>
        <v>7.8379154509758625E-4</v>
      </c>
      <c r="U189" s="92">
        <f>R189/'סכום נכסי הקרן'!$C$42</f>
        <v>2.1015323023302013E-4</v>
      </c>
    </row>
    <row r="190" spans="2:21">
      <c r="B190" s="87" t="s">
        <v>558</v>
      </c>
      <c r="C190" s="111">
        <v>1132521</v>
      </c>
      <c r="D190" s="89" t="s">
        <v>109</v>
      </c>
      <c r="E190" s="89" t="s">
        <v>295</v>
      </c>
      <c r="F190" s="88" t="s">
        <v>356</v>
      </c>
      <c r="G190" s="89" t="s">
        <v>319</v>
      </c>
      <c r="H190" s="88" t="s">
        <v>348</v>
      </c>
      <c r="I190" s="88" t="s">
        <v>120</v>
      </c>
      <c r="J190" s="102"/>
      <c r="K190" s="91">
        <v>0.2599999981304964</v>
      </c>
      <c r="L190" s="89" t="s">
        <v>122</v>
      </c>
      <c r="M190" s="90">
        <v>3.5000000000000003E-2</v>
      </c>
      <c r="N190" s="90">
        <v>3.1500000420638309E-2</v>
      </c>
      <c r="O190" s="91">
        <v>21.196804999999998</v>
      </c>
      <c r="P190" s="103">
        <v>100.94</v>
      </c>
      <c r="Q190" s="91"/>
      <c r="R190" s="91">
        <v>2.1396054000000001E-2</v>
      </c>
      <c r="S190" s="92">
        <v>1.8592546948871559E-7</v>
      </c>
      <c r="T190" s="92">
        <f t="shared" si="6"/>
        <v>9.3103964494961481E-4</v>
      </c>
      <c r="U190" s="92">
        <f>R190/'סכום נכסי הקרן'!$C$42</f>
        <v>2.4963396209741565E-4</v>
      </c>
    </row>
    <row r="191" spans="2:21">
      <c r="B191" s="87" t="s">
        <v>559</v>
      </c>
      <c r="C191" s="111">
        <v>7590151</v>
      </c>
      <c r="D191" s="89" t="s">
        <v>109</v>
      </c>
      <c r="E191" s="89" t="s">
        <v>295</v>
      </c>
      <c r="F191" s="88" t="s">
        <v>361</v>
      </c>
      <c r="G191" s="89" t="s">
        <v>319</v>
      </c>
      <c r="H191" s="88" t="s">
        <v>353</v>
      </c>
      <c r="I191" s="88" t="s">
        <v>299</v>
      </c>
      <c r="J191" s="102"/>
      <c r="K191" s="91">
        <v>5.9499999868742579</v>
      </c>
      <c r="L191" s="89" t="s">
        <v>122</v>
      </c>
      <c r="M191" s="90">
        <v>2.5499999999999998E-2</v>
      </c>
      <c r="N191" s="90">
        <v>5.4499999868742578E-2</v>
      </c>
      <c r="O191" s="91">
        <v>197.28056599999999</v>
      </c>
      <c r="P191" s="103">
        <v>84.96</v>
      </c>
      <c r="Q191" s="91"/>
      <c r="R191" s="91">
        <v>0.16760957600000001</v>
      </c>
      <c r="S191" s="92">
        <v>1.3958355600448011E-7</v>
      </c>
      <c r="T191" s="92">
        <f t="shared" si="6"/>
        <v>7.2934551450092372E-3</v>
      </c>
      <c r="U191" s="92">
        <f>R191/'סכום נכסי הקרן'!$C$42</f>
        <v>1.9555494925535292E-3</v>
      </c>
    </row>
    <row r="192" spans="2:21">
      <c r="B192" s="87" t="s">
        <v>560</v>
      </c>
      <c r="C192" s="111">
        <v>4160156</v>
      </c>
      <c r="D192" s="89" t="s">
        <v>109</v>
      </c>
      <c r="E192" s="89" t="s">
        <v>295</v>
      </c>
      <c r="F192" s="88" t="s">
        <v>561</v>
      </c>
      <c r="G192" s="89" t="s">
        <v>319</v>
      </c>
      <c r="H192" s="88" t="s">
        <v>353</v>
      </c>
      <c r="I192" s="88" t="s">
        <v>299</v>
      </c>
      <c r="J192" s="102"/>
      <c r="K192" s="91">
        <v>1.0999999999999999</v>
      </c>
      <c r="L192" s="89" t="s">
        <v>122</v>
      </c>
      <c r="M192" s="90">
        <v>2.5499999999999998E-2</v>
      </c>
      <c r="N192" s="90">
        <v>5.229999997965009E-2</v>
      </c>
      <c r="O192" s="91">
        <v>50.22</v>
      </c>
      <c r="P192" s="103">
        <v>97.85</v>
      </c>
      <c r="Q192" s="91"/>
      <c r="R192" s="91">
        <v>4.914027E-2</v>
      </c>
      <c r="S192" s="92">
        <v>1.6629909995827621E-7</v>
      </c>
      <c r="T192" s="92">
        <f t="shared" si="6"/>
        <v>2.1383166977204395E-3</v>
      </c>
      <c r="U192" s="92">
        <f>R192/'סכום נכסי הקרן'!$C$42</f>
        <v>5.7333376979871011E-4</v>
      </c>
    </row>
    <row r="193" spans="2:21">
      <c r="B193" s="87" t="s">
        <v>562</v>
      </c>
      <c r="C193" s="111">
        <v>2320232</v>
      </c>
      <c r="D193" s="89" t="s">
        <v>109</v>
      </c>
      <c r="E193" s="89" t="s">
        <v>295</v>
      </c>
      <c r="F193" s="88" t="s">
        <v>563</v>
      </c>
      <c r="G193" s="89" t="s">
        <v>116</v>
      </c>
      <c r="H193" s="88" t="s">
        <v>353</v>
      </c>
      <c r="I193" s="88" t="s">
        <v>299</v>
      </c>
      <c r="J193" s="102"/>
      <c r="K193" s="91">
        <v>4.0599999939591642</v>
      </c>
      <c r="L193" s="89" t="s">
        <v>122</v>
      </c>
      <c r="M193" s="90">
        <v>2.2400000000000003E-2</v>
      </c>
      <c r="N193" s="90">
        <v>4.9899999674466095E-2</v>
      </c>
      <c r="O193" s="91">
        <v>32.888747000000002</v>
      </c>
      <c r="P193" s="103">
        <v>90.6</v>
      </c>
      <c r="Q193" s="91"/>
      <c r="R193" s="91">
        <v>2.9797203000000001E-2</v>
      </c>
      <c r="S193" s="92">
        <v>9.9628838900845751E-8</v>
      </c>
      <c r="T193" s="92">
        <f t="shared" si="6"/>
        <v>1.296611856635415E-3</v>
      </c>
      <c r="U193" s="92">
        <f>R193/'סכום נכסי הקרן'!$C$42</f>
        <v>3.4765260193823591E-4</v>
      </c>
    </row>
    <row r="194" spans="2:21">
      <c r="B194" s="87" t="s">
        <v>564</v>
      </c>
      <c r="C194" s="111">
        <v>1135920</v>
      </c>
      <c r="D194" s="89" t="s">
        <v>109</v>
      </c>
      <c r="E194" s="89" t="s">
        <v>295</v>
      </c>
      <c r="F194" s="88" t="s">
        <v>565</v>
      </c>
      <c r="G194" s="89" t="s">
        <v>432</v>
      </c>
      <c r="H194" s="88" t="s">
        <v>348</v>
      </c>
      <c r="I194" s="88" t="s">
        <v>120</v>
      </c>
      <c r="J194" s="102"/>
      <c r="K194" s="91">
        <v>1.2200000022383528</v>
      </c>
      <c r="L194" s="89" t="s">
        <v>122</v>
      </c>
      <c r="M194" s="90">
        <v>4.0999999999999995E-2</v>
      </c>
      <c r="N194" s="90">
        <v>4.9200000432748192E-2</v>
      </c>
      <c r="O194" s="91">
        <v>26.784000000000002</v>
      </c>
      <c r="P194" s="103">
        <v>100.08</v>
      </c>
      <c r="Q194" s="91"/>
      <c r="R194" s="91">
        <v>2.6805427E-2</v>
      </c>
      <c r="S194" s="92">
        <v>8.9280000000000003E-8</v>
      </c>
      <c r="T194" s="92">
        <f t="shared" si="6"/>
        <v>1.1664260726208121E-3</v>
      </c>
      <c r="U194" s="92">
        <f>R194/'סכום נכסי הקרן'!$C$42</f>
        <v>3.1274668439905048E-4</v>
      </c>
    </row>
    <row r="195" spans="2:21">
      <c r="B195" s="87" t="s">
        <v>566</v>
      </c>
      <c r="C195" s="111">
        <v>7770209</v>
      </c>
      <c r="D195" s="89" t="s">
        <v>109</v>
      </c>
      <c r="E195" s="89" t="s">
        <v>295</v>
      </c>
      <c r="F195" s="88" t="s">
        <v>567</v>
      </c>
      <c r="G195" s="89" t="s">
        <v>568</v>
      </c>
      <c r="H195" s="88" t="s">
        <v>353</v>
      </c>
      <c r="I195" s="88" t="s">
        <v>299</v>
      </c>
      <c r="J195" s="102"/>
      <c r="K195" s="91">
        <v>3.17</v>
      </c>
      <c r="L195" s="89" t="s">
        <v>122</v>
      </c>
      <c r="M195" s="90">
        <v>5.0900000000000001E-2</v>
      </c>
      <c r="N195" s="90">
        <v>0.03</v>
      </c>
      <c r="O195" s="91">
        <v>9.9999999999999995E-7</v>
      </c>
      <c r="P195" s="103">
        <v>102.93</v>
      </c>
      <c r="Q195" s="91"/>
      <c r="R195" s="91">
        <v>9.9999999999999986E-10</v>
      </c>
      <c r="S195" s="92">
        <v>1.3836964947638614E-15</v>
      </c>
      <c r="T195" s="92">
        <f t="shared" si="6"/>
        <v>4.3514549222469459E-11</v>
      </c>
      <c r="U195" s="92">
        <f>R195/'סכום נכסי הקרן'!$C$42</f>
        <v>1.1667289776769847E-11</v>
      </c>
    </row>
    <row r="196" spans="2:21">
      <c r="B196" s="87" t="s">
        <v>569</v>
      </c>
      <c r="C196" s="111">
        <v>7770258</v>
      </c>
      <c r="D196" s="89" t="s">
        <v>109</v>
      </c>
      <c r="E196" s="89" t="s">
        <v>295</v>
      </c>
      <c r="F196" s="88" t="s">
        <v>567</v>
      </c>
      <c r="G196" s="89" t="s">
        <v>568</v>
      </c>
      <c r="H196" s="88" t="s">
        <v>353</v>
      </c>
      <c r="I196" s="88" t="s">
        <v>299</v>
      </c>
      <c r="J196" s="102"/>
      <c r="K196" s="91">
        <v>4.4100032031445489</v>
      </c>
      <c r="L196" s="89" t="s">
        <v>122</v>
      </c>
      <c r="M196" s="90">
        <v>3.5200000000000002E-2</v>
      </c>
      <c r="N196" s="90">
        <v>5.1666666666666666E-2</v>
      </c>
      <c r="O196" s="91">
        <v>6.0000000000000002E-6</v>
      </c>
      <c r="P196" s="103">
        <v>93.91</v>
      </c>
      <c r="Q196" s="91"/>
      <c r="R196" s="91">
        <v>6E-9</v>
      </c>
      <c r="S196" s="92">
        <v>7.4659961206684162E-15</v>
      </c>
      <c r="T196" s="92">
        <f t="shared" si="6"/>
        <v>2.6108729533481678E-10</v>
      </c>
      <c r="U196" s="92">
        <f>R196/'סכום נכסי הקרן'!$C$42</f>
        <v>7.0003738660619088E-11</v>
      </c>
    </row>
    <row r="197" spans="2:21">
      <c r="B197" s="87" t="s">
        <v>570</v>
      </c>
      <c r="C197" s="111">
        <v>1410299</v>
      </c>
      <c r="D197" s="89" t="s">
        <v>109</v>
      </c>
      <c r="E197" s="89" t="s">
        <v>295</v>
      </c>
      <c r="F197" s="88" t="s">
        <v>404</v>
      </c>
      <c r="G197" s="89" t="s">
        <v>118</v>
      </c>
      <c r="H197" s="88" t="s">
        <v>353</v>
      </c>
      <c r="I197" s="88" t="s">
        <v>299</v>
      </c>
      <c r="J197" s="102"/>
      <c r="K197" s="91">
        <v>1.6600009237466031</v>
      </c>
      <c r="L197" s="89" t="s">
        <v>122</v>
      </c>
      <c r="M197" s="90">
        <v>2.7000000000000003E-2</v>
      </c>
      <c r="N197" s="90">
        <v>5.3700019888829928E-2</v>
      </c>
      <c r="O197" s="91">
        <v>1.106023</v>
      </c>
      <c r="P197" s="103">
        <v>95.92</v>
      </c>
      <c r="Q197" s="91"/>
      <c r="R197" s="91">
        <v>1.0608969999999999E-3</v>
      </c>
      <c r="S197" s="92">
        <v>5.4400371244809641E-9</v>
      </c>
      <c r="T197" s="92">
        <f t="shared" si="6"/>
        <v>4.6164454726470183E-5</v>
      </c>
      <c r="U197" s="92">
        <f>R197/'סכום נכסי הקרן'!$C$42</f>
        <v>1.2377792722305801E-5</v>
      </c>
    </row>
    <row r="198" spans="2:21">
      <c r="B198" s="87" t="s">
        <v>571</v>
      </c>
      <c r="C198" s="111">
        <v>1192731</v>
      </c>
      <c r="D198" s="89" t="s">
        <v>109</v>
      </c>
      <c r="E198" s="89" t="s">
        <v>295</v>
      </c>
      <c r="F198" s="88" t="s">
        <v>404</v>
      </c>
      <c r="G198" s="89" t="s">
        <v>118</v>
      </c>
      <c r="H198" s="88" t="s">
        <v>353</v>
      </c>
      <c r="I198" s="88" t="s">
        <v>299</v>
      </c>
      <c r="J198" s="102"/>
      <c r="K198" s="91">
        <v>3.9</v>
      </c>
      <c r="L198" s="89" t="s">
        <v>122</v>
      </c>
      <c r="M198" s="90">
        <v>4.5599999999999995E-2</v>
      </c>
      <c r="N198" s="90">
        <v>5.53999999026853E-2</v>
      </c>
      <c r="O198" s="91">
        <v>42.462563000000003</v>
      </c>
      <c r="P198" s="103">
        <v>96.8</v>
      </c>
      <c r="Q198" s="91"/>
      <c r="R198" s="91">
        <v>4.1103760000000003E-2</v>
      </c>
      <c r="S198" s="92">
        <v>1.4687449802461229E-7</v>
      </c>
      <c r="T198" s="92">
        <f t="shared" si="6"/>
        <v>1.7886115877485717E-3</v>
      </c>
      <c r="U198" s="92">
        <f>R198/'סכום נכסי הקרן'!$C$42</f>
        <v>4.7956947883480146E-4</v>
      </c>
    </row>
    <row r="199" spans="2:21">
      <c r="B199" s="87" t="s">
        <v>572</v>
      </c>
      <c r="C199" s="111">
        <v>2300309</v>
      </c>
      <c r="D199" s="89" t="s">
        <v>109</v>
      </c>
      <c r="E199" s="89" t="s">
        <v>295</v>
      </c>
      <c r="F199" s="88" t="s">
        <v>412</v>
      </c>
      <c r="G199" s="89" t="s">
        <v>145</v>
      </c>
      <c r="H199" s="88" t="s">
        <v>413</v>
      </c>
      <c r="I199" s="88" t="s">
        <v>120</v>
      </c>
      <c r="J199" s="102"/>
      <c r="K199" s="91">
        <v>8.9400000139864915</v>
      </c>
      <c r="L199" s="89" t="s">
        <v>122</v>
      </c>
      <c r="M199" s="90">
        <v>2.7900000000000001E-2</v>
      </c>
      <c r="N199" s="90">
        <v>5.3899999885565056E-2</v>
      </c>
      <c r="O199" s="91">
        <v>39.06</v>
      </c>
      <c r="P199" s="103">
        <v>80.540000000000006</v>
      </c>
      <c r="Q199" s="91"/>
      <c r="R199" s="91">
        <v>3.1458924000000006E-2</v>
      </c>
      <c r="S199" s="92">
        <v>9.0828760115338109E-8</v>
      </c>
      <c r="T199" s="92">
        <f t="shared" si="6"/>
        <v>1.3689208968839263E-3</v>
      </c>
      <c r="U199" s="92">
        <f>R199/'סכום נכסי הקרן'!$C$42</f>
        <v>3.6704038237337971E-4</v>
      </c>
    </row>
    <row r="200" spans="2:21">
      <c r="B200" s="87" t="s">
        <v>573</v>
      </c>
      <c r="C200" s="111">
        <v>2300176</v>
      </c>
      <c r="D200" s="89" t="s">
        <v>109</v>
      </c>
      <c r="E200" s="89" t="s">
        <v>295</v>
      </c>
      <c r="F200" s="88" t="s">
        <v>412</v>
      </c>
      <c r="G200" s="89" t="s">
        <v>145</v>
      </c>
      <c r="H200" s="88" t="s">
        <v>413</v>
      </c>
      <c r="I200" s="88" t="s">
        <v>120</v>
      </c>
      <c r="J200" s="102"/>
      <c r="K200" s="91">
        <v>1.5999999920755053</v>
      </c>
      <c r="L200" s="89" t="s">
        <v>122</v>
      </c>
      <c r="M200" s="90">
        <v>3.6499999999999998E-2</v>
      </c>
      <c r="N200" s="90">
        <v>5.1699999865283584E-2</v>
      </c>
      <c r="O200" s="91">
        <v>25.518910999999999</v>
      </c>
      <c r="P200" s="103">
        <v>98.9</v>
      </c>
      <c r="Q200" s="91"/>
      <c r="R200" s="91">
        <v>2.5238202000000001E-2</v>
      </c>
      <c r="S200" s="92">
        <v>1.5974565648439518E-8</v>
      </c>
      <c r="T200" s="92">
        <f t="shared" si="6"/>
        <v>1.0982289832156273E-3</v>
      </c>
      <c r="U200" s="92">
        <f>R200/'סכום נכסי הקרן'!$C$42</f>
        <v>2.9446141617865234E-4</v>
      </c>
    </row>
    <row r="201" spans="2:21">
      <c r="B201" s="87" t="s">
        <v>574</v>
      </c>
      <c r="C201" s="111">
        <v>1185941</v>
      </c>
      <c r="D201" s="89" t="s">
        <v>109</v>
      </c>
      <c r="E201" s="89" t="s">
        <v>295</v>
      </c>
      <c r="F201" s="88" t="s">
        <v>575</v>
      </c>
      <c r="G201" s="89" t="s">
        <v>119</v>
      </c>
      <c r="H201" s="88" t="s">
        <v>413</v>
      </c>
      <c r="I201" s="88" t="s">
        <v>120</v>
      </c>
      <c r="J201" s="102"/>
      <c r="K201" s="91">
        <v>1.9600000085585025</v>
      </c>
      <c r="L201" s="89" t="s">
        <v>122</v>
      </c>
      <c r="M201" s="90">
        <v>5.5999999999999994E-2</v>
      </c>
      <c r="N201" s="90">
        <v>6.7400000080830302E-2</v>
      </c>
      <c r="O201" s="91">
        <v>83.7</v>
      </c>
      <c r="P201" s="103">
        <v>100.51</v>
      </c>
      <c r="Q201" s="91"/>
      <c r="R201" s="91">
        <v>8.4126868000000007E-2</v>
      </c>
      <c r="S201" s="92">
        <v>2.1728407881415332E-7</v>
      </c>
      <c r="T201" s="92">
        <f t="shared" si="6"/>
        <v>3.6607427385181917E-3</v>
      </c>
      <c r="U201" s="92">
        <f>R201/'סכום נכסי הקרן'!$C$42</f>
        <v>9.8153254696806656E-4</v>
      </c>
    </row>
    <row r="202" spans="2:21">
      <c r="B202" s="87" t="s">
        <v>576</v>
      </c>
      <c r="C202" s="111">
        <v>1143130</v>
      </c>
      <c r="D202" s="89" t="s">
        <v>109</v>
      </c>
      <c r="E202" s="89" t="s">
        <v>295</v>
      </c>
      <c r="F202" s="88" t="s">
        <v>434</v>
      </c>
      <c r="G202" s="89" t="s">
        <v>432</v>
      </c>
      <c r="H202" s="88" t="s">
        <v>413</v>
      </c>
      <c r="I202" s="88" t="s">
        <v>120</v>
      </c>
      <c r="J202" s="102"/>
      <c r="K202" s="91">
        <v>7.570000039704766</v>
      </c>
      <c r="L202" s="89" t="s">
        <v>122</v>
      </c>
      <c r="M202" s="90">
        <v>3.0499999999999999E-2</v>
      </c>
      <c r="N202" s="90">
        <v>5.490000030843617E-2</v>
      </c>
      <c r="O202" s="91">
        <v>69.529775999999998</v>
      </c>
      <c r="P202" s="103">
        <v>84.4</v>
      </c>
      <c r="Q202" s="91"/>
      <c r="R202" s="91">
        <v>5.8683131000000006E-2</v>
      </c>
      <c r="S202" s="92">
        <v>1.0185073026461793E-7</v>
      </c>
      <c r="T202" s="92">
        <f t="shared" si="6"/>
        <v>2.5535699924281239E-3</v>
      </c>
      <c r="U202" s="92">
        <f>R202/'סכום נכסי הקרן'!$C$42</f>
        <v>6.8467309438514587E-4</v>
      </c>
    </row>
    <row r="203" spans="2:21">
      <c r="B203" s="87" t="s">
        <v>577</v>
      </c>
      <c r="C203" s="111">
        <v>1157601</v>
      </c>
      <c r="D203" s="89" t="s">
        <v>109</v>
      </c>
      <c r="E203" s="89" t="s">
        <v>295</v>
      </c>
      <c r="F203" s="88" t="s">
        <v>434</v>
      </c>
      <c r="G203" s="89" t="s">
        <v>432</v>
      </c>
      <c r="H203" s="88" t="s">
        <v>413</v>
      </c>
      <c r="I203" s="88" t="s">
        <v>120</v>
      </c>
      <c r="J203" s="102"/>
      <c r="K203" s="91">
        <v>3.1000000077926071</v>
      </c>
      <c r="L203" s="89" t="s">
        <v>122</v>
      </c>
      <c r="M203" s="90">
        <v>2.9100000000000001E-2</v>
      </c>
      <c r="N203" s="90">
        <v>0.05</v>
      </c>
      <c r="O203" s="91">
        <v>40.652616000000002</v>
      </c>
      <c r="P203" s="103">
        <v>94.7</v>
      </c>
      <c r="Q203" s="91"/>
      <c r="R203" s="91">
        <v>3.8498026999999997E-2</v>
      </c>
      <c r="S203" s="92">
        <v>6.7754360000000008E-8</v>
      </c>
      <c r="T203" s="92">
        <f t="shared" ref="T203:T266" si="7">IFERROR(R203/$R$11,0)</f>
        <v>1.6752242908594584E-3</v>
      </c>
      <c r="U203" s="92">
        <f>R203/'סכום נכסי הקרן'!$C$42</f>
        <v>4.4916763684290956E-4</v>
      </c>
    </row>
    <row r="204" spans="2:21">
      <c r="B204" s="87" t="s">
        <v>578</v>
      </c>
      <c r="C204" s="111">
        <v>1138163</v>
      </c>
      <c r="D204" s="89" t="s">
        <v>109</v>
      </c>
      <c r="E204" s="89" t="s">
        <v>295</v>
      </c>
      <c r="F204" s="88" t="s">
        <v>434</v>
      </c>
      <c r="G204" s="89" t="s">
        <v>432</v>
      </c>
      <c r="H204" s="88" t="s">
        <v>413</v>
      </c>
      <c r="I204" s="88" t="s">
        <v>120</v>
      </c>
      <c r="J204" s="102"/>
      <c r="K204" s="91">
        <v>5.1399929856852378</v>
      </c>
      <c r="L204" s="89" t="s">
        <v>122</v>
      </c>
      <c r="M204" s="90">
        <v>3.95E-2</v>
      </c>
      <c r="N204" s="90">
        <v>5.5000000000000007E-2</v>
      </c>
      <c r="O204" s="91">
        <v>1.9999999999999999E-6</v>
      </c>
      <c r="P204" s="103">
        <v>95.66</v>
      </c>
      <c r="Q204" s="91"/>
      <c r="R204" s="91">
        <v>1.9999999999999997E-9</v>
      </c>
      <c r="S204" s="92">
        <v>8.3329870630000864E-15</v>
      </c>
      <c r="T204" s="92">
        <f t="shared" si="7"/>
        <v>8.7029098444938918E-11</v>
      </c>
      <c r="U204" s="92">
        <f>R204/'סכום נכסי הקרן'!$C$42</f>
        <v>2.3334579553539694E-11</v>
      </c>
    </row>
    <row r="205" spans="2:21">
      <c r="B205" s="87" t="s">
        <v>579</v>
      </c>
      <c r="C205" s="111">
        <v>1143122</v>
      </c>
      <c r="D205" s="89" t="s">
        <v>109</v>
      </c>
      <c r="E205" s="89" t="s">
        <v>295</v>
      </c>
      <c r="F205" s="88" t="s">
        <v>434</v>
      </c>
      <c r="G205" s="89" t="s">
        <v>432</v>
      </c>
      <c r="H205" s="88" t="s">
        <v>413</v>
      </c>
      <c r="I205" s="88" t="s">
        <v>120</v>
      </c>
      <c r="J205" s="102"/>
      <c r="K205" s="91">
        <v>6.8199999932578335</v>
      </c>
      <c r="L205" s="89" t="s">
        <v>122</v>
      </c>
      <c r="M205" s="90">
        <v>3.0499999999999999E-2</v>
      </c>
      <c r="N205" s="90">
        <v>5.5300000011236944E-2</v>
      </c>
      <c r="O205" s="91">
        <v>93.479163000000014</v>
      </c>
      <c r="P205" s="103">
        <v>85.68</v>
      </c>
      <c r="Q205" s="91"/>
      <c r="R205" s="91">
        <v>8.0092946999999998E-2</v>
      </c>
      <c r="S205" s="92">
        <v>1.2825191134514109E-7</v>
      </c>
      <c r="T205" s="92">
        <f t="shared" si="7"/>
        <v>3.4852084846041381E-3</v>
      </c>
      <c r="U205" s="92">
        <f>R205/'סכום נכסי הקרן'!$C$42</f>
        <v>9.3446762172446935E-4</v>
      </c>
    </row>
    <row r="206" spans="2:21">
      <c r="B206" s="87" t="s">
        <v>580</v>
      </c>
      <c r="C206" s="111">
        <v>1182666</v>
      </c>
      <c r="D206" s="89" t="s">
        <v>109</v>
      </c>
      <c r="E206" s="89" t="s">
        <v>295</v>
      </c>
      <c r="F206" s="88" t="s">
        <v>434</v>
      </c>
      <c r="G206" s="89" t="s">
        <v>432</v>
      </c>
      <c r="H206" s="88" t="s">
        <v>413</v>
      </c>
      <c r="I206" s="88" t="s">
        <v>120</v>
      </c>
      <c r="J206" s="102"/>
      <c r="K206" s="91">
        <v>8.430000001500181</v>
      </c>
      <c r="L206" s="89" t="s">
        <v>122</v>
      </c>
      <c r="M206" s="90">
        <v>2.63E-2</v>
      </c>
      <c r="N206" s="90">
        <v>5.5000000000000007E-2</v>
      </c>
      <c r="O206" s="91">
        <v>100.44</v>
      </c>
      <c r="P206" s="103">
        <v>79.64</v>
      </c>
      <c r="Q206" s="91"/>
      <c r="R206" s="91">
        <v>7.9990415999999995E-2</v>
      </c>
      <c r="S206" s="92">
        <v>1.4479048338455684E-7</v>
      </c>
      <c r="T206" s="92">
        <f t="shared" si="7"/>
        <v>3.480746894357809E-3</v>
      </c>
      <c r="U206" s="92">
        <f>R206/'סכום נכסי הקרן'!$C$42</f>
        <v>9.3327136283636724E-4</v>
      </c>
    </row>
    <row r="207" spans="2:21">
      <c r="B207" s="87" t="s">
        <v>581</v>
      </c>
      <c r="C207" s="111">
        <v>1141647</v>
      </c>
      <c r="D207" s="89" t="s">
        <v>109</v>
      </c>
      <c r="E207" s="89" t="s">
        <v>295</v>
      </c>
      <c r="F207" s="88" t="s">
        <v>582</v>
      </c>
      <c r="G207" s="89" t="s">
        <v>117</v>
      </c>
      <c r="H207" s="88" t="s">
        <v>410</v>
      </c>
      <c r="I207" s="88" t="s">
        <v>299</v>
      </c>
      <c r="J207" s="102"/>
      <c r="K207" s="91">
        <v>0.23000000000627455</v>
      </c>
      <c r="L207" s="89" t="s">
        <v>122</v>
      </c>
      <c r="M207" s="90">
        <v>3.4000000000000002E-2</v>
      </c>
      <c r="N207" s="90">
        <v>5.9500008779305807E-2</v>
      </c>
      <c r="O207" s="91">
        <v>0.51303100000000001</v>
      </c>
      <c r="P207" s="103">
        <v>99.91</v>
      </c>
      <c r="Q207" s="91"/>
      <c r="R207" s="91">
        <v>5.1256900000000005E-4</v>
      </c>
      <c r="S207" s="92">
        <v>7.3274033037593592E-9</v>
      </c>
      <c r="T207" s="92">
        <f t="shared" si="7"/>
        <v>2.2304208980411953E-5</v>
      </c>
      <c r="U207" s="92">
        <f>R207/'סכום נכסי הקרן'!$C$42</f>
        <v>5.9802910535891451E-6</v>
      </c>
    </row>
    <row r="208" spans="2:21">
      <c r="B208" s="87" t="s">
        <v>583</v>
      </c>
      <c r="C208" s="111">
        <v>1136068</v>
      </c>
      <c r="D208" s="89" t="s">
        <v>109</v>
      </c>
      <c r="E208" s="89" t="s">
        <v>295</v>
      </c>
      <c r="F208" s="88" t="s">
        <v>440</v>
      </c>
      <c r="G208" s="89" t="s">
        <v>432</v>
      </c>
      <c r="H208" s="88" t="s">
        <v>413</v>
      </c>
      <c r="I208" s="88" t="s">
        <v>120</v>
      </c>
      <c r="J208" s="102"/>
      <c r="K208" s="91">
        <v>1.3099999242879281</v>
      </c>
      <c r="L208" s="89" t="s">
        <v>122</v>
      </c>
      <c r="M208" s="90">
        <v>3.9199999999999999E-2</v>
      </c>
      <c r="N208" s="90">
        <v>5.3399997286984087E-2</v>
      </c>
      <c r="O208" s="91">
        <v>6.4096730000000006</v>
      </c>
      <c r="P208" s="103">
        <v>98.91</v>
      </c>
      <c r="Q208" s="91"/>
      <c r="R208" s="91">
        <v>6.3398079999999997E-3</v>
      </c>
      <c r="S208" s="92">
        <v>6.6777582840723703E-9</v>
      </c>
      <c r="T208" s="92">
        <f t="shared" si="7"/>
        <v>2.7587388727700571E-4</v>
      </c>
      <c r="U208" s="92">
        <f>R208/'סכום נכסי הקרן'!$C$42</f>
        <v>7.3968377065083699E-5</v>
      </c>
    </row>
    <row r="209" spans="2:21">
      <c r="B209" s="87" t="s">
        <v>584</v>
      </c>
      <c r="C209" s="111">
        <v>1160647</v>
      </c>
      <c r="D209" s="89" t="s">
        <v>109</v>
      </c>
      <c r="E209" s="89" t="s">
        <v>295</v>
      </c>
      <c r="F209" s="88" t="s">
        <v>440</v>
      </c>
      <c r="G209" s="89" t="s">
        <v>432</v>
      </c>
      <c r="H209" s="88" t="s">
        <v>413</v>
      </c>
      <c r="I209" s="88" t="s">
        <v>120</v>
      </c>
      <c r="J209" s="102"/>
      <c r="K209" s="91">
        <v>6.3800000046552885</v>
      </c>
      <c r="L209" s="89" t="s">
        <v>122</v>
      </c>
      <c r="M209" s="90">
        <v>2.64E-2</v>
      </c>
      <c r="N209" s="90">
        <v>5.3400000062070518E-2</v>
      </c>
      <c r="O209" s="91">
        <v>212.90847500000001</v>
      </c>
      <c r="P209" s="103">
        <v>84.75</v>
      </c>
      <c r="Q209" s="91"/>
      <c r="R209" s="91">
        <v>0.180439932</v>
      </c>
      <c r="S209" s="92">
        <v>1.301259535597455E-7</v>
      </c>
      <c r="T209" s="92">
        <f t="shared" si="7"/>
        <v>7.8517623027130438E-3</v>
      </c>
      <c r="U209" s="92">
        <f>R209/'סכום נכסי הקרן'!$C$42</f>
        <v>2.1052449739446468E-3</v>
      </c>
    </row>
    <row r="210" spans="2:21">
      <c r="B210" s="87" t="s">
        <v>585</v>
      </c>
      <c r="C210" s="111">
        <v>1179928</v>
      </c>
      <c r="D210" s="89" t="s">
        <v>109</v>
      </c>
      <c r="E210" s="89" t="s">
        <v>295</v>
      </c>
      <c r="F210" s="88" t="s">
        <v>440</v>
      </c>
      <c r="G210" s="89" t="s">
        <v>432</v>
      </c>
      <c r="H210" s="88" t="s">
        <v>413</v>
      </c>
      <c r="I210" s="88" t="s">
        <v>120</v>
      </c>
      <c r="J210" s="102"/>
      <c r="K210" s="91">
        <v>7.9799999426619772</v>
      </c>
      <c r="L210" s="89" t="s">
        <v>122</v>
      </c>
      <c r="M210" s="90">
        <v>2.5000000000000001E-2</v>
      </c>
      <c r="N210" s="90">
        <v>5.5299999659274048E-2</v>
      </c>
      <c r="O210" s="91">
        <v>84.172404999999998</v>
      </c>
      <c r="P210" s="103">
        <v>79.150000000000006</v>
      </c>
      <c r="Q210" s="91"/>
      <c r="R210" s="91">
        <v>6.6622459000000009E-2</v>
      </c>
      <c r="S210" s="92">
        <v>6.3114442444695322E-8</v>
      </c>
      <c r="T210" s="92">
        <f t="shared" si="7"/>
        <v>2.8990462714774544E-3</v>
      </c>
      <c r="U210" s="92">
        <f>R210/'סכום נכסי הקרן'!$C$42</f>
        <v>7.7730353479396846E-4</v>
      </c>
    </row>
    <row r="211" spans="2:21">
      <c r="B211" s="87" t="s">
        <v>586</v>
      </c>
      <c r="C211" s="111">
        <v>1143411</v>
      </c>
      <c r="D211" s="89" t="s">
        <v>109</v>
      </c>
      <c r="E211" s="89" t="s">
        <v>295</v>
      </c>
      <c r="F211" s="88" t="s">
        <v>565</v>
      </c>
      <c r="G211" s="89" t="s">
        <v>432</v>
      </c>
      <c r="H211" s="88" t="s">
        <v>413</v>
      </c>
      <c r="I211" s="88" t="s">
        <v>120</v>
      </c>
      <c r="J211" s="102"/>
      <c r="K211" s="91">
        <v>5.5999999745537057</v>
      </c>
      <c r="L211" s="89" t="s">
        <v>122</v>
      </c>
      <c r="M211" s="90">
        <v>3.4300000000000004E-2</v>
      </c>
      <c r="N211" s="90">
        <v>5.2599999720090766E-2</v>
      </c>
      <c r="O211" s="91">
        <v>68.718607000000006</v>
      </c>
      <c r="P211" s="103">
        <v>91.5</v>
      </c>
      <c r="Q211" s="91"/>
      <c r="R211" s="91">
        <v>6.2877526000000017E-2</v>
      </c>
      <c r="S211" s="92">
        <v>2.2613731407134398E-7</v>
      </c>
      <c r="T211" s="92">
        <f t="shared" si="7"/>
        <v>2.7360872001141044E-3</v>
      </c>
      <c r="U211" s="92">
        <f>R211/'סכום נכסי הקרן'!$C$42</f>
        <v>7.3361031628838057E-4</v>
      </c>
    </row>
    <row r="212" spans="2:21">
      <c r="B212" s="87" t="s">
        <v>587</v>
      </c>
      <c r="C212" s="111">
        <v>1184191</v>
      </c>
      <c r="D212" s="89" t="s">
        <v>109</v>
      </c>
      <c r="E212" s="89" t="s">
        <v>295</v>
      </c>
      <c r="F212" s="88" t="s">
        <v>565</v>
      </c>
      <c r="G212" s="89" t="s">
        <v>432</v>
      </c>
      <c r="H212" s="88" t="s">
        <v>413</v>
      </c>
      <c r="I212" s="88" t="s">
        <v>120</v>
      </c>
      <c r="J212" s="102"/>
      <c r="K212" s="91">
        <v>6.8399999621486165</v>
      </c>
      <c r="L212" s="89" t="s">
        <v>122</v>
      </c>
      <c r="M212" s="90">
        <v>2.98E-2</v>
      </c>
      <c r="N212" s="90">
        <v>5.509999980859244E-2</v>
      </c>
      <c r="O212" s="91">
        <v>54.504323999999997</v>
      </c>
      <c r="P212" s="103">
        <v>85.31</v>
      </c>
      <c r="Q212" s="91"/>
      <c r="R212" s="91">
        <v>4.6497639E-2</v>
      </c>
      <c r="S212" s="92">
        <v>1.3884960110731744E-7</v>
      </c>
      <c r="T212" s="92">
        <f t="shared" si="7"/>
        <v>2.0233238009941161E-3</v>
      </c>
      <c r="U212" s="92">
        <f>R212/'סכום נכסי הקרן'!$C$42</f>
        <v>5.4250142814863506E-4</v>
      </c>
    </row>
    <row r="213" spans="2:21">
      <c r="B213" s="87" t="s">
        <v>588</v>
      </c>
      <c r="C213" s="111">
        <v>1139815</v>
      </c>
      <c r="D213" s="89" t="s">
        <v>109</v>
      </c>
      <c r="E213" s="89" t="s">
        <v>295</v>
      </c>
      <c r="F213" s="88" t="s">
        <v>452</v>
      </c>
      <c r="G213" s="89" t="s">
        <v>432</v>
      </c>
      <c r="H213" s="88" t="s">
        <v>413</v>
      </c>
      <c r="I213" s="88" t="s">
        <v>120</v>
      </c>
      <c r="J213" s="102"/>
      <c r="K213" s="91">
        <v>2.2499999999999996</v>
      </c>
      <c r="L213" s="89" t="s">
        <v>122</v>
      </c>
      <c r="M213" s="90">
        <v>3.61E-2</v>
      </c>
      <c r="N213" s="90">
        <v>4.9500000057844565E-2</v>
      </c>
      <c r="O213" s="91">
        <v>141.441666</v>
      </c>
      <c r="P213" s="103">
        <v>97.78</v>
      </c>
      <c r="Q213" s="91"/>
      <c r="R213" s="91">
        <v>0.138301656</v>
      </c>
      <c r="S213" s="92">
        <v>1.8428881563517916E-7</v>
      </c>
      <c r="T213" s="92">
        <f t="shared" si="7"/>
        <v>6.0181342175610391E-3</v>
      </c>
      <c r="U213" s="92">
        <f>R213/'סכום נכסי הקרן'!$C$42</f>
        <v>1.6136054971591404E-3</v>
      </c>
    </row>
    <row r="214" spans="2:21">
      <c r="B214" s="87" t="s">
        <v>589</v>
      </c>
      <c r="C214" s="111">
        <v>1155522</v>
      </c>
      <c r="D214" s="89" t="s">
        <v>109</v>
      </c>
      <c r="E214" s="89" t="s">
        <v>295</v>
      </c>
      <c r="F214" s="88" t="s">
        <v>452</v>
      </c>
      <c r="G214" s="89" t="s">
        <v>432</v>
      </c>
      <c r="H214" s="88" t="s">
        <v>413</v>
      </c>
      <c r="I214" s="88" t="s">
        <v>120</v>
      </c>
      <c r="J214" s="102"/>
      <c r="K214" s="91">
        <v>3.2500000111202434</v>
      </c>
      <c r="L214" s="89" t="s">
        <v>122</v>
      </c>
      <c r="M214" s="90">
        <v>3.3000000000000002E-2</v>
      </c>
      <c r="N214" s="90">
        <v>4.8699999995551913E-2</v>
      </c>
      <c r="O214" s="91">
        <v>47.057085999999998</v>
      </c>
      <c r="P214" s="103">
        <v>95.55</v>
      </c>
      <c r="Q214" s="91"/>
      <c r="R214" s="91">
        <v>4.4963045999999993E-2</v>
      </c>
      <c r="S214" s="92">
        <v>1.5261180171561077E-7</v>
      </c>
      <c r="T214" s="92">
        <f t="shared" si="7"/>
        <v>1.9565466783591588E-3</v>
      </c>
      <c r="U214" s="92">
        <f>R214/'סכום נכסי הקרן'!$C$42</f>
        <v>5.2459688692823236E-4</v>
      </c>
    </row>
    <row r="215" spans="2:21">
      <c r="B215" s="87" t="s">
        <v>590</v>
      </c>
      <c r="C215" s="111">
        <v>1159359</v>
      </c>
      <c r="D215" s="89" t="s">
        <v>109</v>
      </c>
      <c r="E215" s="89" t="s">
        <v>295</v>
      </c>
      <c r="F215" s="88" t="s">
        <v>452</v>
      </c>
      <c r="G215" s="89" t="s">
        <v>432</v>
      </c>
      <c r="H215" s="88" t="s">
        <v>413</v>
      </c>
      <c r="I215" s="88" t="s">
        <v>120</v>
      </c>
      <c r="J215" s="102"/>
      <c r="K215" s="91">
        <v>5.5599999795609207</v>
      </c>
      <c r="L215" s="89" t="s">
        <v>122</v>
      </c>
      <c r="M215" s="90">
        <v>2.6200000000000001E-2</v>
      </c>
      <c r="N215" s="90">
        <v>5.3299999850171156E-2</v>
      </c>
      <c r="O215" s="91">
        <v>131.99026599999999</v>
      </c>
      <c r="P215" s="103">
        <v>87.48</v>
      </c>
      <c r="Q215" s="91"/>
      <c r="R215" s="91">
        <v>0.115465081</v>
      </c>
      <c r="S215" s="92">
        <v>1.0205214630717951E-7</v>
      </c>
      <c r="T215" s="92">
        <f t="shared" si="7"/>
        <v>5.0244109506509243E-3</v>
      </c>
      <c r="U215" s="92">
        <f>R215/'סכום נכסי הקרן'!$C$42</f>
        <v>1.3471645591252024E-3</v>
      </c>
    </row>
    <row r="216" spans="2:21">
      <c r="B216" s="87" t="s">
        <v>591</v>
      </c>
      <c r="C216" s="111">
        <v>1141829</v>
      </c>
      <c r="D216" s="89" t="s">
        <v>109</v>
      </c>
      <c r="E216" s="89" t="s">
        <v>295</v>
      </c>
      <c r="F216" s="88" t="s">
        <v>592</v>
      </c>
      <c r="G216" s="89" t="s">
        <v>117</v>
      </c>
      <c r="H216" s="88" t="s">
        <v>410</v>
      </c>
      <c r="I216" s="88" t="s">
        <v>299</v>
      </c>
      <c r="J216" s="102"/>
      <c r="K216" s="91">
        <v>2.5500000044048687</v>
      </c>
      <c r="L216" s="89" t="s">
        <v>122</v>
      </c>
      <c r="M216" s="90">
        <v>2.3E-2</v>
      </c>
      <c r="N216" s="90">
        <v>5.7200000317150529E-2</v>
      </c>
      <c r="O216" s="91">
        <v>61.670527999999997</v>
      </c>
      <c r="P216" s="103">
        <v>92.03</v>
      </c>
      <c r="Q216" s="91"/>
      <c r="R216" s="91">
        <v>5.6755384999999998E-2</v>
      </c>
      <c r="S216" s="92">
        <v>7.5542215657342355E-8</v>
      </c>
      <c r="T216" s="92">
        <f t="shared" si="7"/>
        <v>2.4696849942227052E-3</v>
      </c>
      <c r="U216" s="92">
        <f>R216/'סכום נכסי הקרן'!$C$42</f>
        <v>6.6218152318713681E-4</v>
      </c>
    </row>
    <row r="217" spans="2:21">
      <c r="B217" s="87" t="s">
        <v>593</v>
      </c>
      <c r="C217" s="111">
        <v>1173566</v>
      </c>
      <c r="D217" s="89" t="s">
        <v>109</v>
      </c>
      <c r="E217" s="89" t="s">
        <v>295</v>
      </c>
      <c r="F217" s="88" t="s">
        <v>592</v>
      </c>
      <c r="G217" s="89" t="s">
        <v>117</v>
      </c>
      <c r="H217" s="88" t="s">
        <v>410</v>
      </c>
      <c r="I217" s="88" t="s">
        <v>299</v>
      </c>
      <c r="J217" s="102"/>
      <c r="K217" s="91">
        <v>2.6900000069071468</v>
      </c>
      <c r="L217" s="89" t="s">
        <v>122</v>
      </c>
      <c r="M217" s="90">
        <v>2.1499999999999998E-2</v>
      </c>
      <c r="N217" s="90">
        <v>6.0200000059204124E-2</v>
      </c>
      <c r="O217" s="91">
        <v>31.845524999999995</v>
      </c>
      <c r="P217" s="103">
        <v>90.37</v>
      </c>
      <c r="Q217" s="91">
        <v>1.6244909999999998E-3</v>
      </c>
      <c r="R217" s="91">
        <v>3.0403290999999999E-2</v>
      </c>
      <c r="S217" s="92">
        <v>5.6746888144447793E-8</v>
      </c>
      <c r="T217" s="92">
        <f t="shared" si="7"/>
        <v>1.3229855027445628E-3</v>
      </c>
      <c r="U217" s="92">
        <f>R217/'סכום נכסי הקרן'!$C$42</f>
        <v>3.5472400626445873E-4</v>
      </c>
    </row>
    <row r="218" spans="2:21">
      <c r="B218" s="87" t="s">
        <v>594</v>
      </c>
      <c r="C218" s="111">
        <v>1136464</v>
      </c>
      <c r="D218" s="89" t="s">
        <v>109</v>
      </c>
      <c r="E218" s="89" t="s">
        <v>295</v>
      </c>
      <c r="F218" s="88" t="s">
        <v>592</v>
      </c>
      <c r="G218" s="89" t="s">
        <v>117</v>
      </c>
      <c r="H218" s="88" t="s">
        <v>410</v>
      </c>
      <c r="I218" s="88" t="s">
        <v>299</v>
      </c>
      <c r="J218" s="102"/>
      <c r="K218" s="91">
        <v>1.8399999807431477</v>
      </c>
      <c r="L218" s="89" t="s">
        <v>122</v>
      </c>
      <c r="M218" s="90">
        <v>2.75E-2</v>
      </c>
      <c r="N218" s="90">
        <v>5.9699999101346893E-2</v>
      </c>
      <c r="O218" s="91">
        <v>32.915424000000002</v>
      </c>
      <c r="P218" s="103">
        <v>94.66</v>
      </c>
      <c r="Q218" s="91"/>
      <c r="R218" s="91">
        <v>3.115774E-2</v>
      </c>
      <c r="S218" s="92">
        <v>1.0456369126200778E-7</v>
      </c>
      <c r="T218" s="92">
        <f t="shared" si="7"/>
        <v>1.3558150108909058E-3</v>
      </c>
      <c r="U218" s="92">
        <f>R218/'סכום נכסי הקרן'!$C$42</f>
        <v>3.6352638136925299E-4</v>
      </c>
    </row>
    <row r="219" spans="2:21">
      <c r="B219" s="87" t="s">
        <v>595</v>
      </c>
      <c r="C219" s="111">
        <v>1139591</v>
      </c>
      <c r="D219" s="89" t="s">
        <v>109</v>
      </c>
      <c r="E219" s="89" t="s">
        <v>295</v>
      </c>
      <c r="F219" s="88" t="s">
        <v>592</v>
      </c>
      <c r="G219" s="89" t="s">
        <v>117</v>
      </c>
      <c r="H219" s="88" t="s">
        <v>410</v>
      </c>
      <c r="I219" s="88" t="s">
        <v>299</v>
      </c>
      <c r="J219" s="102"/>
      <c r="K219" s="91">
        <v>0.66000002786435086</v>
      </c>
      <c r="L219" s="89" t="s">
        <v>122</v>
      </c>
      <c r="M219" s="90">
        <v>2.4E-2</v>
      </c>
      <c r="N219" s="90">
        <v>5.929999874610422E-2</v>
      </c>
      <c r="O219" s="91">
        <v>7.3271029999999993</v>
      </c>
      <c r="P219" s="103">
        <v>97.96</v>
      </c>
      <c r="Q219" s="91"/>
      <c r="R219" s="91">
        <v>7.1776299999999991E-3</v>
      </c>
      <c r="S219" s="92">
        <v>6.2950430330206149E-8</v>
      </c>
      <c r="T219" s="92">
        <f t="shared" si="7"/>
        <v>3.1233133393567349E-4</v>
      </c>
      <c r="U219" s="92">
        <f>R219/'סכום נכסי הקרן'!$C$42</f>
        <v>8.3743489120436564E-5</v>
      </c>
    </row>
    <row r="220" spans="2:21">
      <c r="B220" s="87" t="s">
        <v>596</v>
      </c>
      <c r="C220" s="111">
        <v>1158740</v>
      </c>
      <c r="D220" s="89" t="s">
        <v>109</v>
      </c>
      <c r="E220" s="89" t="s">
        <v>295</v>
      </c>
      <c r="F220" s="88" t="s">
        <v>456</v>
      </c>
      <c r="G220" s="89" t="s">
        <v>118</v>
      </c>
      <c r="H220" s="88" t="s">
        <v>457</v>
      </c>
      <c r="I220" s="88" t="s">
        <v>299</v>
      </c>
      <c r="J220" s="102"/>
      <c r="K220" s="91">
        <v>1.800000000012435</v>
      </c>
      <c r="L220" s="89" t="s">
        <v>122</v>
      </c>
      <c r="M220" s="90">
        <v>3.2500000000000001E-2</v>
      </c>
      <c r="N220" s="90">
        <v>6.3399978124270465E-2</v>
      </c>
      <c r="O220" s="91">
        <v>0.641347</v>
      </c>
      <c r="P220" s="103">
        <v>95.51</v>
      </c>
      <c r="Q220" s="91"/>
      <c r="R220" s="91">
        <v>6.1255099999999992E-4</v>
      </c>
      <c r="S220" s="92">
        <v>1.5476160778176519E-9</v>
      </c>
      <c r="T220" s="92">
        <f t="shared" si="7"/>
        <v>2.6654880640772889E-5</v>
      </c>
      <c r="U220" s="92">
        <f>R220/'סכום נכסי הקרן'!$C$42</f>
        <v>7.1468100200501472E-6</v>
      </c>
    </row>
    <row r="221" spans="2:21">
      <c r="B221" s="87" t="s">
        <v>597</v>
      </c>
      <c r="C221" s="111">
        <v>1191832</v>
      </c>
      <c r="D221" s="89" t="s">
        <v>109</v>
      </c>
      <c r="E221" s="89" t="s">
        <v>295</v>
      </c>
      <c r="F221" s="88" t="s">
        <v>456</v>
      </c>
      <c r="G221" s="89" t="s">
        <v>118</v>
      </c>
      <c r="H221" s="88" t="s">
        <v>457</v>
      </c>
      <c r="I221" s="88" t="s">
        <v>299</v>
      </c>
      <c r="J221" s="102"/>
      <c r="K221" s="91">
        <v>2.5800000089734687</v>
      </c>
      <c r="L221" s="89" t="s">
        <v>122</v>
      </c>
      <c r="M221" s="90">
        <v>5.7000000000000002E-2</v>
      </c>
      <c r="N221" s="90">
        <v>6.6500000017256672E-2</v>
      </c>
      <c r="O221" s="91">
        <v>59.040863999999999</v>
      </c>
      <c r="P221" s="103">
        <v>98.15</v>
      </c>
      <c r="Q221" s="91"/>
      <c r="R221" s="91">
        <v>5.7948606E-2</v>
      </c>
      <c r="S221" s="92">
        <v>2.7531552637469225E-7</v>
      </c>
      <c r="T221" s="92">
        <f t="shared" si="7"/>
        <v>2.5216074681604895E-3</v>
      </c>
      <c r="U221" s="92">
        <f>R221/'סכום נכסי הקרן'!$C$42</f>
        <v>6.7610317836186396E-4</v>
      </c>
    </row>
    <row r="222" spans="2:21">
      <c r="B222" s="87" t="s">
        <v>598</v>
      </c>
      <c r="C222" s="111">
        <v>1161678</v>
      </c>
      <c r="D222" s="89" t="s">
        <v>109</v>
      </c>
      <c r="E222" s="89" t="s">
        <v>295</v>
      </c>
      <c r="F222" s="88" t="s">
        <v>460</v>
      </c>
      <c r="G222" s="89" t="s">
        <v>118</v>
      </c>
      <c r="H222" s="88" t="s">
        <v>457</v>
      </c>
      <c r="I222" s="88" t="s">
        <v>299</v>
      </c>
      <c r="J222" s="102"/>
      <c r="K222" s="91">
        <v>2.1300000377584896</v>
      </c>
      <c r="L222" s="89" t="s">
        <v>122</v>
      </c>
      <c r="M222" s="90">
        <v>2.7999999999999997E-2</v>
      </c>
      <c r="N222" s="90">
        <v>6.2000001106714338E-2</v>
      </c>
      <c r="O222" s="91">
        <v>32.706876999999999</v>
      </c>
      <c r="P222" s="103">
        <v>93.93</v>
      </c>
      <c r="Q222" s="91"/>
      <c r="R222" s="91">
        <v>3.0721568000000001E-2</v>
      </c>
      <c r="S222" s="92">
        <v>9.4069489039402233E-8</v>
      </c>
      <c r="T222" s="92">
        <f t="shared" si="7"/>
        <v>1.3368351829274429E-3</v>
      </c>
      <c r="U222" s="92">
        <f>R222/'סכום נכסי הקרן'!$C$42</f>
        <v>3.5843743625273974E-4</v>
      </c>
    </row>
    <row r="223" spans="2:21">
      <c r="B223" s="87" t="s">
        <v>599</v>
      </c>
      <c r="C223" s="111">
        <v>1192459</v>
      </c>
      <c r="D223" s="89" t="s">
        <v>109</v>
      </c>
      <c r="E223" s="89" t="s">
        <v>295</v>
      </c>
      <c r="F223" s="88" t="s">
        <v>460</v>
      </c>
      <c r="G223" s="89" t="s">
        <v>118</v>
      </c>
      <c r="H223" s="88" t="s">
        <v>457</v>
      </c>
      <c r="I223" s="88" t="s">
        <v>299</v>
      </c>
      <c r="J223" s="102"/>
      <c r="K223" s="91">
        <v>3.7399999803949839</v>
      </c>
      <c r="L223" s="89" t="s">
        <v>122</v>
      </c>
      <c r="M223" s="90">
        <v>5.6500000000000002E-2</v>
      </c>
      <c r="N223" s="90">
        <v>6.2999999754937294E-2</v>
      </c>
      <c r="O223" s="91">
        <v>57.641247</v>
      </c>
      <c r="P223" s="103">
        <v>99.11</v>
      </c>
      <c r="Q223" s="91"/>
      <c r="R223" s="91">
        <v>5.7128238000000005E-2</v>
      </c>
      <c r="S223" s="92">
        <v>1.8900752537971197E-7</v>
      </c>
      <c r="T223" s="92">
        <f t="shared" si="7"/>
        <v>2.4859095244439511E-3</v>
      </c>
      <c r="U223" s="92">
        <f>R223/'סכום נכסי הקרן'!$C$42</f>
        <v>6.6653170718227481E-4</v>
      </c>
    </row>
    <row r="224" spans="2:21">
      <c r="B224" s="87" t="s">
        <v>600</v>
      </c>
      <c r="C224" s="111">
        <v>7390149</v>
      </c>
      <c r="D224" s="89" t="s">
        <v>109</v>
      </c>
      <c r="E224" s="89" t="s">
        <v>295</v>
      </c>
      <c r="F224" s="88" t="s">
        <v>601</v>
      </c>
      <c r="G224" s="89" t="s">
        <v>470</v>
      </c>
      <c r="H224" s="88" t="s">
        <v>465</v>
      </c>
      <c r="I224" s="88" t="s">
        <v>120</v>
      </c>
      <c r="J224" s="102"/>
      <c r="K224" s="91">
        <v>1.6599997965588715</v>
      </c>
      <c r="L224" s="89" t="s">
        <v>122</v>
      </c>
      <c r="M224" s="90">
        <v>0.04</v>
      </c>
      <c r="N224" s="90">
        <v>5.1699993192546853E-2</v>
      </c>
      <c r="O224" s="91">
        <v>1.2884469999999999</v>
      </c>
      <c r="P224" s="103">
        <v>99.19</v>
      </c>
      <c r="Q224" s="91"/>
      <c r="R224" s="91">
        <v>1.2780109999999999E-3</v>
      </c>
      <c r="S224" s="92">
        <v>4.8894599240534123E-9</v>
      </c>
      <c r="T224" s="92">
        <f t="shared" si="7"/>
        <v>5.5612072566357419E-5</v>
      </c>
      <c r="U224" s="92">
        <f>R224/'סכום נכסי הקרן'!$C$42</f>
        <v>1.491092467489941E-5</v>
      </c>
    </row>
    <row r="225" spans="2:21">
      <c r="B225" s="87" t="s">
        <v>602</v>
      </c>
      <c r="C225" s="111">
        <v>7390222</v>
      </c>
      <c r="D225" s="89" t="s">
        <v>109</v>
      </c>
      <c r="E225" s="89" t="s">
        <v>295</v>
      </c>
      <c r="F225" s="88" t="s">
        <v>601</v>
      </c>
      <c r="G225" s="89" t="s">
        <v>470</v>
      </c>
      <c r="H225" s="88" t="s">
        <v>457</v>
      </c>
      <c r="I225" s="88" t="s">
        <v>299</v>
      </c>
      <c r="J225" s="102"/>
      <c r="K225" s="91">
        <v>3.8099999453709588</v>
      </c>
      <c r="L225" s="89" t="s">
        <v>122</v>
      </c>
      <c r="M225" s="90">
        <v>0.04</v>
      </c>
      <c r="N225" s="90">
        <v>5.1099999205395763E-2</v>
      </c>
      <c r="O225" s="91">
        <v>8.3051390000000005</v>
      </c>
      <c r="P225" s="103">
        <v>96.98</v>
      </c>
      <c r="Q225" s="91"/>
      <c r="R225" s="91">
        <v>8.0543239999999999E-3</v>
      </c>
      <c r="S225" s="92">
        <v>1.0726509657638287E-8</v>
      </c>
      <c r="T225" s="92">
        <f t="shared" si="7"/>
        <v>3.5048027815171717E-4</v>
      </c>
      <c r="U225" s="92">
        <f>R225/'סכום נכסי הקרן'!$C$42</f>
        <v>9.397213206399204E-5</v>
      </c>
    </row>
    <row r="226" spans="2:21">
      <c r="B226" s="87" t="s">
        <v>603</v>
      </c>
      <c r="C226" s="111">
        <v>2590388</v>
      </c>
      <c r="D226" s="89" t="s">
        <v>109</v>
      </c>
      <c r="E226" s="89" t="s">
        <v>295</v>
      </c>
      <c r="F226" s="88" t="s">
        <v>604</v>
      </c>
      <c r="G226" s="89" t="s">
        <v>329</v>
      </c>
      <c r="H226" s="88" t="s">
        <v>457</v>
      </c>
      <c r="I226" s="88" t="s">
        <v>299</v>
      </c>
      <c r="J226" s="102"/>
      <c r="K226" s="91">
        <v>0.73000016262133782</v>
      </c>
      <c r="L226" s="89" t="s">
        <v>122</v>
      </c>
      <c r="M226" s="90">
        <v>5.9000000000000004E-2</v>
      </c>
      <c r="N226" s="90">
        <v>6.1500004435127396E-2</v>
      </c>
      <c r="O226" s="91">
        <v>2.6696320000000004</v>
      </c>
      <c r="P226" s="103">
        <v>101.35</v>
      </c>
      <c r="Q226" s="91"/>
      <c r="R226" s="91">
        <v>2.7056719999999992E-3</v>
      </c>
      <c r="S226" s="92">
        <v>5.0729016887560655E-9</v>
      </c>
      <c r="T226" s="92">
        <f t="shared" si="7"/>
        <v>1.1773609742385738E-4</v>
      </c>
      <c r="U226" s="92">
        <f>R226/'סכום נכסי הקרן'!$C$42</f>
        <v>3.1567859264892425E-5</v>
      </c>
    </row>
    <row r="227" spans="2:21">
      <c r="B227" s="87" t="s">
        <v>605</v>
      </c>
      <c r="C227" s="111">
        <v>2590511</v>
      </c>
      <c r="D227" s="89" t="s">
        <v>109</v>
      </c>
      <c r="E227" s="89" t="s">
        <v>295</v>
      </c>
      <c r="F227" s="88" t="s">
        <v>604</v>
      </c>
      <c r="G227" s="89" t="s">
        <v>329</v>
      </c>
      <c r="H227" s="88" t="s">
        <v>457</v>
      </c>
      <c r="I227" s="88" t="s">
        <v>299</v>
      </c>
      <c r="J227" s="102"/>
      <c r="K227" s="91">
        <v>3.4099984094293005</v>
      </c>
      <c r="L227" s="89" t="s">
        <v>122</v>
      </c>
      <c r="M227" s="90">
        <v>2.7000000000000003E-2</v>
      </c>
      <c r="N227" s="90">
        <v>6.5500000000000003E-2</v>
      </c>
      <c r="O227" s="91">
        <v>2.2000000000000003E-5</v>
      </c>
      <c r="P227" s="103">
        <v>87.63</v>
      </c>
      <c r="Q227" s="91"/>
      <c r="R227" s="91">
        <v>2E-8</v>
      </c>
      <c r="S227" s="92">
        <v>2.9423248623421613E-14</v>
      </c>
      <c r="T227" s="92">
        <f t="shared" si="7"/>
        <v>8.7029098444938934E-10</v>
      </c>
      <c r="U227" s="92">
        <f>R227/'סכום נכסי הקרן'!$C$42</f>
        <v>2.33345795535397E-10</v>
      </c>
    </row>
    <row r="228" spans="2:21">
      <c r="B228" s="87" t="s">
        <v>606</v>
      </c>
      <c r="C228" s="111">
        <v>1137975</v>
      </c>
      <c r="D228" s="89" t="s">
        <v>109</v>
      </c>
      <c r="E228" s="89" t="s">
        <v>295</v>
      </c>
      <c r="F228" s="88" t="s">
        <v>607</v>
      </c>
      <c r="G228" s="89" t="s">
        <v>489</v>
      </c>
      <c r="H228" s="88" t="s">
        <v>457</v>
      </c>
      <c r="I228" s="88" t="s">
        <v>299</v>
      </c>
      <c r="J228" s="102"/>
      <c r="K228" s="91">
        <v>1.88</v>
      </c>
      <c r="L228" s="89" t="s">
        <v>122</v>
      </c>
      <c r="M228" s="90">
        <v>4.3499999999999997E-2</v>
      </c>
      <c r="N228" s="90">
        <v>0.14000000000000001</v>
      </c>
      <c r="O228" s="91">
        <v>9.9999999999999995E-7</v>
      </c>
      <c r="P228" s="103">
        <v>72.69</v>
      </c>
      <c r="Q228" s="91"/>
      <c r="R228" s="91">
        <v>9.9999999999999986E-10</v>
      </c>
      <c r="S228" s="92">
        <v>9.6001471879206614E-16</v>
      </c>
      <c r="T228" s="92">
        <f t="shared" si="7"/>
        <v>4.3514549222469459E-11</v>
      </c>
      <c r="U228" s="92">
        <f>R228/'סכום נכסי הקרן'!$C$42</f>
        <v>1.1667289776769847E-11</v>
      </c>
    </row>
    <row r="229" spans="2:21">
      <c r="B229" s="87" t="s">
        <v>608</v>
      </c>
      <c r="C229" s="111">
        <v>1141191</v>
      </c>
      <c r="D229" s="89" t="s">
        <v>109</v>
      </c>
      <c r="E229" s="89" t="s">
        <v>295</v>
      </c>
      <c r="F229" s="88" t="s">
        <v>609</v>
      </c>
      <c r="G229" s="89" t="s">
        <v>498</v>
      </c>
      <c r="H229" s="88" t="s">
        <v>465</v>
      </c>
      <c r="I229" s="88" t="s">
        <v>120</v>
      </c>
      <c r="J229" s="102"/>
      <c r="K229" s="91">
        <v>1.009999867742521</v>
      </c>
      <c r="L229" s="89" t="s">
        <v>122</v>
      </c>
      <c r="M229" s="90">
        <v>3.0499999999999999E-2</v>
      </c>
      <c r="N229" s="90">
        <v>6.2799999038127427E-2</v>
      </c>
      <c r="O229" s="91">
        <v>3.4065569999999998</v>
      </c>
      <c r="P229" s="103">
        <v>97.66</v>
      </c>
      <c r="Q229" s="91"/>
      <c r="R229" s="91">
        <v>3.3268439999999998E-3</v>
      </c>
      <c r="S229" s="92">
        <v>3.0450351963172362E-8</v>
      </c>
      <c r="T229" s="92">
        <f t="shared" si="7"/>
        <v>1.4476611699347719E-4</v>
      </c>
      <c r="U229" s="92">
        <f>R229/'סכום נכסי הקרן'!$C$42</f>
        <v>3.8815252990108111E-5</v>
      </c>
    </row>
    <row r="230" spans="2:21">
      <c r="B230" s="87" t="s">
        <v>610</v>
      </c>
      <c r="C230" s="111">
        <v>1168368</v>
      </c>
      <c r="D230" s="89" t="s">
        <v>109</v>
      </c>
      <c r="E230" s="89" t="s">
        <v>295</v>
      </c>
      <c r="F230" s="88" t="s">
        <v>609</v>
      </c>
      <c r="G230" s="89" t="s">
        <v>498</v>
      </c>
      <c r="H230" s="88" t="s">
        <v>465</v>
      </c>
      <c r="I230" s="88" t="s">
        <v>120</v>
      </c>
      <c r="J230" s="102"/>
      <c r="K230" s="91">
        <v>3.1299999471827067</v>
      </c>
      <c r="L230" s="89" t="s">
        <v>122</v>
      </c>
      <c r="M230" s="90">
        <v>2.58E-2</v>
      </c>
      <c r="N230" s="90">
        <v>6.0999999107313345E-2</v>
      </c>
      <c r="O230" s="91">
        <v>29.707329999999999</v>
      </c>
      <c r="P230" s="103">
        <v>90.5</v>
      </c>
      <c r="Q230" s="91"/>
      <c r="R230" s="91">
        <v>2.6885134000000005E-2</v>
      </c>
      <c r="S230" s="92">
        <v>9.8194688217892138E-8</v>
      </c>
      <c r="T230" s="92">
        <f t="shared" si="7"/>
        <v>1.1698944867956876E-3</v>
      </c>
      <c r="U230" s="92">
        <f>R230/'סכום נכסי הקרן'!$C$42</f>
        <v>3.1367664906528756E-4</v>
      </c>
    </row>
    <row r="231" spans="2:21">
      <c r="B231" s="87" t="s">
        <v>611</v>
      </c>
      <c r="C231" s="111">
        <v>2380046</v>
      </c>
      <c r="D231" s="89" t="s">
        <v>109</v>
      </c>
      <c r="E231" s="89" t="s">
        <v>295</v>
      </c>
      <c r="F231" s="88" t="s">
        <v>612</v>
      </c>
      <c r="G231" s="89" t="s">
        <v>118</v>
      </c>
      <c r="H231" s="88" t="s">
        <v>457</v>
      </c>
      <c r="I231" s="88" t="s">
        <v>299</v>
      </c>
      <c r="J231" s="102"/>
      <c r="K231" s="91">
        <v>0.98000004225598913</v>
      </c>
      <c r="L231" s="89" t="s">
        <v>122</v>
      </c>
      <c r="M231" s="90">
        <v>2.9500000000000002E-2</v>
      </c>
      <c r="N231" s="90">
        <v>5.3700000435764873E-2</v>
      </c>
      <c r="O231" s="91">
        <v>15.379550999999999</v>
      </c>
      <c r="P231" s="103">
        <v>98.48</v>
      </c>
      <c r="Q231" s="91"/>
      <c r="R231" s="91">
        <v>1.5145782000000002E-2</v>
      </c>
      <c r="S231" s="92">
        <v>2.150394299169044E-7</v>
      </c>
      <c r="T231" s="92">
        <f t="shared" si="7"/>
        <v>6.5906187635179209E-4</v>
      </c>
      <c r="U231" s="92">
        <f>R231/'סכום נכסי הקרן'!$C$42</f>
        <v>1.7671022748978483E-4</v>
      </c>
    </row>
    <row r="232" spans="2:21">
      <c r="B232" s="87" t="s">
        <v>613</v>
      </c>
      <c r="C232" s="111">
        <v>1147495</v>
      </c>
      <c r="D232" s="89" t="s">
        <v>109</v>
      </c>
      <c r="E232" s="89" t="s">
        <v>295</v>
      </c>
      <c r="F232" s="88" t="s">
        <v>614</v>
      </c>
      <c r="G232" s="89" t="s">
        <v>489</v>
      </c>
      <c r="H232" s="88" t="s">
        <v>457</v>
      </c>
      <c r="I232" s="88" t="s">
        <v>299</v>
      </c>
      <c r="J232" s="102"/>
      <c r="K232" s="91">
        <v>1.57</v>
      </c>
      <c r="L232" s="89" t="s">
        <v>122</v>
      </c>
      <c r="M232" s="90">
        <v>3.9E-2</v>
      </c>
      <c r="N232" s="90">
        <v>0.04</v>
      </c>
      <c r="O232" s="91">
        <v>9.9999999999999995E-7</v>
      </c>
      <c r="P232" s="103">
        <v>96.96</v>
      </c>
      <c r="Q232" s="91"/>
      <c r="R232" s="91">
        <v>9.9999999999999986E-10</v>
      </c>
      <c r="S232" s="92">
        <v>2.4749142689697226E-15</v>
      </c>
      <c r="T232" s="92">
        <f t="shared" si="7"/>
        <v>4.3514549222469459E-11</v>
      </c>
      <c r="U232" s="92">
        <f>R232/'סכום נכסי הקרן'!$C$42</f>
        <v>1.1667289776769847E-11</v>
      </c>
    </row>
    <row r="233" spans="2:21">
      <c r="B233" s="87" t="s">
        <v>615</v>
      </c>
      <c r="C233" s="111">
        <v>1132505</v>
      </c>
      <c r="D233" s="89" t="s">
        <v>109</v>
      </c>
      <c r="E233" s="89" t="s">
        <v>295</v>
      </c>
      <c r="F233" s="88" t="s">
        <v>485</v>
      </c>
      <c r="G233" s="89" t="s">
        <v>329</v>
      </c>
      <c r="H233" s="88" t="s">
        <v>457</v>
      </c>
      <c r="I233" s="88" t="s">
        <v>299</v>
      </c>
      <c r="J233" s="102"/>
      <c r="K233" s="91">
        <v>1.1299990876996453</v>
      </c>
      <c r="L233" s="89" t="s">
        <v>122</v>
      </c>
      <c r="M233" s="90">
        <v>5.9000000000000004E-2</v>
      </c>
      <c r="N233" s="90">
        <v>4.7500000000000007E-2</v>
      </c>
      <c r="O233" s="91">
        <v>3.9999999999999998E-6</v>
      </c>
      <c r="P233" s="103">
        <v>101.28</v>
      </c>
      <c r="Q233" s="91"/>
      <c r="R233" s="91">
        <v>3.9999999999999994E-9</v>
      </c>
      <c r="S233" s="92">
        <v>5.7587269122524323E-15</v>
      </c>
      <c r="T233" s="92">
        <f t="shared" si="7"/>
        <v>1.7405819688987784E-10</v>
      </c>
      <c r="U233" s="92">
        <f>R233/'סכום נכסי הקרן'!$C$42</f>
        <v>4.6669159107079388E-11</v>
      </c>
    </row>
    <row r="234" spans="2:21">
      <c r="B234" s="87" t="s">
        <v>616</v>
      </c>
      <c r="C234" s="111">
        <v>1162817</v>
      </c>
      <c r="D234" s="89" t="s">
        <v>109</v>
      </c>
      <c r="E234" s="89" t="s">
        <v>295</v>
      </c>
      <c r="F234" s="88" t="s">
        <v>485</v>
      </c>
      <c r="G234" s="89" t="s">
        <v>329</v>
      </c>
      <c r="H234" s="88" t="s">
        <v>457</v>
      </c>
      <c r="I234" s="88" t="s">
        <v>299</v>
      </c>
      <c r="J234" s="102"/>
      <c r="K234" s="91">
        <v>5.1099999921023986</v>
      </c>
      <c r="L234" s="89" t="s">
        <v>122</v>
      </c>
      <c r="M234" s="90">
        <v>2.4300000000000002E-2</v>
      </c>
      <c r="N234" s="90">
        <v>5.389999990728904E-2</v>
      </c>
      <c r="O234" s="91">
        <v>133.83625000000001</v>
      </c>
      <c r="P234" s="103">
        <v>87.04</v>
      </c>
      <c r="Q234" s="91"/>
      <c r="R234" s="91">
        <v>0.116491072</v>
      </c>
      <c r="S234" s="92">
        <v>9.1379816538817374E-8</v>
      </c>
      <c r="T234" s="92">
        <f t="shared" si="7"/>
        <v>5.0690564865222346E-3</v>
      </c>
      <c r="U234" s="92">
        <f>R234/'סכום נכסי הקרן'!$C$42</f>
        <v>1.3591350934305604E-3</v>
      </c>
    </row>
    <row r="235" spans="2:21">
      <c r="B235" s="87" t="s">
        <v>617</v>
      </c>
      <c r="C235" s="111">
        <v>1141415</v>
      </c>
      <c r="D235" s="89" t="s">
        <v>109</v>
      </c>
      <c r="E235" s="89" t="s">
        <v>295</v>
      </c>
      <c r="F235" s="88" t="s">
        <v>618</v>
      </c>
      <c r="G235" s="89" t="s">
        <v>145</v>
      </c>
      <c r="H235" s="88" t="s">
        <v>457</v>
      </c>
      <c r="I235" s="88" t="s">
        <v>299</v>
      </c>
      <c r="J235" s="102"/>
      <c r="K235" s="91">
        <v>0.71999998765293605</v>
      </c>
      <c r="L235" s="89" t="s">
        <v>122</v>
      </c>
      <c r="M235" s="90">
        <v>2.1600000000000001E-2</v>
      </c>
      <c r="N235" s="90">
        <v>4.9499999466831326E-2</v>
      </c>
      <c r="O235" s="91">
        <v>36.130996000000003</v>
      </c>
      <c r="P235" s="103">
        <v>98.63</v>
      </c>
      <c r="Q235" s="91"/>
      <c r="R235" s="91">
        <v>3.5636002E-2</v>
      </c>
      <c r="S235" s="92">
        <v>1.4124538814073553E-7</v>
      </c>
      <c r="T235" s="92">
        <f t="shared" si="7"/>
        <v>1.5506845631210204E-3</v>
      </c>
      <c r="U235" s="92">
        <f>R235/'סכום נכסי הקרן'!$C$42</f>
        <v>4.1577556181954988E-4</v>
      </c>
    </row>
    <row r="236" spans="2:21">
      <c r="B236" s="87" t="s">
        <v>619</v>
      </c>
      <c r="C236" s="111">
        <v>1156397</v>
      </c>
      <c r="D236" s="89" t="s">
        <v>109</v>
      </c>
      <c r="E236" s="89" t="s">
        <v>295</v>
      </c>
      <c r="F236" s="88" t="s">
        <v>618</v>
      </c>
      <c r="G236" s="89" t="s">
        <v>145</v>
      </c>
      <c r="H236" s="88" t="s">
        <v>457</v>
      </c>
      <c r="I236" s="88" t="s">
        <v>299</v>
      </c>
      <c r="J236" s="102"/>
      <c r="K236" s="91">
        <v>2.7599999668783708</v>
      </c>
      <c r="L236" s="89" t="s">
        <v>122</v>
      </c>
      <c r="M236" s="90">
        <v>0.04</v>
      </c>
      <c r="N236" s="90">
        <v>5.1699999544577595E-2</v>
      </c>
      <c r="O236" s="91">
        <v>50.777999999999999</v>
      </c>
      <c r="P236" s="103">
        <v>99.89</v>
      </c>
      <c r="Q236" s="91"/>
      <c r="R236" s="91">
        <v>5.0722143000000004E-2</v>
      </c>
      <c r="S236" s="92">
        <v>6.6311360633429806E-8</v>
      </c>
      <c r="T236" s="92">
        <f t="shared" si="7"/>
        <v>2.2071511882426351E-3</v>
      </c>
      <c r="U236" s="92">
        <f>R236/'סכום נכסי הקרן'!$C$42</f>
        <v>5.9178994047975842E-4</v>
      </c>
    </row>
    <row r="237" spans="2:21">
      <c r="B237" s="87" t="s">
        <v>620</v>
      </c>
      <c r="C237" s="111">
        <v>1136134</v>
      </c>
      <c r="D237" s="89" t="s">
        <v>109</v>
      </c>
      <c r="E237" s="89" t="s">
        <v>295</v>
      </c>
      <c r="F237" s="88" t="s">
        <v>621</v>
      </c>
      <c r="G237" s="89" t="s">
        <v>622</v>
      </c>
      <c r="H237" s="88" t="s">
        <v>457</v>
      </c>
      <c r="I237" s="88" t="s">
        <v>299</v>
      </c>
      <c r="J237" s="102"/>
      <c r="K237" s="91">
        <v>1.46</v>
      </c>
      <c r="L237" s="89" t="s">
        <v>122</v>
      </c>
      <c r="M237" s="90">
        <v>3.3500000000000002E-2</v>
      </c>
      <c r="N237" s="90">
        <v>5.6666666666666664E-2</v>
      </c>
      <c r="O237" s="91">
        <v>3.0000000000000001E-6</v>
      </c>
      <c r="P237" s="103">
        <v>97.67</v>
      </c>
      <c r="Q237" s="91"/>
      <c r="R237" s="91">
        <v>3E-9</v>
      </c>
      <c r="S237" s="92">
        <v>1.4552397361941408E-14</v>
      </c>
      <c r="T237" s="92">
        <f t="shared" si="7"/>
        <v>1.3054364766740839E-10</v>
      </c>
      <c r="U237" s="92">
        <f>R237/'סכום נכסי הקרן'!$C$42</f>
        <v>3.5001869330309544E-11</v>
      </c>
    </row>
    <row r="238" spans="2:21">
      <c r="B238" s="87" t="s">
        <v>623</v>
      </c>
      <c r="C238" s="111">
        <v>1141951</v>
      </c>
      <c r="D238" s="89" t="s">
        <v>109</v>
      </c>
      <c r="E238" s="89" t="s">
        <v>295</v>
      </c>
      <c r="F238" s="88" t="s">
        <v>621</v>
      </c>
      <c r="G238" s="89" t="s">
        <v>622</v>
      </c>
      <c r="H238" s="88" t="s">
        <v>457</v>
      </c>
      <c r="I238" s="88" t="s">
        <v>299</v>
      </c>
      <c r="J238" s="102"/>
      <c r="K238" s="91">
        <v>3.41</v>
      </c>
      <c r="L238" s="89" t="s">
        <v>122</v>
      </c>
      <c r="M238" s="90">
        <v>2.6200000000000001E-2</v>
      </c>
      <c r="N238" s="90">
        <v>5.7500000000000002E-2</v>
      </c>
      <c r="O238" s="91">
        <v>5.0000000000000004E-6</v>
      </c>
      <c r="P238" s="103">
        <v>91.75</v>
      </c>
      <c r="Q238" s="91"/>
      <c r="R238" s="91">
        <v>3.9999999999999994E-9</v>
      </c>
      <c r="S238" s="92">
        <v>8.7457077225304105E-15</v>
      </c>
      <c r="T238" s="92">
        <f t="shared" si="7"/>
        <v>1.7405819688987784E-10</v>
      </c>
      <c r="U238" s="92">
        <f>R238/'סכום נכסי הקרן'!$C$42</f>
        <v>4.6669159107079388E-11</v>
      </c>
    </row>
    <row r="239" spans="2:21">
      <c r="B239" s="87" t="s">
        <v>624</v>
      </c>
      <c r="C239" s="111">
        <v>7150410</v>
      </c>
      <c r="D239" s="89" t="s">
        <v>109</v>
      </c>
      <c r="E239" s="89" t="s">
        <v>295</v>
      </c>
      <c r="F239" s="88" t="s">
        <v>625</v>
      </c>
      <c r="G239" s="89" t="s">
        <v>498</v>
      </c>
      <c r="H239" s="88" t="s">
        <v>490</v>
      </c>
      <c r="I239" s="88" t="s">
        <v>120</v>
      </c>
      <c r="J239" s="102"/>
      <c r="K239" s="91">
        <v>2.3100000066451263</v>
      </c>
      <c r="L239" s="89" t="s">
        <v>122</v>
      </c>
      <c r="M239" s="90">
        <v>2.9500000000000002E-2</v>
      </c>
      <c r="N239" s="90">
        <v>6.0600000251038108E-2</v>
      </c>
      <c r="O239" s="91">
        <v>72.041281999999995</v>
      </c>
      <c r="P239" s="103">
        <v>94</v>
      </c>
      <c r="Q239" s="91"/>
      <c r="R239" s="91">
        <v>6.7718805000000007E-2</v>
      </c>
      <c r="S239" s="92">
        <v>1.8243684591451551E-7</v>
      </c>
      <c r="T239" s="92">
        <f t="shared" si="7"/>
        <v>2.9467532734593119E-3</v>
      </c>
      <c r="U239" s="92">
        <f>R239/'סכום נכסי הקרן'!$C$42</f>
        <v>7.9009492127157105E-4</v>
      </c>
    </row>
    <row r="240" spans="2:21">
      <c r="B240" s="87" t="s">
        <v>626</v>
      </c>
      <c r="C240" s="111">
        <v>7150444</v>
      </c>
      <c r="D240" s="89" t="s">
        <v>109</v>
      </c>
      <c r="E240" s="89" t="s">
        <v>295</v>
      </c>
      <c r="F240" s="88" t="s">
        <v>625</v>
      </c>
      <c r="G240" s="89" t="s">
        <v>498</v>
      </c>
      <c r="H240" s="88" t="s">
        <v>490</v>
      </c>
      <c r="I240" s="88" t="s">
        <v>120</v>
      </c>
      <c r="J240" s="102"/>
      <c r="K240" s="91">
        <v>3.6300000414826443</v>
      </c>
      <c r="L240" s="89" t="s">
        <v>122</v>
      </c>
      <c r="M240" s="90">
        <v>2.5499999999999998E-2</v>
      </c>
      <c r="N240" s="90">
        <v>6.1700000276550961E-2</v>
      </c>
      <c r="O240" s="91">
        <v>6.524813</v>
      </c>
      <c r="P240" s="103">
        <v>88.67</v>
      </c>
      <c r="Q240" s="91"/>
      <c r="R240" s="91">
        <v>5.7855520000000002E-3</v>
      </c>
      <c r="S240" s="92">
        <v>1.1205435435951159E-8</v>
      </c>
      <c r="T240" s="92">
        <f t="shared" si="7"/>
        <v>2.517556872831567E-4</v>
      </c>
      <c r="U240" s="92">
        <f>R240/'סכום נכסי הקרן'!$C$42</f>
        <v>6.7501711702570361E-5</v>
      </c>
    </row>
    <row r="241" spans="2:21">
      <c r="B241" s="87" t="s">
        <v>627</v>
      </c>
      <c r="C241" s="111">
        <v>1155878</v>
      </c>
      <c r="D241" s="89" t="s">
        <v>109</v>
      </c>
      <c r="E241" s="89" t="s">
        <v>295</v>
      </c>
      <c r="F241" s="88" t="s">
        <v>628</v>
      </c>
      <c r="G241" s="89" t="s">
        <v>432</v>
      </c>
      <c r="H241" s="88" t="s">
        <v>490</v>
      </c>
      <c r="I241" s="88" t="s">
        <v>120</v>
      </c>
      <c r="J241" s="102"/>
      <c r="K241" s="91">
        <v>2.5100000088365064</v>
      </c>
      <c r="L241" s="89" t="s">
        <v>122</v>
      </c>
      <c r="M241" s="90">
        <v>3.27E-2</v>
      </c>
      <c r="N241" s="90">
        <v>5.5900000441825304E-2</v>
      </c>
      <c r="O241" s="91">
        <v>29.544407999999997</v>
      </c>
      <c r="P241" s="103">
        <v>95.76</v>
      </c>
      <c r="Q241" s="91"/>
      <c r="R241" s="91">
        <v>2.8291725E-2</v>
      </c>
      <c r="S241" s="92">
        <v>9.3615536466271421E-8</v>
      </c>
      <c r="T241" s="92">
        <f t="shared" si="7"/>
        <v>1.23110166010107E-3</v>
      </c>
      <c r="U241" s="92">
        <f>R241/'סכום נכסי הקרן'!$C$42</f>
        <v>3.3008775385968395E-4</v>
      </c>
    </row>
    <row r="242" spans="2:21">
      <c r="B242" s="87" t="s">
        <v>629</v>
      </c>
      <c r="C242" s="111">
        <v>7200249</v>
      </c>
      <c r="D242" s="89" t="s">
        <v>109</v>
      </c>
      <c r="E242" s="89" t="s">
        <v>295</v>
      </c>
      <c r="F242" s="88" t="s">
        <v>630</v>
      </c>
      <c r="G242" s="89" t="s">
        <v>540</v>
      </c>
      <c r="H242" s="88" t="s">
        <v>490</v>
      </c>
      <c r="I242" s="88" t="s">
        <v>120</v>
      </c>
      <c r="J242" s="102"/>
      <c r="K242" s="91">
        <v>5.3099999869732128</v>
      </c>
      <c r="L242" s="89" t="s">
        <v>122</v>
      </c>
      <c r="M242" s="90">
        <v>7.4999999999999997E-3</v>
      </c>
      <c r="N242" s="90">
        <v>5.1299999881850057E-2</v>
      </c>
      <c r="O242" s="91">
        <v>82.729079999999996</v>
      </c>
      <c r="P242" s="103">
        <v>79.8</v>
      </c>
      <c r="Q242" s="91"/>
      <c r="R242" s="91">
        <v>6.6017805999999998E-2</v>
      </c>
      <c r="S242" s="92">
        <v>1.5562777590705495E-7</v>
      </c>
      <c r="T242" s="92">
        <f t="shared" si="7"/>
        <v>2.8727350687464399E-3</v>
      </c>
      <c r="U242" s="92">
        <f>R242/'סכום נכסי הקרן'!$C$42</f>
        <v>7.7024887302857517E-4</v>
      </c>
    </row>
    <row r="243" spans="2:21">
      <c r="B243" s="87" t="s">
        <v>631</v>
      </c>
      <c r="C243" s="111">
        <v>7200173</v>
      </c>
      <c r="D243" s="89" t="s">
        <v>109</v>
      </c>
      <c r="E243" s="89" t="s">
        <v>295</v>
      </c>
      <c r="F243" s="88" t="s">
        <v>630</v>
      </c>
      <c r="G243" s="89" t="s">
        <v>540</v>
      </c>
      <c r="H243" s="88" t="s">
        <v>490</v>
      </c>
      <c r="I243" s="88" t="s">
        <v>120</v>
      </c>
      <c r="J243" s="102"/>
      <c r="K243" s="91">
        <v>2.6400000113077597</v>
      </c>
      <c r="L243" s="89" t="s">
        <v>122</v>
      </c>
      <c r="M243" s="90">
        <v>3.4500000000000003E-2</v>
      </c>
      <c r="N243" s="90">
        <v>5.5600000169616394E-2</v>
      </c>
      <c r="O243" s="91">
        <v>37.196573999999998</v>
      </c>
      <c r="P243" s="103">
        <v>95.1</v>
      </c>
      <c r="Q243" s="91"/>
      <c r="R243" s="91">
        <v>3.537394E-2</v>
      </c>
      <c r="S243" s="92">
        <v>8.4633369672758462E-8</v>
      </c>
      <c r="T243" s="92">
        <f t="shared" si="7"/>
        <v>1.5392810533226815E-3</v>
      </c>
      <c r="U243" s="92">
        <f>R243/'סכום נכסי הקרן'!$C$42</f>
        <v>4.1271800852607E-4</v>
      </c>
    </row>
    <row r="244" spans="2:21">
      <c r="B244" s="87" t="s">
        <v>632</v>
      </c>
      <c r="C244" s="111">
        <v>1168483</v>
      </c>
      <c r="D244" s="89" t="s">
        <v>109</v>
      </c>
      <c r="E244" s="89" t="s">
        <v>295</v>
      </c>
      <c r="F244" s="88" t="s">
        <v>633</v>
      </c>
      <c r="G244" s="89" t="s">
        <v>540</v>
      </c>
      <c r="H244" s="88" t="s">
        <v>490</v>
      </c>
      <c r="I244" s="88" t="s">
        <v>120</v>
      </c>
      <c r="J244" s="102"/>
      <c r="K244" s="91">
        <v>4.3100000574957633</v>
      </c>
      <c r="L244" s="89" t="s">
        <v>122</v>
      </c>
      <c r="M244" s="90">
        <v>2.5000000000000001E-3</v>
      </c>
      <c r="N244" s="90">
        <v>5.7300000796690169E-2</v>
      </c>
      <c r="O244" s="91">
        <v>48.786754000000002</v>
      </c>
      <c r="P244" s="103">
        <v>79.5</v>
      </c>
      <c r="Q244" s="91"/>
      <c r="R244" s="91">
        <v>3.8785466999999997E-2</v>
      </c>
      <c r="S244" s="92">
        <v>8.6104097761744574E-8</v>
      </c>
      <c r="T244" s="92">
        <f t="shared" si="7"/>
        <v>1.687732112887965E-3</v>
      </c>
      <c r="U244" s="92">
        <f>R244/'סכום נכסי הקרן'!$C$42</f>
        <v>4.5252128261634428E-4</v>
      </c>
    </row>
    <row r="245" spans="2:21">
      <c r="B245" s="87" t="s">
        <v>634</v>
      </c>
      <c r="C245" s="111">
        <v>1161751</v>
      </c>
      <c r="D245" s="89" t="s">
        <v>109</v>
      </c>
      <c r="E245" s="89" t="s">
        <v>295</v>
      </c>
      <c r="F245" s="88" t="s">
        <v>633</v>
      </c>
      <c r="G245" s="89" t="s">
        <v>540</v>
      </c>
      <c r="H245" s="88" t="s">
        <v>490</v>
      </c>
      <c r="I245" s="88" t="s">
        <v>120</v>
      </c>
      <c r="J245" s="102"/>
      <c r="K245" s="91">
        <v>3.4999985610116657</v>
      </c>
      <c r="L245" s="89" t="s">
        <v>122</v>
      </c>
      <c r="M245" s="90">
        <v>2.0499999999999997E-2</v>
      </c>
      <c r="N245" s="90">
        <v>5.6299977263984322E-2</v>
      </c>
      <c r="O245" s="91">
        <v>1.175063</v>
      </c>
      <c r="P245" s="103">
        <v>88.71</v>
      </c>
      <c r="Q245" s="91"/>
      <c r="R245" s="91">
        <v>1.0423990000000001E-3</v>
      </c>
      <c r="S245" s="92">
        <v>2.1032150932569984E-9</v>
      </c>
      <c r="T245" s="92">
        <f t="shared" si="7"/>
        <v>4.5359522594952952E-5</v>
      </c>
      <c r="U245" s="92">
        <f>R245/'סכום נכסי הקרן'!$C$42</f>
        <v>1.2161971196015115E-5</v>
      </c>
    </row>
    <row r="246" spans="2:21">
      <c r="B246" s="87" t="s">
        <v>635</v>
      </c>
      <c r="C246" s="111">
        <v>1162825</v>
      </c>
      <c r="D246" s="89" t="s">
        <v>109</v>
      </c>
      <c r="E246" s="89" t="s">
        <v>295</v>
      </c>
      <c r="F246" s="88" t="s">
        <v>636</v>
      </c>
      <c r="G246" s="89" t="s">
        <v>498</v>
      </c>
      <c r="H246" s="88" t="s">
        <v>490</v>
      </c>
      <c r="I246" s="88" t="s">
        <v>120</v>
      </c>
      <c r="J246" s="102"/>
      <c r="K246" s="91">
        <v>3.08</v>
      </c>
      <c r="L246" s="89" t="s">
        <v>122</v>
      </c>
      <c r="M246" s="90">
        <v>2.4E-2</v>
      </c>
      <c r="N246" s="90">
        <v>6.0714285714285721E-2</v>
      </c>
      <c r="O246" s="91">
        <v>3.1000000000000001E-5</v>
      </c>
      <c r="P246" s="103">
        <v>89.83</v>
      </c>
      <c r="Q246" s="91"/>
      <c r="R246" s="91">
        <v>2.7999999999999999E-8</v>
      </c>
      <c r="S246" s="92">
        <v>1.1895278572075412E-13</v>
      </c>
      <c r="T246" s="92">
        <f t="shared" si="7"/>
        <v>1.2184073782291451E-9</v>
      </c>
      <c r="U246" s="92">
        <f>R246/'סכום נכסי הקרן'!$C$42</f>
        <v>3.2668411374955575E-10</v>
      </c>
    </row>
    <row r="247" spans="2:21">
      <c r="B247" s="87" t="s">
        <v>637</v>
      </c>
      <c r="C247" s="111">
        <v>1140102</v>
      </c>
      <c r="D247" s="89" t="s">
        <v>109</v>
      </c>
      <c r="E247" s="89" t="s">
        <v>295</v>
      </c>
      <c r="F247" s="88" t="s">
        <v>497</v>
      </c>
      <c r="G247" s="89" t="s">
        <v>498</v>
      </c>
      <c r="H247" s="88" t="s">
        <v>499</v>
      </c>
      <c r="I247" s="88" t="s">
        <v>299</v>
      </c>
      <c r="J247" s="102"/>
      <c r="K247" s="91">
        <v>2.749999953086006</v>
      </c>
      <c r="L247" s="89" t="s">
        <v>122</v>
      </c>
      <c r="M247" s="90">
        <v>4.2999999999999997E-2</v>
      </c>
      <c r="N247" s="90">
        <v>6.4199998486241791E-2</v>
      </c>
      <c r="O247" s="91">
        <v>16.739999999999998</v>
      </c>
      <c r="P247" s="103">
        <v>95.5</v>
      </c>
      <c r="Q247" s="91"/>
      <c r="R247" s="91">
        <v>1.5986700999999999E-2</v>
      </c>
      <c r="S247" s="92">
        <v>1.836703116851944E-8</v>
      </c>
      <c r="T247" s="92">
        <f t="shared" si="7"/>
        <v>6.9565408756940179E-4</v>
      </c>
      <c r="U247" s="92">
        <f>R247/'סכום נכסי הקרן'!$C$42</f>
        <v>1.865214731415763E-4</v>
      </c>
    </row>
    <row r="248" spans="2:21">
      <c r="B248" s="87" t="s">
        <v>638</v>
      </c>
      <c r="C248" s="111">
        <v>1132836</v>
      </c>
      <c r="D248" s="89" t="s">
        <v>109</v>
      </c>
      <c r="E248" s="89" t="s">
        <v>295</v>
      </c>
      <c r="F248" s="88" t="s">
        <v>507</v>
      </c>
      <c r="G248" s="89" t="s">
        <v>145</v>
      </c>
      <c r="H248" s="88" t="s">
        <v>499</v>
      </c>
      <c r="I248" s="88" t="s">
        <v>299</v>
      </c>
      <c r="J248" s="102"/>
      <c r="K248" s="91">
        <v>1.2100001184606433</v>
      </c>
      <c r="L248" s="89" t="s">
        <v>122</v>
      </c>
      <c r="M248" s="90">
        <v>4.1399999999999999E-2</v>
      </c>
      <c r="N248" s="90">
        <v>5.3900002435024331E-2</v>
      </c>
      <c r="O248" s="91">
        <v>6.1048299999999998</v>
      </c>
      <c r="P248" s="103">
        <v>99.56</v>
      </c>
      <c r="Q248" s="91"/>
      <c r="R248" s="91">
        <v>6.0779680000000013E-3</v>
      </c>
      <c r="S248" s="92">
        <v>1.8078520151874697E-8</v>
      </c>
      <c r="T248" s="92">
        <f t="shared" si="7"/>
        <v>2.6448003770859437E-4</v>
      </c>
      <c r="U248" s="92">
        <f>R248/'סכום נכסי הקרן'!$C$42</f>
        <v>7.0913413909934298E-5</v>
      </c>
    </row>
    <row r="249" spans="2:21">
      <c r="B249" s="87" t="s">
        <v>639</v>
      </c>
      <c r="C249" s="111">
        <v>1139252</v>
      </c>
      <c r="D249" s="89" t="s">
        <v>109</v>
      </c>
      <c r="E249" s="89" t="s">
        <v>295</v>
      </c>
      <c r="F249" s="88" t="s">
        <v>507</v>
      </c>
      <c r="G249" s="89" t="s">
        <v>145</v>
      </c>
      <c r="H249" s="88" t="s">
        <v>499</v>
      </c>
      <c r="I249" s="88" t="s">
        <v>299</v>
      </c>
      <c r="J249" s="102"/>
      <c r="K249" s="91">
        <v>1.800000022972112</v>
      </c>
      <c r="L249" s="89" t="s">
        <v>122</v>
      </c>
      <c r="M249" s="90">
        <v>3.5499999999999997E-2</v>
      </c>
      <c r="N249" s="90">
        <v>5.7300000625990048E-2</v>
      </c>
      <c r="O249" s="91">
        <v>35.850149999999999</v>
      </c>
      <c r="P249" s="103">
        <v>97.14</v>
      </c>
      <c r="Q249" s="91"/>
      <c r="R249" s="91">
        <v>3.4824834000000006E-2</v>
      </c>
      <c r="S249" s="92">
        <v>7.2068744248093958E-8</v>
      </c>
      <c r="T249" s="92">
        <f t="shared" si="7"/>
        <v>1.5153869532573284E-3</v>
      </c>
      <c r="U249" s="92">
        <f>R249/'סכום נכסי הקרן'!$C$42</f>
        <v>4.0631142970590711E-4</v>
      </c>
    </row>
    <row r="250" spans="2:21">
      <c r="B250" s="87" t="s">
        <v>640</v>
      </c>
      <c r="C250" s="111">
        <v>1143080</v>
      </c>
      <c r="D250" s="89" t="s">
        <v>109</v>
      </c>
      <c r="E250" s="89" t="s">
        <v>295</v>
      </c>
      <c r="F250" s="88" t="s">
        <v>507</v>
      </c>
      <c r="G250" s="89" t="s">
        <v>145</v>
      </c>
      <c r="H250" s="88" t="s">
        <v>499</v>
      </c>
      <c r="I250" s="88" t="s">
        <v>299</v>
      </c>
      <c r="J250" s="102"/>
      <c r="K250" s="91">
        <v>2.7700000009563261</v>
      </c>
      <c r="L250" s="89" t="s">
        <v>122</v>
      </c>
      <c r="M250" s="90">
        <v>2.5000000000000001E-2</v>
      </c>
      <c r="N250" s="90">
        <v>5.790000001912652E-2</v>
      </c>
      <c r="O250" s="91">
        <v>136.34711200000001</v>
      </c>
      <c r="P250" s="103">
        <v>92.03</v>
      </c>
      <c r="Q250" s="91"/>
      <c r="R250" s="91">
        <v>0.12548024399999999</v>
      </c>
      <c r="S250" s="92">
        <v>1.2060973435203055E-7</v>
      </c>
      <c r="T250" s="92">
        <f t="shared" si="7"/>
        <v>5.4602162539854789E-3</v>
      </c>
      <c r="U250" s="92">
        <f>R250/'סכום נכסי הקרן'!$C$42</f>
        <v>1.4640143680077862E-3</v>
      </c>
    </row>
    <row r="251" spans="2:21">
      <c r="B251" s="87" t="s">
        <v>641</v>
      </c>
      <c r="C251" s="111">
        <v>1189190</v>
      </c>
      <c r="D251" s="89" t="s">
        <v>109</v>
      </c>
      <c r="E251" s="89" t="s">
        <v>295</v>
      </c>
      <c r="F251" s="88" t="s">
        <v>507</v>
      </c>
      <c r="G251" s="89" t="s">
        <v>145</v>
      </c>
      <c r="H251" s="88" t="s">
        <v>499</v>
      </c>
      <c r="I251" s="88" t="s">
        <v>299</v>
      </c>
      <c r="J251" s="102"/>
      <c r="K251" s="91">
        <v>4.4699999663470678</v>
      </c>
      <c r="L251" s="89" t="s">
        <v>122</v>
      </c>
      <c r="M251" s="90">
        <v>4.7300000000000002E-2</v>
      </c>
      <c r="N251" s="90">
        <v>5.6299999568364567E-2</v>
      </c>
      <c r="O251" s="91">
        <v>56.083464000000006</v>
      </c>
      <c r="P251" s="103">
        <v>97.49</v>
      </c>
      <c r="Q251" s="91"/>
      <c r="R251" s="91">
        <v>5.4675772000000011E-2</v>
      </c>
      <c r="S251" s="92">
        <v>1.4201401314206856E-7</v>
      </c>
      <c r="T251" s="92">
        <f t="shared" si="7"/>
        <v>2.3791915719705184E-3</v>
      </c>
      <c r="U251" s="92">
        <f>R251/'סכום נכסי הקרן'!$C$42</f>
        <v>6.3791807569259934E-4</v>
      </c>
    </row>
    <row r="252" spans="2:21">
      <c r="B252" s="87" t="s">
        <v>642</v>
      </c>
      <c r="C252" s="111">
        <v>1137512</v>
      </c>
      <c r="D252" s="89" t="s">
        <v>109</v>
      </c>
      <c r="E252" s="89" t="s">
        <v>295</v>
      </c>
      <c r="F252" s="88" t="s">
        <v>643</v>
      </c>
      <c r="G252" s="89" t="s">
        <v>489</v>
      </c>
      <c r="H252" s="88" t="s">
        <v>490</v>
      </c>
      <c r="I252" s="88" t="s">
        <v>120</v>
      </c>
      <c r="J252" s="102"/>
      <c r="K252" s="91">
        <v>1.3299999895697028</v>
      </c>
      <c r="L252" s="89" t="s">
        <v>122</v>
      </c>
      <c r="M252" s="90">
        <v>3.5000000000000003E-2</v>
      </c>
      <c r="N252" s="90">
        <v>6.0799999342575226E-2</v>
      </c>
      <c r="O252" s="91">
        <v>32.549999999999997</v>
      </c>
      <c r="P252" s="103">
        <v>97.2</v>
      </c>
      <c r="Q252" s="91"/>
      <c r="R252" s="91">
        <v>3.1638601000000002E-2</v>
      </c>
      <c r="S252" s="92">
        <v>1.3582307531817233E-7</v>
      </c>
      <c r="T252" s="92">
        <f t="shared" si="7"/>
        <v>1.3767394605445718E-3</v>
      </c>
      <c r="U252" s="92">
        <f>R252/'סכום נכסי הקרן'!$C$42</f>
        <v>3.6913672599860032E-4</v>
      </c>
    </row>
    <row r="253" spans="2:21">
      <c r="B253" s="87" t="s">
        <v>644</v>
      </c>
      <c r="C253" s="111">
        <v>1141852</v>
      </c>
      <c r="D253" s="89" t="s">
        <v>109</v>
      </c>
      <c r="E253" s="89" t="s">
        <v>295</v>
      </c>
      <c r="F253" s="88" t="s">
        <v>643</v>
      </c>
      <c r="G253" s="89" t="s">
        <v>489</v>
      </c>
      <c r="H253" s="88" t="s">
        <v>490</v>
      </c>
      <c r="I253" s="88" t="s">
        <v>120</v>
      </c>
      <c r="J253" s="102"/>
      <c r="K253" s="91">
        <v>2.65</v>
      </c>
      <c r="L253" s="89" t="s">
        <v>122</v>
      </c>
      <c r="M253" s="90">
        <v>2.6499999999999999E-2</v>
      </c>
      <c r="N253" s="90">
        <v>6.7699999134401473E-2</v>
      </c>
      <c r="O253" s="91">
        <v>12.810711</v>
      </c>
      <c r="P253" s="103">
        <v>90.18</v>
      </c>
      <c r="Q253" s="91"/>
      <c r="R253" s="91">
        <v>1.1552699999999999E-2</v>
      </c>
      <c r="S253" s="92">
        <v>2.3420962477087876E-8</v>
      </c>
      <c r="T253" s="92">
        <f t="shared" si="7"/>
        <v>5.0271053280242302E-4</v>
      </c>
      <c r="U253" s="92">
        <f>R253/'סכום נכסי הקרן'!$C$42</f>
        <v>1.3478869860408902E-4</v>
      </c>
    </row>
    <row r="254" spans="2:21">
      <c r="B254" s="87" t="s">
        <v>645</v>
      </c>
      <c r="C254" s="111">
        <v>1168038</v>
      </c>
      <c r="D254" s="89" t="s">
        <v>109</v>
      </c>
      <c r="E254" s="89" t="s">
        <v>295</v>
      </c>
      <c r="F254" s="88" t="s">
        <v>643</v>
      </c>
      <c r="G254" s="89" t="s">
        <v>489</v>
      </c>
      <c r="H254" s="88" t="s">
        <v>490</v>
      </c>
      <c r="I254" s="88" t="s">
        <v>120</v>
      </c>
      <c r="J254" s="102"/>
      <c r="K254" s="91">
        <v>2.4199999659644025</v>
      </c>
      <c r="L254" s="89" t="s">
        <v>122</v>
      </c>
      <c r="M254" s="90">
        <v>4.99E-2</v>
      </c>
      <c r="N254" s="90">
        <v>5.3999999042748818E-2</v>
      </c>
      <c r="O254" s="91">
        <v>18.959308</v>
      </c>
      <c r="P254" s="103">
        <v>99.18</v>
      </c>
      <c r="Q254" s="91"/>
      <c r="R254" s="91">
        <v>1.8803842000000001E-2</v>
      </c>
      <c r="S254" s="92">
        <v>8.9220272941176472E-8</v>
      </c>
      <c r="T254" s="92">
        <f t="shared" si="7"/>
        <v>8.1824070828053874E-4</v>
      </c>
      <c r="U254" s="92">
        <f>R254/'סכום נכסי הקרן'!$C$42</f>
        <v>2.1938987353059552E-4</v>
      </c>
    </row>
    <row r="255" spans="2:21">
      <c r="B255" s="87" t="s">
        <v>646</v>
      </c>
      <c r="C255" s="111">
        <v>1190008</v>
      </c>
      <c r="D255" s="89" t="s">
        <v>109</v>
      </c>
      <c r="E255" s="89" t="s">
        <v>295</v>
      </c>
      <c r="F255" s="88" t="s">
        <v>647</v>
      </c>
      <c r="G255" s="89" t="s">
        <v>498</v>
      </c>
      <c r="H255" s="88" t="s">
        <v>499</v>
      </c>
      <c r="I255" s="88" t="s">
        <v>299</v>
      </c>
      <c r="J255" s="102"/>
      <c r="K255" s="91">
        <v>4.0100000054974183</v>
      </c>
      <c r="L255" s="89" t="s">
        <v>122</v>
      </c>
      <c r="M255" s="90">
        <v>5.3399999999999996E-2</v>
      </c>
      <c r="N255" s="90">
        <v>6.6200000109948365E-2</v>
      </c>
      <c r="O255" s="91">
        <v>55.656372000000005</v>
      </c>
      <c r="P255" s="103">
        <v>98.05</v>
      </c>
      <c r="Q255" s="91"/>
      <c r="R255" s="91">
        <v>5.4571069999999999E-2</v>
      </c>
      <c r="S255" s="92">
        <v>2.2262548800000002E-7</v>
      </c>
      <c r="T255" s="92">
        <f t="shared" si="7"/>
        <v>2.3746355116378267E-3</v>
      </c>
      <c r="U255" s="92">
        <f>R255/'סכום נכסי הקרן'!$C$42</f>
        <v>6.3669648711839181E-4</v>
      </c>
    </row>
    <row r="256" spans="2:21">
      <c r="B256" s="87" t="s">
        <v>648</v>
      </c>
      <c r="C256" s="111">
        <v>1188572</v>
      </c>
      <c r="D256" s="89" t="s">
        <v>109</v>
      </c>
      <c r="E256" s="89" t="s">
        <v>295</v>
      </c>
      <c r="F256" s="88" t="s">
        <v>649</v>
      </c>
      <c r="G256" s="89" t="s">
        <v>498</v>
      </c>
      <c r="H256" s="88" t="s">
        <v>513</v>
      </c>
      <c r="I256" s="88" t="s">
        <v>120</v>
      </c>
      <c r="J256" s="102"/>
      <c r="K256" s="91">
        <v>3.5400000016170021</v>
      </c>
      <c r="L256" s="89" t="s">
        <v>122</v>
      </c>
      <c r="M256" s="90">
        <v>4.53E-2</v>
      </c>
      <c r="N256" s="90">
        <v>6.380000001886503E-2</v>
      </c>
      <c r="O256" s="91">
        <v>155.971825</v>
      </c>
      <c r="P256" s="103">
        <v>95.16</v>
      </c>
      <c r="Q256" s="91"/>
      <c r="R256" s="91">
        <v>0.148422794</v>
      </c>
      <c r="S256" s="92">
        <v>2.2281689285714285E-7</v>
      </c>
      <c r="T256" s="92">
        <f t="shared" si="7"/>
        <v>6.4585509752494458E-3</v>
      </c>
      <c r="U256" s="92">
        <f>R256/'סכום נכסי הקרן'!$C$42</f>
        <v>1.7316917470758173E-3</v>
      </c>
    </row>
    <row r="257" spans="2:21">
      <c r="B257" s="87" t="s">
        <v>650</v>
      </c>
      <c r="C257" s="111">
        <v>1150812</v>
      </c>
      <c r="D257" s="89" t="s">
        <v>109</v>
      </c>
      <c r="E257" s="89" t="s">
        <v>295</v>
      </c>
      <c r="F257" s="88" t="s">
        <v>523</v>
      </c>
      <c r="G257" s="89" t="s">
        <v>524</v>
      </c>
      <c r="H257" s="88" t="s">
        <v>513</v>
      </c>
      <c r="I257" s="88" t="s">
        <v>120</v>
      </c>
      <c r="J257" s="102"/>
      <c r="K257" s="91">
        <v>1.8799999976104613</v>
      </c>
      <c r="L257" s="89" t="s">
        <v>122</v>
      </c>
      <c r="M257" s="90">
        <v>3.7499999999999999E-2</v>
      </c>
      <c r="N257" s="90">
        <v>5.9000000179215389E-2</v>
      </c>
      <c r="O257" s="91">
        <v>34.468511999999997</v>
      </c>
      <c r="P257" s="103">
        <v>97.13</v>
      </c>
      <c r="Q257" s="91"/>
      <c r="R257" s="91">
        <v>3.3479266000000001E-2</v>
      </c>
      <c r="S257" s="92">
        <v>8.1610413489397667E-8</v>
      </c>
      <c r="T257" s="92">
        <f t="shared" si="7"/>
        <v>1.4568351682891485E-3</v>
      </c>
      <c r="U257" s="92">
        <f>R257/'סכום נכסי הקרן'!$C$42</f>
        <v>3.9061229793555842E-4</v>
      </c>
    </row>
    <row r="258" spans="2:21">
      <c r="B258" s="87" t="s">
        <v>651</v>
      </c>
      <c r="C258" s="111">
        <v>1161785</v>
      </c>
      <c r="D258" s="89" t="s">
        <v>109</v>
      </c>
      <c r="E258" s="89" t="s">
        <v>295</v>
      </c>
      <c r="F258" s="88" t="s">
        <v>523</v>
      </c>
      <c r="G258" s="89" t="s">
        <v>524</v>
      </c>
      <c r="H258" s="88" t="s">
        <v>513</v>
      </c>
      <c r="I258" s="88" t="s">
        <v>120</v>
      </c>
      <c r="J258" s="102"/>
      <c r="K258" s="91">
        <v>3.8999999985874316</v>
      </c>
      <c r="L258" s="89" t="s">
        <v>122</v>
      </c>
      <c r="M258" s="90">
        <v>2.6600000000000002E-2</v>
      </c>
      <c r="N258" s="90">
        <v>7.3100000008475413E-2</v>
      </c>
      <c r="O258" s="91">
        <v>168.795963</v>
      </c>
      <c r="P258" s="103">
        <v>83.88</v>
      </c>
      <c r="Q258" s="91"/>
      <c r="R258" s="91">
        <v>0.14158604799999999</v>
      </c>
      <c r="S258" s="92">
        <v>2.0509920532242251E-7</v>
      </c>
      <c r="T258" s="92">
        <f t="shared" si="7"/>
        <v>6.1610530549109244E-3</v>
      </c>
      <c r="U258" s="92">
        <f>R258/'סכום נכסי הקרן'!$C$42</f>
        <v>1.6519254503636451E-3</v>
      </c>
    </row>
    <row r="259" spans="2:21">
      <c r="B259" s="87" t="s">
        <v>652</v>
      </c>
      <c r="C259" s="111">
        <v>1169721</v>
      </c>
      <c r="D259" s="89" t="s">
        <v>109</v>
      </c>
      <c r="E259" s="89" t="s">
        <v>295</v>
      </c>
      <c r="F259" s="88" t="s">
        <v>523</v>
      </c>
      <c r="G259" s="89" t="s">
        <v>524</v>
      </c>
      <c r="H259" s="88" t="s">
        <v>513</v>
      </c>
      <c r="I259" s="88" t="s">
        <v>120</v>
      </c>
      <c r="J259" s="102"/>
      <c r="K259" s="91">
        <v>3.0299999847319294</v>
      </c>
      <c r="L259" s="89" t="s">
        <v>122</v>
      </c>
      <c r="M259" s="90">
        <v>0.04</v>
      </c>
      <c r="N259" s="90">
        <v>1.3699999905090372E-2</v>
      </c>
      <c r="O259" s="91">
        <v>22.090774</v>
      </c>
      <c r="P259" s="103">
        <v>109.7</v>
      </c>
      <c r="Q259" s="91"/>
      <c r="R259" s="91">
        <v>2.4233578999999998E-2</v>
      </c>
      <c r="S259" s="92">
        <v>2.7732709832466658E-7</v>
      </c>
      <c r="T259" s="92">
        <f t="shared" si="7"/>
        <v>1.0545132662321023E-3</v>
      </c>
      <c r="U259" s="92">
        <f>R259/'סכום נכסי הקרן'!$C$42</f>
        <v>2.8274018852124448E-4</v>
      </c>
    </row>
    <row r="260" spans="2:21">
      <c r="B260" s="87" t="s">
        <v>653</v>
      </c>
      <c r="C260" s="111">
        <v>1172725</v>
      </c>
      <c r="D260" s="89" t="s">
        <v>109</v>
      </c>
      <c r="E260" s="89" t="s">
        <v>295</v>
      </c>
      <c r="F260" s="88" t="s">
        <v>654</v>
      </c>
      <c r="G260" s="89" t="s">
        <v>498</v>
      </c>
      <c r="H260" s="88" t="s">
        <v>513</v>
      </c>
      <c r="I260" s="88" t="s">
        <v>120</v>
      </c>
      <c r="J260" s="102"/>
      <c r="K260" s="91">
        <v>3.6199999800105571</v>
      </c>
      <c r="L260" s="89" t="s">
        <v>122</v>
      </c>
      <c r="M260" s="90">
        <v>2.5000000000000001E-2</v>
      </c>
      <c r="N260" s="90">
        <v>6.3699999545138192E-2</v>
      </c>
      <c r="O260" s="91">
        <v>55.8</v>
      </c>
      <c r="P260" s="103">
        <v>87.86</v>
      </c>
      <c r="Q260" s="91"/>
      <c r="R260" s="91">
        <v>4.9025879000000001E-2</v>
      </c>
      <c r="S260" s="92">
        <v>2.6458576443237104E-7</v>
      </c>
      <c r="T260" s="92">
        <f t="shared" si="7"/>
        <v>2.133339024920332E-3</v>
      </c>
      <c r="U260" s="92">
        <f>R260/'סכום נכסי הקרן'!$C$42</f>
        <v>5.7199913685385562E-4</v>
      </c>
    </row>
    <row r="261" spans="2:21">
      <c r="B261" s="87" t="s">
        <v>655</v>
      </c>
      <c r="C261" s="111">
        <v>1137314</v>
      </c>
      <c r="D261" s="89" t="s">
        <v>109</v>
      </c>
      <c r="E261" s="89" t="s">
        <v>295</v>
      </c>
      <c r="F261" s="88" t="s">
        <v>656</v>
      </c>
      <c r="G261" s="89" t="s">
        <v>489</v>
      </c>
      <c r="H261" s="88" t="s">
        <v>657</v>
      </c>
      <c r="I261" s="88" t="s">
        <v>120</v>
      </c>
      <c r="J261" s="102"/>
      <c r="K261" s="91">
        <v>0.5</v>
      </c>
      <c r="L261" s="89" t="s">
        <v>122</v>
      </c>
      <c r="M261" s="90">
        <v>4.8499999999999995E-2</v>
      </c>
      <c r="N261" s="90">
        <v>9.5000000000000015E-2</v>
      </c>
      <c r="O261" s="91">
        <v>1.9999999999999999E-6</v>
      </c>
      <c r="P261" s="103">
        <v>98.06</v>
      </c>
      <c r="Q261" s="91"/>
      <c r="R261" s="91">
        <v>1.9999999999999997E-9</v>
      </c>
      <c r="S261" s="92">
        <v>9.0923441107827928E-15</v>
      </c>
      <c r="T261" s="92">
        <f t="shared" si="7"/>
        <v>8.7029098444938918E-11</v>
      </c>
      <c r="U261" s="92">
        <f>R261/'סכום נכסי הקרן'!$C$42</f>
        <v>2.3334579553539694E-11</v>
      </c>
    </row>
    <row r="262" spans="2:21">
      <c r="B262" s="87" t="s">
        <v>658</v>
      </c>
      <c r="C262" s="111">
        <v>1140136</v>
      </c>
      <c r="D262" s="89" t="s">
        <v>109</v>
      </c>
      <c r="E262" s="89" t="s">
        <v>295</v>
      </c>
      <c r="F262" s="88" t="s">
        <v>659</v>
      </c>
      <c r="G262" s="89" t="s">
        <v>489</v>
      </c>
      <c r="H262" s="88" t="s">
        <v>528</v>
      </c>
      <c r="I262" s="88"/>
      <c r="J262" s="102"/>
      <c r="K262" s="91">
        <v>0.88999999818214603</v>
      </c>
      <c r="L262" s="89" t="s">
        <v>122</v>
      </c>
      <c r="M262" s="90">
        <v>4.9500000000000002E-2</v>
      </c>
      <c r="N262" s="90">
        <v>0.79810000280555438</v>
      </c>
      <c r="O262" s="91">
        <v>53.161454999999997</v>
      </c>
      <c r="P262" s="103">
        <v>62.1</v>
      </c>
      <c r="Q262" s="91"/>
      <c r="R262" s="91">
        <v>3.3005954000000004E-2</v>
      </c>
      <c r="S262" s="92">
        <v>9.1761011052316444E-8</v>
      </c>
      <c r="T262" s="92">
        <f t="shared" si="7"/>
        <v>1.4362392099675633E-3</v>
      </c>
      <c r="U262" s="92">
        <f>R262/'סכום נכסי הקרן'!$C$42</f>
        <v>3.8509002967673594E-4</v>
      </c>
    </row>
    <row r="263" spans="2:21">
      <c r="B263" s="87" t="s">
        <v>660</v>
      </c>
      <c r="C263" s="111">
        <v>1143304</v>
      </c>
      <c r="D263" s="89" t="s">
        <v>109</v>
      </c>
      <c r="E263" s="89" t="s">
        <v>295</v>
      </c>
      <c r="F263" s="88" t="s">
        <v>659</v>
      </c>
      <c r="G263" s="89" t="s">
        <v>489</v>
      </c>
      <c r="H263" s="88" t="s">
        <v>528</v>
      </c>
      <c r="I263" s="88"/>
      <c r="J263" s="102"/>
      <c r="K263" s="91">
        <v>6.18</v>
      </c>
      <c r="L263" s="89" t="s">
        <v>122</v>
      </c>
      <c r="M263" s="90">
        <v>0.04</v>
      </c>
      <c r="N263" s="90">
        <v>9.9899679698126462</v>
      </c>
      <c r="O263" s="91">
        <v>9.1163699999999999</v>
      </c>
      <c r="P263" s="103">
        <v>1</v>
      </c>
      <c r="Q263" s="91"/>
      <c r="R263" s="91">
        <v>9.1163999999999983E-5</v>
      </c>
      <c r="S263" s="92">
        <v>1.1114284982791601E-7</v>
      </c>
      <c r="T263" s="92">
        <f t="shared" si="7"/>
        <v>3.9669603653172058E-6</v>
      </c>
      <c r="U263" s="92">
        <f>R263/'סכום נכסי הקרן'!$C$42</f>
        <v>1.0636368052094463E-6</v>
      </c>
    </row>
    <row r="264" spans="2:21">
      <c r="B264" s="87" t="s">
        <v>661</v>
      </c>
      <c r="C264" s="111">
        <v>1159375</v>
      </c>
      <c r="D264" s="89" t="s">
        <v>109</v>
      </c>
      <c r="E264" s="89" t="s">
        <v>295</v>
      </c>
      <c r="F264" s="88" t="s">
        <v>662</v>
      </c>
      <c r="G264" s="89" t="s">
        <v>540</v>
      </c>
      <c r="H264" s="88" t="s">
        <v>528</v>
      </c>
      <c r="I264" s="88"/>
      <c r="J264" s="102"/>
      <c r="K264" s="91">
        <v>1.3899999507018412</v>
      </c>
      <c r="L264" s="89" t="s">
        <v>122</v>
      </c>
      <c r="M264" s="90">
        <v>3.5499999999999997E-2</v>
      </c>
      <c r="N264" s="90">
        <v>7.1699997699419274E-2</v>
      </c>
      <c r="O264" s="91">
        <v>12.652915999999999</v>
      </c>
      <c r="P264" s="103">
        <v>96.19</v>
      </c>
      <c r="Q264" s="91"/>
      <c r="R264" s="91">
        <v>1.217084E-2</v>
      </c>
      <c r="S264" s="92">
        <v>3.5343044611358002E-8</v>
      </c>
      <c r="T264" s="92">
        <f t="shared" si="7"/>
        <v>5.2960861625880027E-4</v>
      </c>
      <c r="U264" s="92">
        <f>R264/'סכום נכסי הקרן'!$C$42</f>
        <v>1.4200071710670156E-4</v>
      </c>
    </row>
    <row r="265" spans="2:21">
      <c r="B265" s="87" t="s">
        <v>663</v>
      </c>
      <c r="C265" s="111">
        <v>1193275</v>
      </c>
      <c r="D265" s="89" t="s">
        <v>109</v>
      </c>
      <c r="E265" s="89" t="s">
        <v>295</v>
      </c>
      <c r="F265" s="88" t="s">
        <v>662</v>
      </c>
      <c r="G265" s="89" t="s">
        <v>540</v>
      </c>
      <c r="H265" s="88" t="s">
        <v>528</v>
      </c>
      <c r="I265" s="88"/>
      <c r="J265" s="102"/>
      <c r="K265" s="91">
        <v>4.0000000202558192</v>
      </c>
      <c r="L265" s="89" t="s">
        <v>122</v>
      </c>
      <c r="M265" s="90">
        <v>6.0499999999999998E-2</v>
      </c>
      <c r="N265" s="90">
        <v>6.8800000121534921E-2</v>
      </c>
      <c r="O265" s="91">
        <v>50.863931999999998</v>
      </c>
      <c r="P265" s="103">
        <v>97.06</v>
      </c>
      <c r="Q265" s="91"/>
      <c r="R265" s="91">
        <v>4.9368530000000001E-2</v>
      </c>
      <c r="S265" s="92">
        <v>2.3119969090909091E-7</v>
      </c>
      <c r="T265" s="92">
        <f t="shared" si="7"/>
        <v>2.1482493287259606E-3</v>
      </c>
      <c r="U265" s="92">
        <f>R265/'סכום נכסי הקרן'!$C$42</f>
        <v>5.7599694536315555E-4</v>
      </c>
    </row>
    <row r="266" spans="2:21">
      <c r="B266" s="87" t="s">
        <v>664</v>
      </c>
      <c r="C266" s="111">
        <v>7200116</v>
      </c>
      <c r="D266" s="89" t="s">
        <v>109</v>
      </c>
      <c r="E266" s="89" t="s">
        <v>295</v>
      </c>
      <c r="F266" s="88" t="s">
        <v>630</v>
      </c>
      <c r="G266" s="89" t="s">
        <v>540</v>
      </c>
      <c r="H266" s="88" t="s">
        <v>528</v>
      </c>
      <c r="I266" s="88"/>
      <c r="J266" s="102"/>
      <c r="K266" s="91">
        <v>1.7100000606437069</v>
      </c>
      <c r="L266" s="89" t="s">
        <v>122</v>
      </c>
      <c r="M266" s="90">
        <v>4.2500000000000003E-2</v>
      </c>
      <c r="N266" s="90">
        <v>5.8500003898524035E-2</v>
      </c>
      <c r="O266" s="91">
        <v>4.7205110000000001</v>
      </c>
      <c r="P266" s="103">
        <v>97.81</v>
      </c>
      <c r="Q266" s="91"/>
      <c r="R266" s="91">
        <v>4.6171319999999995E-3</v>
      </c>
      <c r="S266" s="92">
        <v>5.1046347661530145E-8</v>
      </c>
      <c r="T266" s="92">
        <f t="shared" si="7"/>
        <v>2.0091241768063886E-4</v>
      </c>
      <c r="U266" s="92">
        <f>R266/'סכום נכסי הקרן'!$C$42</f>
        <v>5.3869416981596918E-5</v>
      </c>
    </row>
    <row r="267" spans="2:21">
      <c r="B267" s="87" t="s">
        <v>665</v>
      </c>
      <c r="C267" s="111">
        <v>1183581</v>
      </c>
      <c r="D267" s="89" t="s">
        <v>109</v>
      </c>
      <c r="E267" s="89" t="s">
        <v>295</v>
      </c>
      <c r="F267" s="88" t="s">
        <v>666</v>
      </c>
      <c r="G267" s="89" t="s">
        <v>319</v>
      </c>
      <c r="H267" s="88" t="s">
        <v>528</v>
      </c>
      <c r="I267" s="88"/>
      <c r="J267" s="102"/>
      <c r="K267" s="91">
        <v>2.7200000620478999</v>
      </c>
      <c r="L267" s="89" t="s">
        <v>122</v>
      </c>
      <c r="M267" s="90">
        <v>0.01</v>
      </c>
      <c r="N267" s="90">
        <v>6.6400000797758707E-2</v>
      </c>
      <c r="O267" s="91">
        <v>15.650783999999998</v>
      </c>
      <c r="P267" s="103">
        <v>86.5</v>
      </c>
      <c r="Q267" s="91"/>
      <c r="R267" s="91">
        <v>1.3537928000000001E-2</v>
      </c>
      <c r="S267" s="92">
        <v>8.6948799999999982E-8</v>
      </c>
      <c r="T267" s="92">
        <f t="shared" ref="T267:T330" si="8">IFERROR(R267/$R$11,0)</f>
        <v>5.8909683432624763E-4</v>
      </c>
      <c r="U267" s="92">
        <f>R267/'סכום נכסי הקרן'!$C$42</f>
        <v>1.5795092895304631E-4</v>
      </c>
    </row>
    <row r="268" spans="2:21">
      <c r="B268" s="93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91"/>
      <c r="P268" s="103"/>
      <c r="Q268" s="88"/>
      <c r="R268" s="88"/>
      <c r="S268" s="88"/>
      <c r="T268" s="92"/>
      <c r="U268" s="88"/>
    </row>
    <row r="269" spans="2:21">
      <c r="B269" s="86" t="s">
        <v>43</v>
      </c>
      <c r="C269" s="81"/>
      <c r="D269" s="82"/>
      <c r="E269" s="82"/>
      <c r="F269" s="81"/>
      <c r="G269" s="82"/>
      <c r="H269" s="81"/>
      <c r="I269" s="81"/>
      <c r="J269" s="100"/>
      <c r="K269" s="84">
        <v>3.8177422506077323</v>
      </c>
      <c r="L269" s="82"/>
      <c r="M269" s="83"/>
      <c r="N269" s="83">
        <v>8.0099714676738112E-2</v>
      </c>
      <c r="O269" s="84"/>
      <c r="P269" s="101"/>
      <c r="Q269" s="84"/>
      <c r="R269" s="84">
        <v>0.38062862200000003</v>
      </c>
      <c r="S269" s="85"/>
      <c r="T269" s="85">
        <f t="shared" si="8"/>
        <v>1.6562882907499726E-2</v>
      </c>
      <c r="U269" s="85">
        <f>R269/'סכום נכסי הקרן'!$C$42</f>
        <v>4.4409044302065959E-3</v>
      </c>
    </row>
    <row r="270" spans="2:21">
      <c r="B270" s="87" t="s">
        <v>667</v>
      </c>
      <c r="C270" s="111">
        <v>1178250</v>
      </c>
      <c r="D270" s="89" t="s">
        <v>109</v>
      </c>
      <c r="E270" s="89" t="s">
        <v>295</v>
      </c>
      <c r="F270" s="111">
        <v>520043027</v>
      </c>
      <c r="G270" s="89" t="s">
        <v>553</v>
      </c>
      <c r="H270" s="88" t="s">
        <v>353</v>
      </c>
      <c r="I270" s="88" t="s">
        <v>299</v>
      </c>
      <c r="J270" s="102"/>
      <c r="K270" s="91">
        <v>2.9499999945599402</v>
      </c>
      <c r="L270" s="89" t="s">
        <v>122</v>
      </c>
      <c r="M270" s="90">
        <v>2.12E-2</v>
      </c>
      <c r="N270" s="90">
        <v>6.1199999782397603E-2</v>
      </c>
      <c r="O270" s="91">
        <v>46.702618999999999</v>
      </c>
      <c r="P270" s="103">
        <v>98.4</v>
      </c>
      <c r="Q270" s="91"/>
      <c r="R270" s="91">
        <v>4.5955375E-2</v>
      </c>
      <c r="S270" s="92">
        <v>2.6687210857142857E-7</v>
      </c>
      <c r="T270" s="92">
        <f t="shared" si="8"/>
        <v>1.9997274274745429E-3</v>
      </c>
      <c r="U270" s="92">
        <f>R270/'סכום נכסי הקרן'!$C$42</f>
        <v>5.3617467692512473E-4</v>
      </c>
    </row>
    <row r="271" spans="2:21">
      <c r="B271" s="87" t="s">
        <v>669</v>
      </c>
      <c r="C271" s="111">
        <v>1178268</v>
      </c>
      <c r="D271" s="89" t="s">
        <v>109</v>
      </c>
      <c r="E271" s="89" t="s">
        <v>295</v>
      </c>
      <c r="F271" s="111">
        <v>520043027</v>
      </c>
      <c r="G271" s="89" t="s">
        <v>553</v>
      </c>
      <c r="H271" s="88" t="s">
        <v>353</v>
      </c>
      <c r="I271" s="88" t="s">
        <v>299</v>
      </c>
      <c r="J271" s="102"/>
      <c r="K271" s="91">
        <v>5.139999968580284</v>
      </c>
      <c r="L271" s="89" t="s">
        <v>122</v>
      </c>
      <c r="M271" s="90">
        <v>2.6699999999999998E-2</v>
      </c>
      <c r="N271" s="90">
        <v>6.3499999214507108E-2</v>
      </c>
      <c r="O271" s="91">
        <v>9.0335809999999999</v>
      </c>
      <c r="P271" s="103">
        <v>91.66</v>
      </c>
      <c r="Q271" s="91"/>
      <c r="R271" s="91">
        <v>8.2750590000000013E-3</v>
      </c>
      <c r="S271" s="92">
        <v>4.8640862588843422E-8</v>
      </c>
      <c r="T271" s="92">
        <f t="shared" si="8"/>
        <v>3.6008546217433901E-4</v>
      </c>
      <c r="U271" s="92">
        <f>R271/'סכום נכסי הקרן'!$C$42</f>
        <v>9.6547511272867341E-5</v>
      </c>
    </row>
    <row r="272" spans="2:21">
      <c r="B272" s="87" t="s">
        <v>670</v>
      </c>
      <c r="C272" s="111">
        <v>2320174</v>
      </c>
      <c r="D272" s="89" t="s">
        <v>109</v>
      </c>
      <c r="E272" s="89" t="s">
        <v>295</v>
      </c>
      <c r="F272" s="111">
        <v>550010003</v>
      </c>
      <c r="G272" s="89" t="s">
        <v>116</v>
      </c>
      <c r="H272" s="88" t="s">
        <v>353</v>
      </c>
      <c r="I272" s="88" t="s">
        <v>299</v>
      </c>
      <c r="J272" s="102"/>
      <c r="K272" s="91">
        <v>1.21</v>
      </c>
      <c r="L272" s="89" t="s">
        <v>122</v>
      </c>
      <c r="M272" s="90">
        <v>3.49E-2</v>
      </c>
      <c r="N272" s="90">
        <v>7.3333333333333334E-2</v>
      </c>
      <c r="O272" s="91">
        <v>3.0000000000000001E-6</v>
      </c>
      <c r="P272" s="103">
        <v>97.15</v>
      </c>
      <c r="Q272" s="91"/>
      <c r="R272" s="91">
        <v>3E-9</v>
      </c>
      <c r="S272" s="92">
        <v>2.9777020528735527E-15</v>
      </c>
      <c r="T272" s="92">
        <f t="shared" si="8"/>
        <v>1.3054364766740839E-10</v>
      </c>
      <c r="U272" s="92">
        <f>R272/'סכום נכסי הקרן'!$C$42</f>
        <v>3.5001869330309544E-11</v>
      </c>
    </row>
    <row r="273" spans="2:21">
      <c r="B273" s="87" t="s">
        <v>671</v>
      </c>
      <c r="C273" s="111">
        <v>2320224</v>
      </c>
      <c r="D273" s="89" t="s">
        <v>109</v>
      </c>
      <c r="E273" s="89" t="s">
        <v>295</v>
      </c>
      <c r="F273" s="111">
        <v>550010003</v>
      </c>
      <c r="G273" s="89" t="s">
        <v>116</v>
      </c>
      <c r="H273" s="88" t="s">
        <v>353</v>
      </c>
      <c r="I273" s="88" t="s">
        <v>299</v>
      </c>
      <c r="J273" s="102"/>
      <c r="K273" s="91">
        <v>3.89</v>
      </c>
      <c r="L273" s="89" t="s">
        <v>122</v>
      </c>
      <c r="M273" s="90">
        <v>3.7699999999999997E-2</v>
      </c>
      <c r="N273" s="90">
        <v>6.6666666666666666E-2</v>
      </c>
      <c r="O273" s="91">
        <v>3.0000000000000001E-6</v>
      </c>
      <c r="P273" s="103">
        <v>97.32</v>
      </c>
      <c r="Q273" s="91"/>
      <c r="R273" s="91">
        <v>3E-9</v>
      </c>
      <c r="S273" s="92">
        <v>2.471428637333335E-14</v>
      </c>
      <c r="T273" s="92">
        <f t="shared" si="8"/>
        <v>1.3054364766740839E-10</v>
      </c>
      <c r="U273" s="92">
        <f>R273/'סכום נכסי הקרן'!$C$42</f>
        <v>3.5001869330309544E-11</v>
      </c>
    </row>
    <row r="274" spans="2:21">
      <c r="B274" s="87" t="s">
        <v>672</v>
      </c>
      <c r="C274" s="111">
        <v>2590396</v>
      </c>
      <c r="D274" s="89" t="s">
        <v>109</v>
      </c>
      <c r="E274" s="89" t="s">
        <v>295</v>
      </c>
      <c r="F274" s="111">
        <v>520036658</v>
      </c>
      <c r="G274" s="89" t="s">
        <v>329</v>
      </c>
      <c r="H274" s="88" t="s">
        <v>457</v>
      </c>
      <c r="I274" s="88" t="s">
        <v>299</v>
      </c>
      <c r="J274" s="102"/>
      <c r="K274" s="91">
        <v>0.25</v>
      </c>
      <c r="L274" s="89" t="s">
        <v>122</v>
      </c>
      <c r="M274" s="90">
        <v>6.7000000000000004E-2</v>
      </c>
      <c r="N274" s="90">
        <v>0.08</v>
      </c>
      <c r="O274" s="91">
        <v>9.9999999999999995E-7</v>
      </c>
      <c r="P274" s="103">
        <v>94.27</v>
      </c>
      <c r="Q274" s="91"/>
      <c r="R274" s="91">
        <v>9.9999999999999986E-10</v>
      </c>
      <c r="S274" s="92">
        <v>2.3724570078168898E-15</v>
      </c>
      <c r="T274" s="92">
        <f t="shared" si="8"/>
        <v>4.3514549222469459E-11</v>
      </c>
      <c r="U274" s="92">
        <f>R274/'סכום נכסי הקרן'!$C$42</f>
        <v>1.1667289776769847E-11</v>
      </c>
    </row>
    <row r="275" spans="2:21">
      <c r="B275" s="87" t="s">
        <v>673</v>
      </c>
      <c r="C275" s="111">
        <v>1141332</v>
      </c>
      <c r="D275" s="89" t="s">
        <v>109</v>
      </c>
      <c r="E275" s="89" t="s">
        <v>295</v>
      </c>
      <c r="F275" s="111">
        <v>515334662</v>
      </c>
      <c r="G275" s="89" t="s">
        <v>116</v>
      </c>
      <c r="H275" s="88" t="s">
        <v>465</v>
      </c>
      <c r="I275" s="88" t="s">
        <v>120</v>
      </c>
      <c r="J275" s="102"/>
      <c r="K275" s="91">
        <v>3.7899999948289258</v>
      </c>
      <c r="L275" s="89" t="s">
        <v>122</v>
      </c>
      <c r="M275" s="90">
        <v>4.6900000000000004E-2</v>
      </c>
      <c r="N275" s="90">
        <v>8.4199999766177522E-2</v>
      </c>
      <c r="O275" s="91">
        <v>99.059646999999998</v>
      </c>
      <c r="P275" s="103">
        <v>89.8</v>
      </c>
      <c r="Q275" s="91"/>
      <c r="R275" s="91">
        <v>8.8956373999999991E-2</v>
      </c>
      <c r="S275" s="92">
        <v>6.5082939415456828E-8</v>
      </c>
      <c r="T275" s="92">
        <f t="shared" si="8"/>
        <v>3.8708965150754029E-3</v>
      </c>
      <c r="U275" s="92">
        <f>R275/'סכום נכסי הקרן'!$C$42</f>
        <v>1.0378797929487152E-3</v>
      </c>
    </row>
    <row r="276" spans="2:21">
      <c r="B276" s="87" t="s">
        <v>675</v>
      </c>
      <c r="C276" s="111">
        <v>1143593</v>
      </c>
      <c r="D276" s="89" t="s">
        <v>109</v>
      </c>
      <c r="E276" s="89" t="s">
        <v>295</v>
      </c>
      <c r="F276" s="111">
        <v>515334662</v>
      </c>
      <c r="G276" s="89" t="s">
        <v>116</v>
      </c>
      <c r="H276" s="88" t="s">
        <v>465</v>
      </c>
      <c r="I276" s="88" t="s">
        <v>120</v>
      </c>
      <c r="J276" s="102"/>
      <c r="K276" s="91">
        <v>3.9500000056856028</v>
      </c>
      <c r="L276" s="89" t="s">
        <v>122</v>
      </c>
      <c r="M276" s="90">
        <v>4.6900000000000004E-2</v>
      </c>
      <c r="N276" s="90">
        <v>8.2800000085915787E-2</v>
      </c>
      <c r="O276" s="91">
        <v>259.72632700000003</v>
      </c>
      <c r="P276" s="103">
        <v>91.42</v>
      </c>
      <c r="Q276" s="91"/>
      <c r="R276" s="91">
        <v>0.237441807</v>
      </c>
      <c r="S276" s="92">
        <v>2.0239597330473992E-7</v>
      </c>
      <c r="T276" s="92">
        <f t="shared" si="8"/>
        <v>1.0332173198173596E-2</v>
      </c>
      <c r="U276" s="92">
        <f>R276/'סכום נכסי הקרן'!$C$42</f>
        <v>2.7703023673888594E-3</v>
      </c>
    </row>
    <row r="277" spans="2:21">
      <c r="B277" s="93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91"/>
      <c r="P277" s="103"/>
      <c r="Q277" s="88"/>
      <c r="R277" s="88"/>
      <c r="S277" s="88"/>
      <c r="T277" s="92"/>
      <c r="U277" s="88"/>
    </row>
    <row r="278" spans="2:21">
      <c r="B278" s="80" t="s">
        <v>183</v>
      </c>
      <c r="C278" s="81"/>
      <c r="D278" s="82"/>
      <c r="E278" s="82"/>
      <c r="F278" s="81"/>
      <c r="G278" s="82"/>
      <c r="H278" s="81"/>
      <c r="I278" s="81"/>
      <c r="J278" s="100"/>
      <c r="K278" s="84">
        <v>5.2442785568653969</v>
      </c>
      <c r="L278" s="82"/>
      <c r="M278" s="83"/>
      <c r="N278" s="83">
        <v>6.9691662952327885E-2</v>
      </c>
      <c r="O278" s="84"/>
      <c r="P278" s="101"/>
      <c r="Q278" s="84"/>
      <c r="R278" s="84">
        <v>4.699934766000001</v>
      </c>
      <c r="S278" s="85"/>
      <c r="T278" s="85">
        <f t="shared" si="8"/>
        <v>0.20451554271750255</v>
      </c>
      <c r="U278" s="85">
        <f>R278/'סכום נכסי הקרן'!$C$42</f>
        <v>5.4835500846837006E-2</v>
      </c>
    </row>
    <row r="279" spans="2:21">
      <c r="B279" s="86" t="s">
        <v>58</v>
      </c>
      <c r="C279" s="81"/>
      <c r="D279" s="82"/>
      <c r="E279" s="82"/>
      <c r="F279" s="81"/>
      <c r="G279" s="82"/>
      <c r="H279" s="81"/>
      <c r="I279" s="81"/>
      <c r="J279" s="100"/>
      <c r="K279" s="84">
        <v>5.5593265140974726</v>
      </c>
      <c r="L279" s="82"/>
      <c r="M279" s="83"/>
      <c r="N279" s="83">
        <v>6.6855396565377534E-2</v>
      </c>
      <c r="O279" s="84"/>
      <c r="P279" s="101"/>
      <c r="Q279" s="84"/>
      <c r="R279" s="84">
        <v>0.75607640500000017</v>
      </c>
      <c r="S279" s="85"/>
      <c r="T279" s="85">
        <f t="shared" si="8"/>
        <v>3.2900323941320267E-2</v>
      </c>
      <c r="U279" s="85">
        <f>R279/'סכום נכסי הקרן'!$C$42</f>
        <v>8.8213625105134016E-3</v>
      </c>
    </row>
    <row r="280" spans="2:21">
      <c r="B280" s="87" t="s">
        <v>676</v>
      </c>
      <c r="C280" s="88" t="s">
        <v>677</v>
      </c>
      <c r="D280" s="89" t="s">
        <v>29</v>
      </c>
      <c r="E280" s="89" t="s">
        <v>678</v>
      </c>
      <c r="F280" s="88" t="s">
        <v>328</v>
      </c>
      <c r="G280" s="89" t="s">
        <v>329</v>
      </c>
      <c r="H280" s="88" t="s">
        <v>679</v>
      </c>
      <c r="I280" s="88" t="s">
        <v>680</v>
      </c>
      <c r="J280" s="102"/>
      <c r="K280" s="91">
        <v>7.4900000394895851</v>
      </c>
      <c r="L280" s="89" t="s">
        <v>121</v>
      </c>
      <c r="M280" s="90">
        <v>3.7499999999999999E-2</v>
      </c>
      <c r="N280" s="90">
        <v>5.5900000168316269E-2</v>
      </c>
      <c r="O280" s="91">
        <v>19.607749999999999</v>
      </c>
      <c r="P280" s="103">
        <v>87.170829999999995</v>
      </c>
      <c r="Q280" s="91"/>
      <c r="R280" s="91">
        <v>6.1788443999999998E-2</v>
      </c>
      <c r="S280" s="92">
        <v>3.9215499999999998E-8</v>
      </c>
      <c r="T280" s="92">
        <f t="shared" si="8"/>
        <v>2.6886962878177982E-3</v>
      </c>
      <c r="U280" s="92">
        <f>R280/'סכום נכסי הקרן'!$C$42</f>
        <v>7.2090368100371626E-4</v>
      </c>
    </row>
    <row r="281" spans="2:21">
      <c r="B281" s="87" t="s">
        <v>681</v>
      </c>
      <c r="C281" s="88" t="s">
        <v>682</v>
      </c>
      <c r="D281" s="89" t="s">
        <v>29</v>
      </c>
      <c r="E281" s="89" t="s">
        <v>678</v>
      </c>
      <c r="F281" s="88" t="s">
        <v>322</v>
      </c>
      <c r="G281" s="89" t="s">
        <v>302</v>
      </c>
      <c r="H281" s="88" t="s">
        <v>683</v>
      </c>
      <c r="I281" s="88" t="s">
        <v>293</v>
      </c>
      <c r="J281" s="102"/>
      <c r="K281" s="91">
        <v>3.3300000030199315</v>
      </c>
      <c r="L281" s="89" t="s">
        <v>121</v>
      </c>
      <c r="M281" s="90">
        <v>3.2549999999999996E-2</v>
      </c>
      <c r="N281" s="90">
        <v>8.7000000223212345E-2</v>
      </c>
      <c r="O281" s="91">
        <v>25.145</v>
      </c>
      <c r="P281" s="103">
        <v>83.785880000000006</v>
      </c>
      <c r="Q281" s="91"/>
      <c r="R281" s="91">
        <v>7.6160669E-2</v>
      </c>
      <c r="S281" s="92">
        <v>2.5145000000000001E-8</v>
      </c>
      <c r="T281" s="92">
        <f t="shared" si="8"/>
        <v>3.3140971800167045E-3</v>
      </c>
      <c r="U281" s="92">
        <f>R281/'סכום נכסי הקרן'!$C$42</f>
        <v>8.885885948156524E-4</v>
      </c>
    </row>
    <row r="282" spans="2:21">
      <c r="B282" s="87" t="s">
        <v>684</v>
      </c>
      <c r="C282" s="88" t="s">
        <v>685</v>
      </c>
      <c r="D282" s="89" t="s">
        <v>29</v>
      </c>
      <c r="E282" s="89" t="s">
        <v>678</v>
      </c>
      <c r="F282" s="88" t="s">
        <v>307</v>
      </c>
      <c r="G282" s="89" t="s">
        <v>302</v>
      </c>
      <c r="H282" s="88" t="s">
        <v>683</v>
      </c>
      <c r="I282" s="88" t="s">
        <v>293</v>
      </c>
      <c r="J282" s="102"/>
      <c r="K282" s="91">
        <v>2.689999992600201</v>
      </c>
      <c r="L282" s="89" t="s">
        <v>121</v>
      </c>
      <c r="M282" s="90">
        <v>3.2750000000000001E-2</v>
      </c>
      <c r="N282" s="90">
        <v>8.449999980831846E-2</v>
      </c>
      <c r="O282" s="91">
        <v>35.592480000000002</v>
      </c>
      <c r="P282" s="103">
        <v>87.174930000000003</v>
      </c>
      <c r="Q282" s="91"/>
      <c r="R282" s="91">
        <v>0.11216520699999999</v>
      </c>
      <c r="S282" s="92">
        <v>4.7456640000000004E-8</v>
      </c>
      <c r="T282" s="92">
        <f t="shared" si="8"/>
        <v>4.8808184210499764E-3</v>
      </c>
      <c r="U282" s="92">
        <f>R282/'סכום נכסי הקרן'!$C$42</f>
        <v>1.3086639729403737E-3</v>
      </c>
    </row>
    <row r="283" spans="2:21">
      <c r="B283" s="87" t="s">
        <v>686</v>
      </c>
      <c r="C283" s="88" t="s">
        <v>687</v>
      </c>
      <c r="D283" s="89" t="s">
        <v>29</v>
      </c>
      <c r="E283" s="89" t="s">
        <v>678</v>
      </c>
      <c r="F283" s="88" t="s">
        <v>307</v>
      </c>
      <c r="G283" s="89" t="s">
        <v>302</v>
      </c>
      <c r="H283" s="88" t="s">
        <v>683</v>
      </c>
      <c r="I283" s="88" t="s">
        <v>293</v>
      </c>
      <c r="J283" s="102"/>
      <c r="K283" s="91">
        <v>4.4199999975079933</v>
      </c>
      <c r="L283" s="89" t="s">
        <v>121</v>
      </c>
      <c r="M283" s="90">
        <v>7.1289999999999992E-2</v>
      </c>
      <c r="N283" s="90">
        <v>7.7400000074760222E-2</v>
      </c>
      <c r="O283" s="91">
        <v>20.329999999999998</v>
      </c>
      <c r="P283" s="103">
        <v>98.282799999999995</v>
      </c>
      <c r="Q283" s="91"/>
      <c r="R283" s="91">
        <v>7.2230928999999999E-2</v>
      </c>
      <c r="S283" s="92">
        <v>4.0659999999999995E-8</v>
      </c>
      <c r="T283" s="92">
        <f t="shared" si="8"/>
        <v>3.1430963153551974E-3</v>
      </c>
      <c r="U283" s="92">
        <f>R283/'סכום נכסי הקרן'!$C$42</f>
        <v>8.4273917948828882E-4</v>
      </c>
    </row>
    <row r="284" spans="2:21">
      <c r="B284" s="87" t="s">
        <v>688</v>
      </c>
      <c r="C284" s="88" t="s">
        <v>689</v>
      </c>
      <c r="D284" s="89" t="s">
        <v>29</v>
      </c>
      <c r="E284" s="89" t="s">
        <v>678</v>
      </c>
      <c r="F284" s="88" t="s">
        <v>555</v>
      </c>
      <c r="G284" s="89" t="s">
        <v>409</v>
      </c>
      <c r="H284" s="88" t="s">
        <v>690</v>
      </c>
      <c r="I284" s="88" t="s">
        <v>293</v>
      </c>
      <c r="J284" s="102"/>
      <c r="K284" s="91">
        <v>9.7000000201145973</v>
      </c>
      <c r="L284" s="89" t="s">
        <v>121</v>
      </c>
      <c r="M284" s="90">
        <v>6.3750000000000001E-2</v>
      </c>
      <c r="N284" s="90">
        <v>6.4700000096223884E-2</v>
      </c>
      <c r="O284" s="91">
        <v>50.878500000000003</v>
      </c>
      <c r="P284" s="103">
        <v>100.011</v>
      </c>
      <c r="Q284" s="91"/>
      <c r="R284" s="91">
        <v>0.18394600899999999</v>
      </c>
      <c r="S284" s="92">
        <v>7.3407156254508731E-8</v>
      </c>
      <c r="T284" s="92">
        <f t="shared" si="8"/>
        <v>8.004327662907311E-3</v>
      </c>
      <c r="U284" s="92">
        <f>R284/'סכום נכסי הקרן'!$C$42</f>
        <v>2.1461513902833146E-3</v>
      </c>
    </row>
    <row r="285" spans="2:21">
      <c r="B285" s="87" t="s">
        <v>691</v>
      </c>
      <c r="C285" s="88" t="s">
        <v>692</v>
      </c>
      <c r="D285" s="89" t="s">
        <v>29</v>
      </c>
      <c r="E285" s="89" t="s">
        <v>678</v>
      </c>
      <c r="F285" s="88" t="s">
        <v>693</v>
      </c>
      <c r="G285" s="89" t="s">
        <v>302</v>
      </c>
      <c r="H285" s="88" t="s">
        <v>690</v>
      </c>
      <c r="I285" s="88" t="s">
        <v>680</v>
      </c>
      <c r="J285" s="102"/>
      <c r="K285" s="91">
        <v>2.8799999793321516</v>
      </c>
      <c r="L285" s="89" t="s">
        <v>121</v>
      </c>
      <c r="M285" s="90">
        <v>3.0769999999999999E-2</v>
      </c>
      <c r="N285" s="90">
        <v>8.749999955069894E-2</v>
      </c>
      <c r="O285" s="91">
        <v>28.558299999999999</v>
      </c>
      <c r="P285" s="103">
        <v>86.234669999999994</v>
      </c>
      <c r="Q285" s="91"/>
      <c r="R285" s="91">
        <v>8.9027168000000004E-2</v>
      </c>
      <c r="S285" s="92">
        <v>4.7597166666666664E-8</v>
      </c>
      <c r="T285" s="92">
        <f t="shared" si="8"/>
        <v>3.8739770840730586E-3</v>
      </c>
      <c r="U285" s="92">
        <f>R285/'סכום נכסי הקרן'!$C$42</f>
        <v>1.038705767061172E-3</v>
      </c>
    </row>
    <row r="286" spans="2:21">
      <c r="B286" s="87" t="s">
        <v>694</v>
      </c>
      <c r="C286" s="88" t="s">
        <v>695</v>
      </c>
      <c r="D286" s="89" t="s">
        <v>29</v>
      </c>
      <c r="E286" s="89" t="s">
        <v>678</v>
      </c>
      <c r="F286" s="88" t="s">
        <v>696</v>
      </c>
      <c r="G286" s="89" t="s">
        <v>697</v>
      </c>
      <c r="H286" s="88" t="s">
        <v>698</v>
      </c>
      <c r="I286" s="88" t="s">
        <v>293</v>
      </c>
      <c r="J286" s="102"/>
      <c r="K286" s="91">
        <v>5.9600000275948783</v>
      </c>
      <c r="L286" s="89" t="s">
        <v>123</v>
      </c>
      <c r="M286" s="90">
        <v>4.3749999999999997E-2</v>
      </c>
      <c r="N286" s="90">
        <v>7.1200000321940266E-2</v>
      </c>
      <c r="O286" s="91">
        <v>12.84</v>
      </c>
      <c r="P286" s="103">
        <v>86.129540000000006</v>
      </c>
      <c r="Q286" s="91"/>
      <c r="R286" s="91">
        <v>4.3486329999999997E-2</v>
      </c>
      <c r="S286" s="92">
        <v>8.5600000000000002E-9</v>
      </c>
      <c r="T286" s="92">
        <f t="shared" si="8"/>
        <v>1.8922880472895505E-3</v>
      </c>
      <c r="U286" s="92">
        <f>R286/'סכום נכסי הקרן'!$C$42</f>
        <v>5.0736761343823998E-4</v>
      </c>
    </row>
    <row r="287" spans="2:21">
      <c r="B287" s="87" t="s">
        <v>699</v>
      </c>
      <c r="C287" s="88" t="s">
        <v>700</v>
      </c>
      <c r="D287" s="89" t="s">
        <v>29</v>
      </c>
      <c r="E287" s="89" t="s">
        <v>678</v>
      </c>
      <c r="F287" s="88" t="s">
        <v>696</v>
      </c>
      <c r="G287" s="89" t="s">
        <v>697</v>
      </c>
      <c r="H287" s="88" t="s">
        <v>698</v>
      </c>
      <c r="I287" s="88" t="s">
        <v>293</v>
      </c>
      <c r="J287" s="102"/>
      <c r="K287" s="91">
        <v>5.0699999746802948</v>
      </c>
      <c r="L287" s="89" t="s">
        <v>123</v>
      </c>
      <c r="M287" s="90">
        <v>7.3749999999999996E-2</v>
      </c>
      <c r="N287" s="90">
        <v>7.0499999623626006E-2</v>
      </c>
      <c r="O287" s="91">
        <v>10.967499999999999</v>
      </c>
      <c r="P287" s="103">
        <v>101.65321</v>
      </c>
      <c r="Q287" s="91"/>
      <c r="R287" s="91">
        <v>4.3839373000000001E-2</v>
      </c>
      <c r="S287" s="92">
        <v>1.3709374999999999E-8</v>
      </c>
      <c r="T287" s="92">
        <f t="shared" si="8"/>
        <v>1.9076505542906989E-3</v>
      </c>
      <c r="U287" s="92">
        <f>R287/'סכום נכסי הקרן'!$C$42</f>
        <v>5.1148666842290016E-4</v>
      </c>
    </row>
    <row r="288" spans="2:21">
      <c r="B288" s="87" t="s">
        <v>701</v>
      </c>
      <c r="C288" s="88" t="s">
        <v>702</v>
      </c>
      <c r="D288" s="89" t="s">
        <v>29</v>
      </c>
      <c r="E288" s="89" t="s">
        <v>678</v>
      </c>
      <c r="F288" s="88" t="s">
        <v>696</v>
      </c>
      <c r="G288" s="89" t="s">
        <v>697</v>
      </c>
      <c r="H288" s="88" t="s">
        <v>698</v>
      </c>
      <c r="I288" s="88" t="s">
        <v>293</v>
      </c>
      <c r="J288" s="102"/>
      <c r="K288" s="91">
        <v>6.170000019420832</v>
      </c>
      <c r="L288" s="89" t="s">
        <v>121</v>
      </c>
      <c r="M288" s="90">
        <v>8.1250000000000003E-2</v>
      </c>
      <c r="N288" s="90">
        <v>7.2700000323680541E-2</v>
      </c>
      <c r="O288" s="91">
        <v>10.164999999999999</v>
      </c>
      <c r="P288" s="103">
        <v>105.09396</v>
      </c>
      <c r="Q288" s="91"/>
      <c r="R288" s="91">
        <v>3.8618325000000002E-2</v>
      </c>
      <c r="S288" s="92">
        <v>2.0329999999999997E-8</v>
      </c>
      <c r="T288" s="92">
        <f t="shared" si="8"/>
        <v>1.6804590041018233E-3</v>
      </c>
      <c r="U288" s="92">
        <f>R288/'סכום נכסי הקרן'!$C$42</f>
        <v>4.5057118846847551E-4</v>
      </c>
    </row>
    <row r="289" spans="2:21">
      <c r="B289" s="87" t="s">
        <v>703</v>
      </c>
      <c r="C289" s="88" t="s">
        <v>704</v>
      </c>
      <c r="D289" s="89" t="s">
        <v>29</v>
      </c>
      <c r="E289" s="89" t="s">
        <v>678</v>
      </c>
      <c r="F289" s="88" t="s">
        <v>705</v>
      </c>
      <c r="G289" s="89" t="s">
        <v>706</v>
      </c>
      <c r="H289" s="88" t="s">
        <v>528</v>
      </c>
      <c r="I289" s="88"/>
      <c r="J289" s="102"/>
      <c r="K289" s="91">
        <v>3.0299999560521012</v>
      </c>
      <c r="L289" s="89" t="s">
        <v>121</v>
      </c>
      <c r="M289" s="90">
        <v>0</v>
      </c>
      <c r="N289" s="90">
        <v>-9.4399998724649201E-2</v>
      </c>
      <c r="O289" s="91">
        <v>7.4295000000000009</v>
      </c>
      <c r="P289" s="103">
        <v>129.624</v>
      </c>
      <c r="Q289" s="91"/>
      <c r="R289" s="91">
        <v>3.4813951000000003E-2</v>
      </c>
      <c r="S289" s="92">
        <v>1.1746245059288539E-8</v>
      </c>
      <c r="T289" s="92">
        <f t="shared" si="8"/>
        <v>1.5149133844181402E-3</v>
      </c>
      <c r="U289" s="92">
        <f>R289/'סכום נכסי הקרן'!$C$42</f>
        <v>4.0618445459126651E-4</v>
      </c>
    </row>
    <row r="290" spans="2:21">
      <c r="B290" s="93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91"/>
      <c r="P290" s="103"/>
      <c r="Q290" s="88"/>
      <c r="R290" s="88"/>
      <c r="S290" s="88"/>
      <c r="T290" s="92"/>
      <c r="U290" s="88"/>
    </row>
    <row r="291" spans="2:21">
      <c r="B291" s="86" t="s">
        <v>57</v>
      </c>
      <c r="C291" s="81"/>
      <c r="D291" s="82"/>
      <c r="E291" s="82"/>
      <c r="F291" s="81"/>
      <c r="G291" s="82"/>
      <c r="H291" s="81"/>
      <c r="I291" s="81"/>
      <c r="J291" s="100"/>
      <c r="K291" s="84">
        <v>5.1838807674158236</v>
      </c>
      <c r="L291" s="82"/>
      <c r="M291" s="83"/>
      <c r="N291" s="83">
        <v>7.0235403091343421E-2</v>
      </c>
      <c r="O291" s="84"/>
      <c r="P291" s="101"/>
      <c r="Q291" s="84"/>
      <c r="R291" s="84">
        <v>3.9438583610000006</v>
      </c>
      <c r="S291" s="85"/>
      <c r="T291" s="85">
        <f t="shared" si="8"/>
        <v>0.17161521877618227</v>
      </c>
      <c r="U291" s="85">
        <f>R291/'סכום נכסי הקרן'!$C$42</f>
        <v>4.6014138336323597E-2</v>
      </c>
    </row>
    <row r="292" spans="2:21">
      <c r="B292" s="87" t="s">
        <v>707</v>
      </c>
      <c r="C292" s="88" t="s">
        <v>708</v>
      </c>
      <c r="D292" s="89" t="s">
        <v>29</v>
      </c>
      <c r="E292" s="89" t="s">
        <v>678</v>
      </c>
      <c r="F292" s="88"/>
      <c r="G292" s="89" t="s">
        <v>709</v>
      </c>
      <c r="H292" s="88" t="s">
        <v>710</v>
      </c>
      <c r="I292" s="88" t="s">
        <v>711</v>
      </c>
      <c r="J292" s="102"/>
      <c r="K292" s="91">
        <v>7.5200000040023864</v>
      </c>
      <c r="L292" s="89" t="s">
        <v>123</v>
      </c>
      <c r="M292" s="90">
        <v>4.2519999999999995E-2</v>
      </c>
      <c r="N292" s="90">
        <v>5.3300000035020882E-2</v>
      </c>
      <c r="O292" s="91">
        <v>10.7</v>
      </c>
      <c r="P292" s="103">
        <v>95.01267</v>
      </c>
      <c r="Q292" s="91"/>
      <c r="R292" s="91">
        <v>3.9976142000000006E-2</v>
      </c>
      <c r="S292" s="92">
        <v>8.5600000000000002E-9</v>
      </c>
      <c r="T292" s="92">
        <f t="shared" si="8"/>
        <v>1.7395437987834292E-3</v>
      </c>
      <c r="U292" s="92">
        <f>R292/'סכום נכסי הקרן'!$C$42</f>
        <v>4.6641323287129987E-4</v>
      </c>
    </row>
    <row r="293" spans="2:21">
      <c r="B293" s="87" t="s">
        <v>712</v>
      </c>
      <c r="C293" s="88" t="s">
        <v>713</v>
      </c>
      <c r="D293" s="89" t="s">
        <v>29</v>
      </c>
      <c r="E293" s="89" t="s">
        <v>678</v>
      </c>
      <c r="F293" s="88"/>
      <c r="G293" s="89" t="s">
        <v>709</v>
      </c>
      <c r="H293" s="88" t="s">
        <v>714</v>
      </c>
      <c r="I293" s="88" t="s">
        <v>680</v>
      </c>
      <c r="J293" s="102"/>
      <c r="K293" s="91">
        <v>1.39</v>
      </c>
      <c r="L293" s="89" t="s">
        <v>121</v>
      </c>
      <c r="M293" s="90">
        <v>4.4999999999999998E-2</v>
      </c>
      <c r="N293" s="90">
        <v>8.6798466232374055E-2</v>
      </c>
      <c r="O293" s="91">
        <v>6.9550000000000002E-3</v>
      </c>
      <c r="P293" s="103">
        <v>96.465000000000003</v>
      </c>
      <c r="Q293" s="91"/>
      <c r="R293" s="91">
        <v>2.4254000000000002E-5</v>
      </c>
      <c r="S293" s="92">
        <v>1.391E-11</v>
      </c>
      <c r="T293" s="92">
        <f t="shared" si="8"/>
        <v>1.0554018768417745E-6</v>
      </c>
      <c r="U293" s="92">
        <f>R293/'סכום נכסי הקרן'!$C$42</f>
        <v>2.8297844624577591E-7</v>
      </c>
    </row>
    <row r="294" spans="2:21">
      <c r="B294" s="87" t="s">
        <v>715</v>
      </c>
      <c r="C294" s="88" t="s">
        <v>716</v>
      </c>
      <c r="D294" s="89" t="s">
        <v>29</v>
      </c>
      <c r="E294" s="89" t="s">
        <v>678</v>
      </c>
      <c r="F294" s="88"/>
      <c r="G294" s="89" t="s">
        <v>709</v>
      </c>
      <c r="H294" s="88" t="s">
        <v>710</v>
      </c>
      <c r="I294" s="88" t="s">
        <v>711</v>
      </c>
      <c r="J294" s="102"/>
      <c r="K294" s="91">
        <v>6.8700000422648069</v>
      </c>
      <c r="L294" s="89" t="s">
        <v>121</v>
      </c>
      <c r="M294" s="90">
        <v>0.03</v>
      </c>
      <c r="N294" s="90">
        <v>6.9200000369373113E-2</v>
      </c>
      <c r="O294" s="91">
        <v>19.795000000000002</v>
      </c>
      <c r="P294" s="103">
        <v>78.692670000000007</v>
      </c>
      <c r="Q294" s="91"/>
      <c r="R294" s="91">
        <v>5.6311625999999997E-2</v>
      </c>
      <c r="S294" s="92">
        <v>1.1311428571428572E-8</v>
      </c>
      <c r="T294" s="92">
        <f t="shared" si="8"/>
        <v>2.4503750213742911E-3</v>
      </c>
      <c r="U294" s="92">
        <f>R294/'סכום נכסי הקרן'!$C$42</f>
        <v>6.5700405834308718E-4</v>
      </c>
    </row>
    <row r="295" spans="2:21">
      <c r="B295" s="87" t="s">
        <v>717</v>
      </c>
      <c r="C295" s="88" t="s">
        <v>718</v>
      </c>
      <c r="D295" s="89" t="s">
        <v>29</v>
      </c>
      <c r="E295" s="89" t="s">
        <v>678</v>
      </c>
      <c r="F295" s="88"/>
      <c r="G295" s="89" t="s">
        <v>709</v>
      </c>
      <c r="H295" s="88" t="s">
        <v>710</v>
      </c>
      <c r="I295" s="88" t="s">
        <v>711</v>
      </c>
      <c r="J295" s="102"/>
      <c r="K295" s="91">
        <v>7.4199998579022459</v>
      </c>
      <c r="L295" s="89" t="s">
        <v>121</v>
      </c>
      <c r="M295" s="90">
        <v>3.5000000000000003E-2</v>
      </c>
      <c r="N295" s="90">
        <v>7.0999998561587147E-2</v>
      </c>
      <c r="O295" s="91">
        <v>8.0250000000000004</v>
      </c>
      <c r="P295" s="103">
        <v>79.081890000000001</v>
      </c>
      <c r="Q295" s="91"/>
      <c r="R295" s="91">
        <v>2.2941953000000001E-2</v>
      </c>
      <c r="S295" s="92">
        <v>1.6050000000000001E-8</v>
      </c>
      <c r="T295" s="92">
        <f t="shared" si="8"/>
        <v>9.9830874307808111E-4</v>
      </c>
      <c r="U295" s="92">
        <f>R295/'סכום נכסי הקרן'!$C$42</f>
        <v>2.6767041369603437E-4</v>
      </c>
    </row>
    <row r="296" spans="2:21">
      <c r="B296" s="87" t="s">
        <v>719</v>
      </c>
      <c r="C296" s="88" t="s">
        <v>720</v>
      </c>
      <c r="D296" s="89" t="s">
        <v>29</v>
      </c>
      <c r="E296" s="89" t="s">
        <v>678</v>
      </c>
      <c r="F296" s="88"/>
      <c r="G296" s="89" t="s">
        <v>721</v>
      </c>
      <c r="H296" s="88" t="s">
        <v>722</v>
      </c>
      <c r="I296" s="88" t="s">
        <v>680</v>
      </c>
      <c r="J296" s="102"/>
      <c r="K296" s="91">
        <v>3.8900001324136002</v>
      </c>
      <c r="L296" s="89" t="s">
        <v>121</v>
      </c>
      <c r="M296" s="90">
        <v>5.5480000000000002E-2</v>
      </c>
      <c r="N296" s="90">
        <v>6.0000001496198864E-2</v>
      </c>
      <c r="O296" s="91">
        <v>3.7450000000000001</v>
      </c>
      <c r="P296" s="103">
        <v>98.737139999999997</v>
      </c>
      <c r="Q296" s="91"/>
      <c r="R296" s="91">
        <v>1.3367207000000001E-2</v>
      </c>
      <c r="S296" s="92">
        <v>7.4899999999999996E-9</v>
      </c>
      <c r="T296" s="92">
        <f t="shared" si="8"/>
        <v>5.8166798696843841E-4</v>
      </c>
      <c r="U296" s="92">
        <f>R296/'סכום נכסי הקרן'!$C$42</f>
        <v>1.5595907757506638E-4</v>
      </c>
    </row>
    <row r="297" spans="2:21">
      <c r="B297" s="87" t="s">
        <v>723</v>
      </c>
      <c r="C297" s="88" t="s">
        <v>724</v>
      </c>
      <c r="D297" s="89" t="s">
        <v>29</v>
      </c>
      <c r="E297" s="89" t="s">
        <v>678</v>
      </c>
      <c r="F297" s="88"/>
      <c r="G297" s="89" t="s">
        <v>709</v>
      </c>
      <c r="H297" s="88" t="s">
        <v>722</v>
      </c>
      <c r="I297" s="88" t="s">
        <v>293</v>
      </c>
      <c r="J297" s="102"/>
      <c r="K297" s="91">
        <v>7.8599999913963456</v>
      </c>
      <c r="L297" s="89" t="s">
        <v>123</v>
      </c>
      <c r="M297" s="90">
        <v>4.2500000000000003E-2</v>
      </c>
      <c r="N297" s="90">
        <v>5.4499999941338723E-2</v>
      </c>
      <c r="O297" s="91">
        <v>21.4</v>
      </c>
      <c r="P297" s="103">
        <v>91.161519999999996</v>
      </c>
      <c r="Q297" s="91"/>
      <c r="R297" s="91">
        <v>7.6711581000000001E-2</v>
      </c>
      <c r="S297" s="92">
        <v>1.712E-8</v>
      </c>
      <c r="T297" s="92">
        <f t="shared" si="8"/>
        <v>3.3380698673579536E-3</v>
      </c>
      <c r="U297" s="92">
        <f>R297/'סכום נכסי הקרן'!$C$42</f>
        <v>8.9501624476115221E-4</v>
      </c>
    </row>
    <row r="298" spans="2:21">
      <c r="B298" s="87" t="s">
        <v>725</v>
      </c>
      <c r="C298" s="88" t="s">
        <v>726</v>
      </c>
      <c r="D298" s="89" t="s">
        <v>29</v>
      </c>
      <c r="E298" s="89" t="s">
        <v>678</v>
      </c>
      <c r="F298" s="88"/>
      <c r="G298" s="89" t="s">
        <v>727</v>
      </c>
      <c r="H298" s="88" t="s">
        <v>722</v>
      </c>
      <c r="I298" s="88" t="s">
        <v>293</v>
      </c>
      <c r="J298" s="102"/>
      <c r="K298" s="91">
        <v>3.8800000257245357</v>
      </c>
      <c r="L298" s="89" t="s">
        <v>121</v>
      </c>
      <c r="M298" s="90">
        <v>4.2500000000000003E-2</v>
      </c>
      <c r="N298" s="90">
        <v>6.0500000562724227E-2</v>
      </c>
      <c r="O298" s="91">
        <v>3.6719270000000002</v>
      </c>
      <c r="P298" s="103">
        <v>93.713059999999999</v>
      </c>
      <c r="Q298" s="91"/>
      <c r="R298" s="91">
        <v>1.2439485999999998E-2</v>
      </c>
      <c r="S298" s="92">
        <v>9.1091952722453542E-9</v>
      </c>
      <c r="T298" s="92">
        <f t="shared" si="8"/>
        <v>5.4129862584921973E-4</v>
      </c>
      <c r="U298" s="92">
        <f>R298/'סכום נכסי הקרן'!$C$42</f>
        <v>1.4513508783607163E-4</v>
      </c>
    </row>
    <row r="299" spans="2:21">
      <c r="B299" s="87" t="s">
        <v>728</v>
      </c>
      <c r="C299" s="88" t="s">
        <v>729</v>
      </c>
      <c r="D299" s="89" t="s">
        <v>29</v>
      </c>
      <c r="E299" s="89" t="s">
        <v>678</v>
      </c>
      <c r="F299" s="88"/>
      <c r="G299" s="89" t="s">
        <v>721</v>
      </c>
      <c r="H299" s="88" t="s">
        <v>722</v>
      </c>
      <c r="I299" s="88" t="s">
        <v>680</v>
      </c>
      <c r="J299" s="102"/>
      <c r="K299" s="91">
        <v>3.9800000102010458</v>
      </c>
      <c r="L299" s="89" t="s">
        <v>124</v>
      </c>
      <c r="M299" s="90">
        <v>4.6249999999999999E-2</v>
      </c>
      <c r="N299" s="90">
        <v>6.5600000144014764E-2</v>
      </c>
      <c r="O299" s="91">
        <v>16.05</v>
      </c>
      <c r="P299" s="103">
        <v>92.972350000000006</v>
      </c>
      <c r="Q299" s="91"/>
      <c r="R299" s="91">
        <v>6.6659834000000001E-2</v>
      </c>
      <c r="S299" s="92">
        <v>3.2100000000000003E-8</v>
      </c>
      <c r="T299" s="92">
        <f t="shared" si="8"/>
        <v>2.9006726277546438E-3</v>
      </c>
      <c r="U299" s="92">
        <f>R299/'סכום נכסי הקרן'!$C$42</f>
        <v>7.7773959974937522E-4</v>
      </c>
    </row>
    <row r="300" spans="2:21">
      <c r="B300" s="87" t="s">
        <v>730</v>
      </c>
      <c r="C300" s="88" t="s">
        <v>731</v>
      </c>
      <c r="D300" s="89" t="s">
        <v>29</v>
      </c>
      <c r="E300" s="89" t="s">
        <v>678</v>
      </c>
      <c r="F300" s="88"/>
      <c r="G300" s="89" t="s">
        <v>709</v>
      </c>
      <c r="H300" s="88" t="s">
        <v>732</v>
      </c>
      <c r="I300" s="88" t="s">
        <v>711</v>
      </c>
      <c r="J300" s="102"/>
      <c r="K300" s="91">
        <v>4.0999999647437511</v>
      </c>
      <c r="L300" s="89" t="s">
        <v>121</v>
      </c>
      <c r="M300" s="90">
        <v>3.2000000000000001E-2</v>
      </c>
      <c r="N300" s="90">
        <v>0.11759999895112661</v>
      </c>
      <c r="O300" s="91">
        <v>17.12</v>
      </c>
      <c r="P300" s="103">
        <v>73.328329999999994</v>
      </c>
      <c r="Q300" s="91"/>
      <c r="R300" s="91">
        <v>4.5382026000000006E-2</v>
      </c>
      <c r="S300" s="92">
        <v>1.3696000000000001E-8</v>
      </c>
      <c r="T300" s="92">
        <f t="shared" si="8"/>
        <v>1.9747784041923896E-3</v>
      </c>
      <c r="U300" s="92">
        <f>R300/'סכום נכסי הקרן'!$C$42</f>
        <v>5.2948524799890353E-4</v>
      </c>
    </row>
    <row r="301" spans="2:21">
      <c r="B301" s="87" t="s">
        <v>733</v>
      </c>
      <c r="C301" s="88" t="s">
        <v>734</v>
      </c>
      <c r="D301" s="89" t="s">
        <v>29</v>
      </c>
      <c r="E301" s="89" t="s">
        <v>678</v>
      </c>
      <c r="F301" s="88"/>
      <c r="G301" s="89" t="s">
        <v>721</v>
      </c>
      <c r="H301" s="88" t="s">
        <v>679</v>
      </c>
      <c r="I301" s="88" t="s">
        <v>680</v>
      </c>
      <c r="J301" s="102"/>
      <c r="K301" s="91">
        <v>7.1700000766317382</v>
      </c>
      <c r="L301" s="89" t="s">
        <v>121</v>
      </c>
      <c r="M301" s="90">
        <v>6.7419999999999994E-2</v>
      </c>
      <c r="N301" s="90">
        <v>6.1600000913059005E-2</v>
      </c>
      <c r="O301" s="91">
        <v>8.0250000000000004</v>
      </c>
      <c r="P301" s="103">
        <v>105.70751</v>
      </c>
      <c r="Q301" s="91"/>
      <c r="R301" s="91">
        <v>3.0666144999999999E-2</v>
      </c>
      <c r="S301" s="92">
        <v>6.4200000000000006E-9</v>
      </c>
      <c r="T301" s="92">
        <f t="shared" si="8"/>
        <v>1.3344234760658859E-3</v>
      </c>
      <c r="U301" s="92">
        <f>R301/'סכום נכסי הקרן'!$C$42</f>
        <v>3.5779080005144179E-4</v>
      </c>
    </row>
    <row r="302" spans="2:21">
      <c r="B302" s="87" t="s">
        <v>735</v>
      </c>
      <c r="C302" s="88" t="s">
        <v>736</v>
      </c>
      <c r="D302" s="89" t="s">
        <v>29</v>
      </c>
      <c r="E302" s="89" t="s">
        <v>678</v>
      </c>
      <c r="F302" s="88"/>
      <c r="G302" s="89" t="s">
        <v>721</v>
      </c>
      <c r="H302" s="88" t="s">
        <v>679</v>
      </c>
      <c r="I302" s="88" t="s">
        <v>680</v>
      </c>
      <c r="J302" s="102"/>
      <c r="K302" s="91">
        <v>5.5699999778896867</v>
      </c>
      <c r="L302" s="89" t="s">
        <v>121</v>
      </c>
      <c r="M302" s="90">
        <v>3.9329999999999997E-2</v>
      </c>
      <c r="N302" s="90">
        <v>6.3599999780786634E-2</v>
      </c>
      <c r="O302" s="91">
        <v>16.66525</v>
      </c>
      <c r="P302" s="103">
        <v>87.835650000000001</v>
      </c>
      <c r="Q302" s="91"/>
      <c r="R302" s="91">
        <v>5.2916480999999994E-2</v>
      </c>
      <c r="S302" s="92">
        <v>1.1110166666666666E-8</v>
      </c>
      <c r="T302" s="92">
        <f t="shared" si="8"/>
        <v>2.30263681715437E-3</v>
      </c>
      <c r="U302" s="92">
        <f>R302/'סכום נכסי הקרן'!$C$42</f>
        <v>6.1739191779393591E-4</v>
      </c>
    </row>
    <row r="303" spans="2:21">
      <c r="B303" s="87" t="s">
        <v>737</v>
      </c>
      <c r="C303" s="88" t="s">
        <v>738</v>
      </c>
      <c r="D303" s="89" t="s">
        <v>29</v>
      </c>
      <c r="E303" s="89" t="s">
        <v>678</v>
      </c>
      <c r="F303" s="88"/>
      <c r="G303" s="89" t="s">
        <v>739</v>
      </c>
      <c r="H303" s="88" t="s">
        <v>679</v>
      </c>
      <c r="I303" s="88" t="s">
        <v>293</v>
      </c>
      <c r="J303" s="102"/>
      <c r="K303" s="91">
        <v>3.2200000140063372</v>
      </c>
      <c r="L303" s="89" t="s">
        <v>121</v>
      </c>
      <c r="M303" s="90">
        <v>4.7500000000000001E-2</v>
      </c>
      <c r="N303" s="90">
        <v>7.9200000290131273E-2</v>
      </c>
      <c r="O303" s="91">
        <v>12.305</v>
      </c>
      <c r="P303" s="103">
        <v>89.882170000000002</v>
      </c>
      <c r="Q303" s="91"/>
      <c r="R303" s="91">
        <v>3.9981902E-2</v>
      </c>
      <c r="S303" s="92">
        <v>8.2033333333333333E-9</v>
      </c>
      <c r="T303" s="92">
        <f t="shared" si="8"/>
        <v>1.7397944425869504E-3</v>
      </c>
      <c r="U303" s="92">
        <f>R303/'סכום נכסי הקרן'!$C$42</f>
        <v>4.6648043646041395E-4</v>
      </c>
    </row>
    <row r="304" spans="2:21">
      <c r="B304" s="87" t="s">
        <v>740</v>
      </c>
      <c r="C304" s="88" t="s">
        <v>741</v>
      </c>
      <c r="D304" s="89" t="s">
        <v>29</v>
      </c>
      <c r="E304" s="89" t="s">
        <v>678</v>
      </c>
      <c r="F304" s="88"/>
      <c r="G304" s="89" t="s">
        <v>739</v>
      </c>
      <c r="H304" s="88" t="s">
        <v>679</v>
      </c>
      <c r="I304" s="88" t="s">
        <v>293</v>
      </c>
      <c r="J304" s="102"/>
      <c r="K304" s="91">
        <v>6.1700001155829289</v>
      </c>
      <c r="L304" s="89" t="s">
        <v>121</v>
      </c>
      <c r="M304" s="90">
        <v>5.1249999999999997E-2</v>
      </c>
      <c r="N304" s="90">
        <v>7.7900001379538175E-2</v>
      </c>
      <c r="O304" s="91">
        <v>8.8007500000000007</v>
      </c>
      <c r="P304" s="103">
        <v>84.302419999999998</v>
      </c>
      <c r="Q304" s="91"/>
      <c r="R304" s="91">
        <v>2.6820569999999995E-2</v>
      </c>
      <c r="S304" s="92">
        <v>5.8671666666666668E-9</v>
      </c>
      <c r="T304" s="92">
        <f t="shared" si="8"/>
        <v>1.1670850134396877E-3</v>
      </c>
      <c r="U304" s="92">
        <f>R304/'סכום נכסי הקרן'!$C$42</f>
        <v>3.1292336216814004E-4</v>
      </c>
    </row>
    <row r="305" spans="2:21">
      <c r="B305" s="87" t="s">
        <v>742</v>
      </c>
      <c r="C305" s="88" t="s">
        <v>743</v>
      </c>
      <c r="D305" s="89" t="s">
        <v>29</v>
      </c>
      <c r="E305" s="89" t="s">
        <v>678</v>
      </c>
      <c r="F305" s="88"/>
      <c r="G305" s="89" t="s">
        <v>744</v>
      </c>
      <c r="H305" s="88" t="s">
        <v>683</v>
      </c>
      <c r="I305" s="88" t="s">
        <v>293</v>
      </c>
      <c r="J305" s="102"/>
      <c r="K305" s="91">
        <v>7.5400000786710928</v>
      </c>
      <c r="L305" s="89" t="s">
        <v>121</v>
      </c>
      <c r="M305" s="90">
        <v>3.3000000000000002E-2</v>
      </c>
      <c r="N305" s="90">
        <v>5.8400000599398816E-2</v>
      </c>
      <c r="O305" s="91">
        <v>16.05</v>
      </c>
      <c r="P305" s="103">
        <v>82.811999999999998</v>
      </c>
      <c r="Q305" s="91"/>
      <c r="R305" s="91">
        <v>4.8048143000000001E-2</v>
      </c>
      <c r="S305" s="92">
        <v>4.0125000000000004E-9</v>
      </c>
      <c r="T305" s="92">
        <f t="shared" si="8"/>
        <v>2.090793283621752E-3</v>
      </c>
      <c r="U305" s="92">
        <f>R305/'סכום נכסי הקרן'!$C$42</f>
        <v>5.6059160761667576E-4</v>
      </c>
    </row>
    <row r="306" spans="2:21">
      <c r="B306" s="87" t="s">
        <v>745</v>
      </c>
      <c r="C306" s="88" t="s">
        <v>746</v>
      </c>
      <c r="D306" s="89" t="s">
        <v>29</v>
      </c>
      <c r="E306" s="89" t="s">
        <v>678</v>
      </c>
      <c r="F306" s="88"/>
      <c r="G306" s="89" t="s">
        <v>709</v>
      </c>
      <c r="H306" s="88" t="s">
        <v>683</v>
      </c>
      <c r="I306" s="88" t="s">
        <v>293</v>
      </c>
      <c r="J306" s="102"/>
      <c r="K306" s="91">
        <v>6.8500000311911382</v>
      </c>
      <c r="L306" s="89" t="s">
        <v>123</v>
      </c>
      <c r="M306" s="90">
        <v>5.7999999999999996E-2</v>
      </c>
      <c r="N306" s="90">
        <v>5.3600000142588061E-2</v>
      </c>
      <c r="O306" s="91">
        <v>8.0250000000000004</v>
      </c>
      <c r="P306" s="103">
        <v>106.67863</v>
      </c>
      <c r="Q306" s="91"/>
      <c r="R306" s="91">
        <v>3.3663406999999999E-2</v>
      </c>
      <c r="S306" s="92">
        <v>1.6050000000000001E-8</v>
      </c>
      <c r="T306" s="92">
        <f t="shared" si="8"/>
        <v>1.4648479808975232E-3</v>
      </c>
      <c r="U306" s="92">
        <f>R306/'סכום נכסי הקרן'!$C$42</f>
        <v>3.9276072434234254E-4</v>
      </c>
    </row>
    <row r="307" spans="2:21">
      <c r="B307" s="87" t="s">
        <v>747</v>
      </c>
      <c r="C307" s="88" t="s">
        <v>748</v>
      </c>
      <c r="D307" s="89" t="s">
        <v>29</v>
      </c>
      <c r="E307" s="89" t="s">
        <v>678</v>
      </c>
      <c r="F307" s="88"/>
      <c r="G307" s="89" t="s">
        <v>749</v>
      </c>
      <c r="H307" s="88" t="s">
        <v>683</v>
      </c>
      <c r="I307" s="88" t="s">
        <v>680</v>
      </c>
      <c r="J307" s="102"/>
      <c r="K307" s="91">
        <v>7.5899999948298422</v>
      </c>
      <c r="L307" s="89" t="s">
        <v>121</v>
      </c>
      <c r="M307" s="90">
        <v>5.5E-2</v>
      </c>
      <c r="N307" s="90">
        <v>5.6000000000000008E-2</v>
      </c>
      <c r="O307" s="91">
        <v>21.4</v>
      </c>
      <c r="P307" s="103">
        <v>100.00783</v>
      </c>
      <c r="Q307" s="91"/>
      <c r="R307" s="91">
        <v>7.7367060000000001E-2</v>
      </c>
      <c r="S307" s="92">
        <v>1.9454545454545453E-8</v>
      </c>
      <c r="T307" s="92">
        <f t="shared" si="8"/>
        <v>3.3665927405677485E-3</v>
      </c>
      <c r="U307" s="92">
        <f>R307/'סכום נכסי הקרן'!$C$42</f>
        <v>9.0266390819673955E-4</v>
      </c>
    </row>
    <row r="308" spans="2:21">
      <c r="B308" s="87" t="s">
        <v>750</v>
      </c>
      <c r="C308" s="88" t="s">
        <v>751</v>
      </c>
      <c r="D308" s="89" t="s">
        <v>29</v>
      </c>
      <c r="E308" s="89" t="s">
        <v>678</v>
      </c>
      <c r="F308" s="88"/>
      <c r="G308" s="89" t="s">
        <v>721</v>
      </c>
      <c r="H308" s="88" t="s">
        <v>683</v>
      </c>
      <c r="I308" s="88" t="s">
        <v>680</v>
      </c>
      <c r="J308" s="102"/>
      <c r="K308" s="91">
        <v>4.6000000230017468</v>
      </c>
      <c r="L308" s="89" t="s">
        <v>123</v>
      </c>
      <c r="M308" s="90">
        <v>4.1250000000000002E-2</v>
      </c>
      <c r="N308" s="90">
        <v>5.2000000131438559E-2</v>
      </c>
      <c r="O308" s="91">
        <v>15.8895</v>
      </c>
      <c r="P308" s="103">
        <v>97.414000000000001</v>
      </c>
      <c r="Q308" s="91"/>
      <c r="R308" s="91">
        <v>6.0864940999999999E-2</v>
      </c>
      <c r="S308" s="92">
        <v>1.5889500000000001E-8</v>
      </c>
      <c r="T308" s="92">
        <f t="shared" si="8"/>
        <v>2.6485104710671998E-3</v>
      </c>
      <c r="U308" s="92">
        <f>R308/'סכום נכסי הקרן'!$C$42</f>
        <v>7.1012890389300003E-4</v>
      </c>
    </row>
    <row r="309" spans="2:21">
      <c r="B309" s="87" t="s">
        <v>752</v>
      </c>
      <c r="C309" s="88" t="s">
        <v>753</v>
      </c>
      <c r="D309" s="89" t="s">
        <v>29</v>
      </c>
      <c r="E309" s="89" t="s">
        <v>678</v>
      </c>
      <c r="F309" s="88"/>
      <c r="G309" s="89" t="s">
        <v>709</v>
      </c>
      <c r="H309" s="88" t="s">
        <v>683</v>
      </c>
      <c r="I309" s="88" t="s">
        <v>293</v>
      </c>
      <c r="J309" s="102"/>
      <c r="K309" s="91">
        <v>7.059999938066702</v>
      </c>
      <c r="L309" s="89" t="s">
        <v>121</v>
      </c>
      <c r="M309" s="90">
        <v>0.06</v>
      </c>
      <c r="N309" s="90">
        <v>6.9099999270071863E-2</v>
      </c>
      <c r="O309" s="91">
        <v>13.375</v>
      </c>
      <c r="P309" s="103">
        <v>93.504329999999996</v>
      </c>
      <c r="Q309" s="91"/>
      <c r="R309" s="91">
        <v>4.5209930000000009E-2</v>
      </c>
      <c r="S309" s="92">
        <v>1.1145833333333333E-8</v>
      </c>
      <c r="T309" s="92">
        <f t="shared" si="8"/>
        <v>1.9672897243293995E-3</v>
      </c>
      <c r="U309" s="92">
        <f>R309/'סכום נכסי הקרן'!$C$42</f>
        <v>5.2747735409748066E-4</v>
      </c>
    </row>
    <row r="310" spans="2:21">
      <c r="B310" s="87" t="s">
        <v>754</v>
      </c>
      <c r="C310" s="88" t="s">
        <v>755</v>
      </c>
      <c r="D310" s="89" t="s">
        <v>29</v>
      </c>
      <c r="E310" s="89" t="s">
        <v>678</v>
      </c>
      <c r="F310" s="88"/>
      <c r="G310" s="89" t="s">
        <v>756</v>
      </c>
      <c r="H310" s="88" t="s">
        <v>683</v>
      </c>
      <c r="I310" s="88" t="s">
        <v>293</v>
      </c>
      <c r="J310" s="102"/>
      <c r="K310" s="91">
        <v>7.1299999279187256</v>
      </c>
      <c r="L310" s="89" t="s">
        <v>121</v>
      </c>
      <c r="M310" s="90">
        <v>6.3750000000000001E-2</v>
      </c>
      <c r="N310" s="90">
        <v>5.6499999326069389E-2</v>
      </c>
      <c r="O310" s="91">
        <v>4.4939999999999998</v>
      </c>
      <c r="P310" s="103">
        <v>105.03675</v>
      </c>
      <c r="Q310" s="91"/>
      <c r="R310" s="91">
        <v>1.7064071E-2</v>
      </c>
      <c r="S310" s="92">
        <v>6.4199999999999998E-9</v>
      </c>
      <c r="T310" s="92">
        <f t="shared" si="8"/>
        <v>7.4253535746521379E-4</v>
      </c>
      <c r="U310" s="92">
        <f>R310/'סכום נכסי הקרן'!$C$42</f>
        <v>1.9909146112837486E-4</v>
      </c>
    </row>
    <row r="311" spans="2:21">
      <c r="B311" s="87" t="s">
        <v>757</v>
      </c>
      <c r="C311" s="88" t="s">
        <v>758</v>
      </c>
      <c r="D311" s="89" t="s">
        <v>29</v>
      </c>
      <c r="E311" s="89" t="s">
        <v>678</v>
      </c>
      <c r="F311" s="88"/>
      <c r="G311" s="89" t="s">
        <v>721</v>
      </c>
      <c r="H311" s="88" t="s">
        <v>683</v>
      </c>
      <c r="I311" s="88" t="s">
        <v>680</v>
      </c>
      <c r="J311" s="102"/>
      <c r="K311" s="91">
        <v>3.8199999894394301</v>
      </c>
      <c r="L311" s="89" t="s">
        <v>121</v>
      </c>
      <c r="M311" s="90">
        <v>8.1250000000000003E-2</v>
      </c>
      <c r="N311" s="90">
        <v>7.6299999992456721E-2</v>
      </c>
      <c r="O311" s="91">
        <v>10.7</v>
      </c>
      <c r="P311" s="103">
        <v>102.81816999999999</v>
      </c>
      <c r="Q311" s="91"/>
      <c r="R311" s="91">
        <v>3.9770580999999999E-2</v>
      </c>
      <c r="S311" s="92">
        <v>6.1142857142857139E-9</v>
      </c>
      <c r="T311" s="92">
        <f t="shared" si="8"/>
        <v>1.7305989045307089E-3</v>
      </c>
      <c r="U311" s="92">
        <f>R311/'סכום נכסי הקרן'!$C$42</f>
        <v>4.6401489311749717E-4</v>
      </c>
    </row>
    <row r="312" spans="2:21">
      <c r="B312" s="87" t="s">
        <v>759</v>
      </c>
      <c r="C312" s="88" t="s">
        <v>760</v>
      </c>
      <c r="D312" s="89" t="s">
        <v>29</v>
      </c>
      <c r="E312" s="89" t="s">
        <v>678</v>
      </c>
      <c r="F312" s="88"/>
      <c r="G312" s="89" t="s">
        <v>721</v>
      </c>
      <c r="H312" s="88" t="s">
        <v>690</v>
      </c>
      <c r="I312" s="88" t="s">
        <v>680</v>
      </c>
      <c r="J312" s="102"/>
      <c r="K312" s="91">
        <v>4.5400000101173319</v>
      </c>
      <c r="L312" s="89" t="s">
        <v>123</v>
      </c>
      <c r="M312" s="90">
        <v>7.2499999999999995E-2</v>
      </c>
      <c r="N312" s="90">
        <v>7.7100000343168926E-2</v>
      </c>
      <c r="O312" s="91">
        <v>19.099499999999999</v>
      </c>
      <c r="P312" s="103">
        <v>97.38861</v>
      </c>
      <c r="Q312" s="91"/>
      <c r="R312" s="91">
        <v>7.3141818999999997E-2</v>
      </c>
      <c r="S312" s="92">
        <v>1.52796E-8</v>
      </c>
      <c r="T312" s="92">
        <f t="shared" si="8"/>
        <v>3.1827332830964522E-3</v>
      </c>
      <c r="U312" s="92">
        <f>R312/'סכום נכסי הקרן'!$C$42</f>
        <v>8.5336679707305062E-4</v>
      </c>
    </row>
    <row r="313" spans="2:21">
      <c r="B313" s="87" t="s">
        <v>761</v>
      </c>
      <c r="C313" s="88" t="s">
        <v>762</v>
      </c>
      <c r="D313" s="89" t="s">
        <v>29</v>
      </c>
      <c r="E313" s="89" t="s">
        <v>678</v>
      </c>
      <c r="F313" s="88"/>
      <c r="G313" s="89" t="s">
        <v>763</v>
      </c>
      <c r="H313" s="88" t="s">
        <v>690</v>
      </c>
      <c r="I313" s="88" t="s">
        <v>680</v>
      </c>
      <c r="J313" s="102"/>
      <c r="K313" s="91">
        <v>3.4999999878945918</v>
      </c>
      <c r="L313" s="89" t="s">
        <v>121</v>
      </c>
      <c r="M313" s="90">
        <v>2.6249999999999999E-2</v>
      </c>
      <c r="N313" s="90">
        <v>7.6099999920104314E-2</v>
      </c>
      <c r="O313" s="91">
        <v>13.564925000000001</v>
      </c>
      <c r="P313" s="103">
        <v>84.22963</v>
      </c>
      <c r="Q313" s="91"/>
      <c r="R313" s="91">
        <v>4.1303852999999995E-2</v>
      </c>
      <c r="S313" s="92">
        <v>1.092471608869646E-8</v>
      </c>
      <c r="T313" s="92">
        <f t="shared" si="8"/>
        <v>1.7973185444461429E-3</v>
      </c>
      <c r="U313" s="92">
        <f>R313/'סכום נכסי הקרן'!$C$42</f>
        <v>4.8190402184810461E-4</v>
      </c>
    </row>
    <row r="314" spans="2:21">
      <c r="B314" s="87" t="s">
        <v>764</v>
      </c>
      <c r="C314" s="88" t="s">
        <v>765</v>
      </c>
      <c r="D314" s="89" t="s">
        <v>29</v>
      </c>
      <c r="E314" s="89" t="s">
        <v>678</v>
      </c>
      <c r="F314" s="88"/>
      <c r="G314" s="89" t="s">
        <v>763</v>
      </c>
      <c r="H314" s="88" t="s">
        <v>690</v>
      </c>
      <c r="I314" s="88" t="s">
        <v>680</v>
      </c>
      <c r="J314" s="102"/>
      <c r="K314" s="91">
        <v>2.3199999999999998</v>
      </c>
      <c r="L314" s="89" t="s">
        <v>121</v>
      </c>
      <c r="M314" s="90">
        <v>7.0499999999999993E-2</v>
      </c>
      <c r="N314" s="90">
        <v>7.2000000520892338E-2</v>
      </c>
      <c r="O314" s="91">
        <v>5.35</v>
      </c>
      <c r="P314" s="103">
        <v>99.263580000000005</v>
      </c>
      <c r="Q314" s="91"/>
      <c r="R314" s="91">
        <v>1.9197825000000002E-2</v>
      </c>
      <c r="S314" s="92">
        <v>6.6874999999999995E-9</v>
      </c>
      <c r="T314" s="92">
        <f t="shared" si="8"/>
        <v>8.3538470092685497E-4</v>
      </c>
      <c r="U314" s="92">
        <f>R314/'סכום נכסי הקרן'!$C$42</f>
        <v>2.2398658735871664E-4</v>
      </c>
    </row>
    <row r="315" spans="2:21">
      <c r="B315" s="87" t="s">
        <v>766</v>
      </c>
      <c r="C315" s="88" t="s">
        <v>767</v>
      </c>
      <c r="D315" s="89" t="s">
        <v>29</v>
      </c>
      <c r="E315" s="89" t="s">
        <v>678</v>
      </c>
      <c r="F315" s="88"/>
      <c r="G315" s="89" t="s">
        <v>768</v>
      </c>
      <c r="H315" s="88" t="s">
        <v>690</v>
      </c>
      <c r="I315" s="88" t="s">
        <v>680</v>
      </c>
      <c r="J315" s="102"/>
      <c r="K315" s="91">
        <v>5.4900000300919922</v>
      </c>
      <c r="L315" s="89" t="s">
        <v>121</v>
      </c>
      <c r="M315" s="90">
        <v>0.04</v>
      </c>
      <c r="N315" s="90">
        <v>5.6800000254042943E-2</v>
      </c>
      <c r="O315" s="91">
        <v>19.928750000000001</v>
      </c>
      <c r="P315" s="103">
        <v>91.793890000000005</v>
      </c>
      <c r="Q315" s="91"/>
      <c r="R315" s="91">
        <v>6.6130548999999997E-2</v>
      </c>
      <c r="S315" s="92">
        <v>3.9857500000000005E-8</v>
      </c>
      <c r="T315" s="92">
        <f t="shared" si="8"/>
        <v>2.8776410295694287E-3</v>
      </c>
      <c r="U315" s="92">
        <f>R315/'סכום נכסי הקרן'!$C$42</f>
        <v>7.7156427827987752E-4</v>
      </c>
    </row>
    <row r="316" spans="2:21">
      <c r="B316" s="87" t="s">
        <v>769</v>
      </c>
      <c r="C316" s="88" t="s">
        <v>770</v>
      </c>
      <c r="D316" s="89" t="s">
        <v>29</v>
      </c>
      <c r="E316" s="89" t="s">
        <v>678</v>
      </c>
      <c r="F316" s="88"/>
      <c r="G316" s="89" t="s">
        <v>771</v>
      </c>
      <c r="H316" s="88" t="s">
        <v>690</v>
      </c>
      <c r="I316" s="88" t="s">
        <v>293</v>
      </c>
      <c r="J316" s="102"/>
      <c r="K316" s="91">
        <v>3.7899999140754219</v>
      </c>
      <c r="L316" s="89" t="s">
        <v>121</v>
      </c>
      <c r="M316" s="90">
        <v>5.5E-2</v>
      </c>
      <c r="N316" s="90">
        <v>8.7899998306535013E-2</v>
      </c>
      <c r="O316" s="91">
        <v>3.7450000000000001</v>
      </c>
      <c r="P316" s="103">
        <v>88.544110000000003</v>
      </c>
      <c r="Q316" s="91"/>
      <c r="R316" s="91">
        <v>1.1987256999999999E-2</v>
      </c>
      <c r="S316" s="92">
        <v>3.7449999999999998E-9</v>
      </c>
      <c r="T316" s="92">
        <f t="shared" si="8"/>
        <v>5.2162008476889165E-4</v>
      </c>
      <c r="U316" s="92">
        <f>R316/'סכום נכסי הקרן'!$C$42</f>
        <v>1.3985880104761279E-4</v>
      </c>
    </row>
    <row r="317" spans="2:21">
      <c r="B317" s="87" t="s">
        <v>772</v>
      </c>
      <c r="C317" s="88" t="s">
        <v>773</v>
      </c>
      <c r="D317" s="89" t="s">
        <v>29</v>
      </c>
      <c r="E317" s="89" t="s">
        <v>678</v>
      </c>
      <c r="F317" s="88"/>
      <c r="G317" s="89" t="s">
        <v>771</v>
      </c>
      <c r="H317" s="88" t="s">
        <v>690</v>
      </c>
      <c r="I317" s="88" t="s">
        <v>293</v>
      </c>
      <c r="J317" s="102"/>
      <c r="K317" s="91">
        <v>3.379999988628386</v>
      </c>
      <c r="L317" s="89" t="s">
        <v>121</v>
      </c>
      <c r="M317" s="90">
        <v>0.06</v>
      </c>
      <c r="N317" s="90">
        <v>8.2999999379730169E-2</v>
      </c>
      <c r="O317" s="91">
        <v>11.507849999999998</v>
      </c>
      <c r="P317" s="103">
        <v>93.00967</v>
      </c>
      <c r="Q317" s="91"/>
      <c r="R317" s="91">
        <v>3.8692838E-2</v>
      </c>
      <c r="S317" s="92">
        <v>1.5343799999999997E-8</v>
      </c>
      <c r="T317" s="92">
        <f t="shared" si="8"/>
        <v>1.683701403708037E-3</v>
      </c>
      <c r="U317" s="92">
        <f>R317/'סכום נכסי הקרן'!$C$42</f>
        <v>4.5144055323161194E-4</v>
      </c>
    </row>
    <row r="318" spans="2:21">
      <c r="B318" s="87" t="s">
        <v>774</v>
      </c>
      <c r="C318" s="88" t="s">
        <v>775</v>
      </c>
      <c r="D318" s="89" t="s">
        <v>29</v>
      </c>
      <c r="E318" s="89" t="s">
        <v>678</v>
      </c>
      <c r="F318" s="88"/>
      <c r="G318" s="89" t="s">
        <v>776</v>
      </c>
      <c r="H318" s="88" t="s">
        <v>690</v>
      </c>
      <c r="I318" s="88" t="s">
        <v>293</v>
      </c>
      <c r="J318" s="102"/>
      <c r="K318" s="91">
        <v>6.3900000213185812</v>
      </c>
      <c r="L318" s="89" t="s">
        <v>123</v>
      </c>
      <c r="M318" s="90">
        <v>6.6250000000000003E-2</v>
      </c>
      <c r="N318" s="90">
        <v>6.4600000188721876E-2</v>
      </c>
      <c r="O318" s="91">
        <v>21.4</v>
      </c>
      <c r="P318" s="103">
        <v>102.01015</v>
      </c>
      <c r="Q318" s="91"/>
      <c r="R318" s="91">
        <v>8.5840603000000015E-2</v>
      </c>
      <c r="S318" s="92">
        <v>2.8533333333333331E-8</v>
      </c>
      <c r="T318" s="92">
        <f t="shared" si="8"/>
        <v>3.7353151445299608E-3</v>
      </c>
      <c r="U318" s="92">
        <f>R318/'סכום נכסי הקרן'!$C$42</f>
        <v>1.0015271898136595E-3</v>
      </c>
    </row>
    <row r="319" spans="2:21">
      <c r="B319" s="87" t="s">
        <v>777</v>
      </c>
      <c r="C319" s="88" t="s">
        <v>778</v>
      </c>
      <c r="D319" s="89" t="s">
        <v>29</v>
      </c>
      <c r="E319" s="89" t="s">
        <v>678</v>
      </c>
      <c r="F319" s="88"/>
      <c r="G319" s="89" t="s">
        <v>779</v>
      </c>
      <c r="H319" s="88" t="s">
        <v>690</v>
      </c>
      <c r="I319" s="88" t="s">
        <v>293</v>
      </c>
      <c r="J319" s="102"/>
      <c r="K319" s="91">
        <v>6.1200000463801052</v>
      </c>
      <c r="L319" s="89" t="s">
        <v>121</v>
      </c>
      <c r="M319" s="90">
        <v>3.2500000000000001E-2</v>
      </c>
      <c r="N319" s="90">
        <v>5.5800000606509054E-2</v>
      </c>
      <c r="O319" s="91">
        <v>10.7</v>
      </c>
      <c r="P319" s="103">
        <v>86.956249999999997</v>
      </c>
      <c r="Q319" s="91"/>
      <c r="R319" s="91">
        <v>3.3635112000000002E-2</v>
      </c>
      <c r="S319" s="92">
        <v>8.5628771267145763E-9</v>
      </c>
      <c r="T319" s="92">
        <f t="shared" si="8"/>
        <v>1.4636167367272734E-3</v>
      </c>
      <c r="U319" s="92">
        <f>R319/'סכום נכסי הקרן'!$C$42</f>
        <v>3.9243059837810887E-4</v>
      </c>
    </row>
    <row r="320" spans="2:21">
      <c r="B320" s="87" t="s">
        <v>780</v>
      </c>
      <c r="C320" s="88" t="s">
        <v>781</v>
      </c>
      <c r="D320" s="89" t="s">
        <v>29</v>
      </c>
      <c r="E320" s="89" t="s">
        <v>678</v>
      </c>
      <c r="F320" s="88"/>
      <c r="G320" s="89" t="s">
        <v>763</v>
      </c>
      <c r="H320" s="88" t="s">
        <v>690</v>
      </c>
      <c r="I320" s="88" t="s">
        <v>293</v>
      </c>
      <c r="J320" s="102"/>
      <c r="K320" s="91">
        <v>1.7999999999999998</v>
      </c>
      <c r="L320" s="89" t="s">
        <v>121</v>
      </c>
      <c r="M320" s="90">
        <v>4.2500000000000003E-2</v>
      </c>
      <c r="N320" s="90">
        <v>7.6699999937954594E-2</v>
      </c>
      <c r="O320" s="91">
        <v>11.77</v>
      </c>
      <c r="P320" s="103">
        <v>94.699060000000003</v>
      </c>
      <c r="Q320" s="91"/>
      <c r="R320" s="91">
        <v>4.0293075000000005E-2</v>
      </c>
      <c r="S320" s="92">
        <v>2.4778947368421053E-8</v>
      </c>
      <c r="T320" s="92">
        <f t="shared" si="8"/>
        <v>1.753334995412154E-3</v>
      </c>
      <c r="U320" s="92">
        <f>R320/'סכום נכסי הקרן'!$C$42</f>
        <v>4.7011098202212083E-4</v>
      </c>
    </row>
    <row r="321" spans="2:21">
      <c r="B321" s="87" t="s">
        <v>782</v>
      </c>
      <c r="C321" s="88" t="s">
        <v>783</v>
      </c>
      <c r="D321" s="89" t="s">
        <v>29</v>
      </c>
      <c r="E321" s="89" t="s">
        <v>678</v>
      </c>
      <c r="F321" s="88"/>
      <c r="G321" s="89" t="s">
        <v>763</v>
      </c>
      <c r="H321" s="88" t="s">
        <v>690</v>
      </c>
      <c r="I321" s="88" t="s">
        <v>293</v>
      </c>
      <c r="J321" s="102"/>
      <c r="K321" s="91">
        <v>4.9699999338678751</v>
      </c>
      <c r="L321" s="89" t="s">
        <v>121</v>
      </c>
      <c r="M321" s="90">
        <v>3.125E-2</v>
      </c>
      <c r="N321" s="90">
        <v>7.0799999085275261E-2</v>
      </c>
      <c r="O321" s="91">
        <v>10.7</v>
      </c>
      <c r="P321" s="103">
        <v>83.658330000000007</v>
      </c>
      <c r="Q321" s="91"/>
      <c r="R321" s="91">
        <v>3.2359461999999999E-2</v>
      </c>
      <c r="S321" s="92">
        <v>1.4266666666666665E-8</v>
      </c>
      <c r="T321" s="92">
        <f t="shared" si="8"/>
        <v>1.4081074020116302E-3</v>
      </c>
      <c r="U321" s="92">
        <f>R321/'סכום נכסי הקרן'!$C$42</f>
        <v>3.7754722017437238E-4</v>
      </c>
    </row>
    <row r="322" spans="2:21">
      <c r="B322" s="87" t="s">
        <v>784</v>
      </c>
      <c r="C322" s="88" t="s">
        <v>785</v>
      </c>
      <c r="D322" s="89" t="s">
        <v>29</v>
      </c>
      <c r="E322" s="89" t="s">
        <v>678</v>
      </c>
      <c r="F322" s="88"/>
      <c r="G322" s="89" t="s">
        <v>776</v>
      </c>
      <c r="H322" s="88" t="s">
        <v>690</v>
      </c>
      <c r="I322" s="88" t="s">
        <v>680</v>
      </c>
      <c r="J322" s="102"/>
      <c r="K322" s="91">
        <v>4.7500000222851924</v>
      </c>
      <c r="L322" s="89" t="s">
        <v>123</v>
      </c>
      <c r="M322" s="90">
        <v>4.8750000000000002E-2</v>
      </c>
      <c r="N322" s="90">
        <v>5.5800000167584643E-2</v>
      </c>
      <c r="O322" s="91">
        <v>14.659000000000001</v>
      </c>
      <c r="P322" s="103">
        <v>97.309150000000002</v>
      </c>
      <c r="Q322" s="91"/>
      <c r="R322" s="91">
        <v>5.6091057E-2</v>
      </c>
      <c r="S322" s="92">
        <v>1.4659000000000001E-8</v>
      </c>
      <c r="T322" s="92">
        <f t="shared" si="8"/>
        <v>2.4407770607668407E-3</v>
      </c>
      <c r="U322" s="92">
        <f>R322/'סכום נכסי הקרן'!$C$42</f>
        <v>6.5443061590431486E-4</v>
      </c>
    </row>
    <row r="323" spans="2:21">
      <c r="B323" s="87" t="s">
        <v>786</v>
      </c>
      <c r="C323" s="88" t="s">
        <v>787</v>
      </c>
      <c r="D323" s="89" t="s">
        <v>29</v>
      </c>
      <c r="E323" s="89" t="s">
        <v>678</v>
      </c>
      <c r="F323" s="88"/>
      <c r="G323" s="89" t="s">
        <v>768</v>
      </c>
      <c r="H323" s="88" t="s">
        <v>690</v>
      </c>
      <c r="I323" s="88" t="s">
        <v>680</v>
      </c>
      <c r="J323" s="102"/>
      <c r="K323" s="91">
        <v>7.5900000381678776</v>
      </c>
      <c r="L323" s="89" t="s">
        <v>121</v>
      </c>
      <c r="M323" s="90">
        <v>5.9000000000000004E-2</v>
      </c>
      <c r="N323" s="90">
        <v>5.8600000242219223E-2</v>
      </c>
      <c r="O323" s="91">
        <v>14.98</v>
      </c>
      <c r="P323" s="103">
        <v>100.63411000000001</v>
      </c>
      <c r="Q323" s="91"/>
      <c r="R323" s="91">
        <v>5.4496087999999998E-2</v>
      </c>
      <c r="S323" s="92">
        <v>2.9959999999999998E-8</v>
      </c>
      <c r="T323" s="92">
        <f t="shared" si="8"/>
        <v>2.3713727037080277E-3</v>
      </c>
      <c r="U323" s="92">
        <f>R323/'סכום נכסי הקרן'!$C$42</f>
        <v>6.3582165039635001E-4</v>
      </c>
    </row>
    <row r="324" spans="2:21">
      <c r="B324" s="87" t="s">
        <v>788</v>
      </c>
      <c r="C324" s="88" t="s">
        <v>789</v>
      </c>
      <c r="D324" s="89" t="s">
        <v>29</v>
      </c>
      <c r="E324" s="89" t="s">
        <v>678</v>
      </c>
      <c r="F324" s="88"/>
      <c r="G324" s="89" t="s">
        <v>790</v>
      </c>
      <c r="H324" s="88" t="s">
        <v>690</v>
      </c>
      <c r="I324" s="88" t="s">
        <v>680</v>
      </c>
      <c r="J324" s="102"/>
      <c r="K324" s="91">
        <v>7.2400000211621744</v>
      </c>
      <c r="L324" s="89" t="s">
        <v>121</v>
      </c>
      <c r="M324" s="90">
        <v>3.15E-2</v>
      </c>
      <c r="N324" s="90">
        <v>6.7100000102504276E-2</v>
      </c>
      <c r="O324" s="91">
        <v>10.7</v>
      </c>
      <c r="P324" s="103">
        <v>78.185749999999999</v>
      </c>
      <c r="Q324" s="91"/>
      <c r="R324" s="91">
        <v>3.0242639000000002E-2</v>
      </c>
      <c r="S324" s="92">
        <v>1.6502999073055846E-8</v>
      </c>
      <c r="T324" s="92">
        <f t="shared" si="8"/>
        <v>1.3159948033828748E-3</v>
      </c>
      <c r="U324" s="92">
        <f>R324/'סכום נכסי הקרן'!$C$42</f>
        <v>3.5284963282724115E-4</v>
      </c>
    </row>
    <row r="325" spans="2:21">
      <c r="B325" s="87" t="s">
        <v>791</v>
      </c>
      <c r="C325" s="88" t="s">
        <v>792</v>
      </c>
      <c r="D325" s="89" t="s">
        <v>29</v>
      </c>
      <c r="E325" s="89" t="s">
        <v>678</v>
      </c>
      <c r="F325" s="88"/>
      <c r="G325" s="89" t="s">
        <v>763</v>
      </c>
      <c r="H325" s="88" t="s">
        <v>793</v>
      </c>
      <c r="I325" s="88" t="s">
        <v>711</v>
      </c>
      <c r="J325" s="102"/>
      <c r="K325" s="91">
        <v>7.2100000070949548</v>
      </c>
      <c r="L325" s="89" t="s">
        <v>121</v>
      </c>
      <c r="M325" s="90">
        <v>6.7979999999999999E-2</v>
      </c>
      <c r="N325" s="90">
        <v>6.6999999989410502E-2</v>
      </c>
      <c r="O325" s="91">
        <v>25.68</v>
      </c>
      <c r="P325" s="103">
        <v>101.7236</v>
      </c>
      <c r="Q325" s="91"/>
      <c r="R325" s="91">
        <v>9.4433273000000012E-2</v>
      </c>
      <c r="S325" s="92">
        <v>2.5679999999999999E-8</v>
      </c>
      <c r="T325" s="92">
        <f t="shared" si="8"/>
        <v>4.109221306197397E-3</v>
      </c>
      <c r="U325" s="92">
        <f>R325/'סכום נכסי הקרן'!$C$42</f>
        <v>1.1017803606598164E-3</v>
      </c>
    </row>
    <row r="326" spans="2:21">
      <c r="B326" s="87" t="s">
        <v>794</v>
      </c>
      <c r="C326" s="88" t="s">
        <v>795</v>
      </c>
      <c r="D326" s="89" t="s">
        <v>29</v>
      </c>
      <c r="E326" s="89" t="s">
        <v>678</v>
      </c>
      <c r="F326" s="88"/>
      <c r="G326" s="89" t="s">
        <v>749</v>
      </c>
      <c r="H326" s="88" t="s">
        <v>690</v>
      </c>
      <c r="I326" s="88" t="s">
        <v>293</v>
      </c>
      <c r="J326" s="102"/>
      <c r="K326" s="91">
        <v>7.0099999589534097</v>
      </c>
      <c r="L326" s="89" t="s">
        <v>121</v>
      </c>
      <c r="M326" s="90">
        <v>5.5999999999999994E-2</v>
      </c>
      <c r="N326" s="90">
        <v>5.4599999959626305E-2</v>
      </c>
      <c r="O326" s="91">
        <v>4.0125000000000002</v>
      </c>
      <c r="P326" s="103">
        <v>102.45411</v>
      </c>
      <c r="Q326" s="91"/>
      <c r="R326" s="91">
        <v>1.4861160999999999E-2</v>
      </c>
      <c r="S326" s="92">
        <v>6.6875000000000003E-9</v>
      </c>
      <c r="T326" s="92">
        <f t="shared" si="8"/>
        <v>6.4667672183754351E-4</v>
      </c>
      <c r="U326" s="92">
        <f>R326/'סכום נכסי הקרן'!$C$42</f>
        <v>1.7338947180623078E-4</v>
      </c>
    </row>
    <row r="327" spans="2:21">
      <c r="B327" s="87" t="s">
        <v>796</v>
      </c>
      <c r="C327" s="88" t="s">
        <v>797</v>
      </c>
      <c r="D327" s="89" t="s">
        <v>29</v>
      </c>
      <c r="E327" s="89" t="s">
        <v>678</v>
      </c>
      <c r="F327" s="88"/>
      <c r="G327" s="89" t="s">
        <v>744</v>
      </c>
      <c r="H327" s="88" t="s">
        <v>690</v>
      </c>
      <c r="I327" s="88" t="s">
        <v>293</v>
      </c>
      <c r="J327" s="102"/>
      <c r="K327" s="91">
        <v>4.7699999720130597</v>
      </c>
      <c r="L327" s="89" t="s">
        <v>121</v>
      </c>
      <c r="M327" s="90">
        <v>4.4999999999999998E-2</v>
      </c>
      <c r="N327" s="90">
        <v>6.1799999674181885E-2</v>
      </c>
      <c r="O327" s="91">
        <v>21.483995</v>
      </c>
      <c r="P327" s="103">
        <v>92.473500000000001</v>
      </c>
      <c r="Q327" s="91"/>
      <c r="R327" s="91">
        <v>7.1819213000000007E-2</v>
      </c>
      <c r="S327" s="92">
        <v>3.5806658333333333E-8</v>
      </c>
      <c r="T327" s="92">
        <f t="shared" si="8"/>
        <v>3.1251806792075192E-3</v>
      </c>
      <c r="U327" s="92">
        <f>R327/'סכום נכסי הקרן'!$C$42</f>
        <v>8.3793556961055636E-4</v>
      </c>
    </row>
    <row r="328" spans="2:21">
      <c r="B328" s="87" t="s">
        <v>798</v>
      </c>
      <c r="C328" s="88" t="s">
        <v>799</v>
      </c>
      <c r="D328" s="89" t="s">
        <v>29</v>
      </c>
      <c r="E328" s="89" t="s">
        <v>678</v>
      </c>
      <c r="F328" s="88"/>
      <c r="G328" s="89" t="s">
        <v>771</v>
      </c>
      <c r="H328" s="88" t="s">
        <v>690</v>
      </c>
      <c r="I328" s="88" t="s">
        <v>293</v>
      </c>
      <c r="J328" s="102"/>
      <c r="K328" s="91">
        <v>7.3199999735439434</v>
      </c>
      <c r="L328" s="89" t="s">
        <v>121</v>
      </c>
      <c r="M328" s="90">
        <v>0.04</v>
      </c>
      <c r="N328" s="90">
        <v>5.7399999509784833E-2</v>
      </c>
      <c r="O328" s="91">
        <v>8.0250000000000004</v>
      </c>
      <c r="P328" s="103">
        <v>88.599329999999995</v>
      </c>
      <c r="Q328" s="91"/>
      <c r="R328" s="91">
        <v>2.5702998999999997E-2</v>
      </c>
      <c r="S328" s="92">
        <v>8.0250000000000007E-9</v>
      </c>
      <c r="T328" s="92">
        <f t="shared" si="8"/>
        <v>1.1184544151505835E-3</v>
      </c>
      <c r="U328" s="92">
        <f>R328/'סכום נכסי הקרן'!$C$42</f>
        <v>2.9988433746502564E-4</v>
      </c>
    </row>
    <row r="329" spans="2:21">
      <c r="B329" s="87" t="s">
        <v>800</v>
      </c>
      <c r="C329" s="88" t="s">
        <v>801</v>
      </c>
      <c r="D329" s="89" t="s">
        <v>29</v>
      </c>
      <c r="E329" s="89" t="s">
        <v>678</v>
      </c>
      <c r="F329" s="88"/>
      <c r="G329" s="89" t="s">
        <v>771</v>
      </c>
      <c r="H329" s="88" t="s">
        <v>690</v>
      </c>
      <c r="I329" s="88" t="s">
        <v>293</v>
      </c>
      <c r="J329" s="102"/>
      <c r="K329" s="91">
        <v>3.3500000149558873</v>
      </c>
      <c r="L329" s="89" t="s">
        <v>121</v>
      </c>
      <c r="M329" s="90">
        <v>6.8750000000000006E-2</v>
      </c>
      <c r="N329" s="90">
        <v>6.100000029911775E-2</v>
      </c>
      <c r="O329" s="91">
        <v>13.375</v>
      </c>
      <c r="P329" s="103">
        <v>103.71629</v>
      </c>
      <c r="Q329" s="91"/>
      <c r="R329" s="91">
        <v>5.0147475000000004E-2</v>
      </c>
      <c r="S329" s="92">
        <v>1.9688400698331012E-8</v>
      </c>
      <c r="T329" s="92">
        <f t="shared" si="8"/>
        <v>2.1821447692700574E-3</v>
      </c>
      <c r="U329" s="92">
        <f>R329/'סכום נכסי הקרן'!$C$42</f>
        <v>5.8508512239832168E-4</v>
      </c>
    </row>
    <row r="330" spans="2:21">
      <c r="B330" s="87" t="s">
        <v>802</v>
      </c>
      <c r="C330" s="88" t="s">
        <v>803</v>
      </c>
      <c r="D330" s="89" t="s">
        <v>29</v>
      </c>
      <c r="E330" s="89" t="s">
        <v>678</v>
      </c>
      <c r="F330" s="88"/>
      <c r="G330" s="89" t="s">
        <v>804</v>
      </c>
      <c r="H330" s="88" t="s">
        <v>793</v>
      </c>
      <c r="I330" s="88" t="s">
        <v>711</v>
      </c>
      <c r="J330" s="102"/>
      <c r="K330" s="91">
        <v>3.5199999904836359</v>
      </c>
      <c r="L330" s="89" t="s">
        <v>121</v>
      </c>
      <c r="M330" s="90">
        <v>4.7E-2</v>
      </c>
      <c r="N330" s="90">
        <v>7.3899999854280682E-2</v>
      </c>
      <c r="O330" s="91">
        <v>10.164999999999999</v>
      </c>
      <c r="P330" s="103">
        <v>91.508889999999994</v>
      </c>
      <c r="Q330" s="91"/>
      <c r="R330" s="91">
        <v>3.3626291000000003E-2</v>
      </c>
      <c r="S330" s="92">
        <v>2.0498084291187739E-8</v>
      </c>
      <c r="T330" s="92">
        <f t="shared" si="8"/>
        <v>1.4632328948885821E-3</v>
      </c>
      <c r="U330" s="92">
        <f>R330/'סכום נכסי הקרן'!$C$42</f>
        <v>3.92327681214988E-4</v>
      </c>
    </row>
    <row r="331" spans="2:21">
      <c r="B331" s="87" t="s">
        <v>805</v>
      </c>
      <c r="C331" s="88" t="s">
        <v>806</v>
      </c>
      <c r="D331" s="89" t="s">
        <v>29</v>
      </c>
      <c r="E331" s="89" t="s">
        <v>678</v>
      </c>
      <c r="F331" s="88"/>
      <c r="G331" s="89" t="s">
        <v>763</v>
      </c>
      <c r="H331" s="88" t="s">
        <v>690</v>
      </c>
      <c r="I331" s="88" t="s">
        <v>293</v>
      </c>
      <c r="J331" s="102"/>
      <c r="K331" s="91">
        <v>3.0999999870659427</v>
      </c>
      <c r="L331" s="89" t="s">
        <v>121</v>
      </c>
      <c r="M331" s="90">
        <v>3.4000000000000002E-2</v>
      </c>
      <c r="N331" s="90">
        <v>7.370000049149418E-2</v>
      </c>
      <c r="O331" s="91">
        <v>4.8150000000000004</v>
      </c>
      <c r="P331" s="103">
        <v>88.836330000000004</v>
      </c>
      <c r="Q331" s="91"/>
      <c r="R331" s="91">
        <v>1.5463052E-2</v>
      </c>
      <c r="S331" s="92">
        <v>4.8150000000000004E-9</v>
      </c>
      <c r="T331" s="92">
        <f t="shared" ref="T331:T386" si="9">IFERROR(R331/$R$11,0)</f>
        <v>6.7286773738360487E-4</v>
      </c>
      <c r="U331" s="92">
        <f>R331/'סכום נכסי הקרן'!$C$42</f>
        <v>1.8041190851726056E-4</v>
      </c>
    </row>
    <row r="332" spans="2:21">
      <c r="B332" s="87" t="s">
        <v>807</v>
      </c>
      <c r="C332" s="88" t="s">
        <v>808</v>
      </c>
      <c r="D332" s="89" t="s">
        <v>29</v>
      </c>
      <c r="E332" s="89" t="s">
        <v>678</v>
      </c>
      <c r="F332" s="88"/>
      <c r="G332" s="89" t="s">
        <v>763</v>
      </c>
      <c r="H332" s="88" t="s">
        <v>690</v>
      </c>
      <c r="I332" s="88" t="s">
        <v>293</v>
      </c>
      <c r="J332" s="102"/>
      <c r="K332" s="91">
        <v>2.2100000410925538</v>
      </c>
      <c r="L332" s="89" t="s">
        <v>121</v>
      </c>
      <c r="M332" s="90">
        <v>3.7499999999999999E-2</v>
      </c>
      <c r="N332" s="90">
        <v>7.6499999626431336E-2</v>
      </c>
      <c r="O332" s="91">
        <v>3.21</v>
      </c>
      <c r="P332" s="103">
        <v>92.273330000000001</v>
      </c>
      <c r="Q332" s="91"/>
      <c r="R332" s="91">
        <v>1.0707536E-2</v>
      </c>
      <c r="S332" s="92">
        <v>6.4199999999999998E-9</v>
      </c>
      <c r="T332" s="92">
        <f t="shared" si="9"/>
        <v>4.6593360232336385E-4</v>
      </c>
      <c r="U332" s="92">
        <f>R332/'סכום נכסי הקרן'!$C$42</f>
        <v>1.2492792530719511E-4</v>
      </c>
    </row>
    <row r="333" spans="2:21">
      <c r="B333" s="87" t="s">
        <v>809</v>
      </c>
      <c r="C333" s="88" t="s">
        <v>810</v>
      </c>
      <c r="D333" s="89" t="s">
        <v>29</v>
      </c>
      <c r="E333" s="89" t="s">
        <v>678</v>
      </c>
      <c r="F333" s="88"/>
      <c r="G333" s="89" t="s">
        <v>721</v>
      </c>
      <c r="H333" s="88" t="s">
        <v>793</v>
      </c>
      <c r="I333" s="88" t="s">
        <v>711</v>
      </c>
      <c r="J333" s="102"/>
      <c r="K333" s="91">
        <v>3.6600000221189557</v>
      </c>
      <c r="L333" s="89" t="s">
        <v>121</v>
      </c>
      <c r="M333" s="90">
        <v>6.8750000000000006E-2</v>
      </c>
      <c r="N333" s="90">
        <v>8.7400000463444788E-2</v>
      </c>
      <c r="O333" s="91">
        <v>11.128</v>
      </c>
      <c r="P333" s="103">
        <v>94.403750000000002</v>
      </c>
      <c r="Q333" s="91"/>
      <c r="R333" s="91">
        <v>3.7976475999999995E-2</v>
      </c>
      <c r="S333" s="92">
        <v>2.2256000000000001E-8</v>
      </c>
      <c r="T333" s="92">
        <f t="shared" si="9"/>
        <v>1.6525292341979302E-3</v>
      </c>
      <c r="U333" s="92">
        <f>R333/'סכום נכסי הקרן'!$C$42</f>
        <v>4.4308255019254546E-4</v>
      </c>
    </row>
    <row r="334" spans="2:21">
      <c r="B334" s="87" t="s">
        <v>811</v>
      </c>
      <c r="C334" s="88" t="s">
        <v>812</v>
      </c>
      <c r="D334" s="89" t="s">
        <v>29</v>
      </c>
      <c r="E334" s="89" t="s">
        <v>678</v>
      </c>
      <c r="F334" s="88"/>
      <c r="G334" s="89" t="s">
        <v>709</v>
      </c>
      <c r="H334" s="88" t="s">
        <v>690</v>
      </c>
      <c r="I334" s="88" t="s">
        <v>293</v>
      </c>
      <c r="J334" s="102"/>
      <c r="K334" s="91">
        <v>2.1999999875894227</v>
      </c>
      <c r="L334" s="89" t="s">
        <v>121</v>
      </c>
      <c r="M334" s="90">
        <v>5.7500000000000002E-2</v>
      </c>
      <c r="N334" s="90">
        <v>8.0399999726967306E-2</v>
      </c>
      <c r="O334" s="91">
        <v>4.5341250000000004</v>
      </c>
      <c r="P334" s="103">
        <v>98.318719999999999</v>
      </c>
      <c r="Q334" s="91"/>
      <c r="R334" s="91">
        <v>1.6115285999999999E-2</v>
      </c>
      <c r="S334" s="92">
        <v>6.4773214285714294E-9</v>
      </c>
      <c r="T334" s="92">
        <f t="shared" si="9"/>
        <v>7.0124940588117311E-4</v>
      </c>
      <c r="U334" s="92">
        <f>R334/'סכום נכסי הקרן'!$C$42</f>
        <v>1.8802171159752228E-4</v>
      </c>
    </row>
    <row r="335" spans="2:21">
      <c r="B335" s="87" t="s">
        <v>813</v>
      </c>
      <c r="C335" s="88" t="s">
        <v>814</v>
      </c>
      <c r="D335" s="89" t="s">
        <v>29</v>
      </c>
      <c r="E335" s="89" t="s">
        <v>678</v>
      </c>
      <c r="F335" s="88"/>
      <c r="G335" s="89" t="s">
        <v>776</v>
      </c>
      <c r="H335" s="88" t="s">
        <v>690</v>
      </c>
      <c r="I335" s="88" t="s">
        <v>293</v>
      </c>
      <c r="J335" s="102"/>
      <c r="K335" s="91">
        <v>4.2599999683883256</v>
      </c>
      <c r="L335" s="89" t="s">
        <v>123</v>
      </c>
      <c r="M335" s="90">
        <v>0.04</v>
      </c>
      <c r="N335" s="90">
        <v>6.3299999525824893E-2</v>
      </c>
      <c r="O335" s="91">
        <v>12.84</v>
      </c>
      <c r="P335" s="103">
        <v>93.981669999999994</v>
      </c>
      <c r="Q335" s="91"/>
      <c r="R335" s="91">
        <v>4.7450825000000002E-2</v>
      </c>
      <c r="S335" s="92">
        <v>1.284E-8</v>
      </c>
      <c r="T335" s="92">
        <f t="shared" si="9"/>
        <v>2.064801260109285E-3</v>
      </c>
      <c r="U335" s="92">
        <f>R335/'סכום נכסי הקרן'!$C$42</f>
        <v>5.5362252542179519E-4</v>
      </c>
    </row>
    <row r="336" spans="2:21">
      <c r="B336" s="87" t="s">
        <v>815</v>
      </c>
      <c r="C336" s="88" t="s">
        <v>816</v>
      </c>
      <c r="D336" s="89" t="s">
        <v>29</v>
      </c>
      <c r="E336" s="89" t="s">
        <v>678</v>
      </c>
      <c r="F336" s="88"/>
      <c r="G336" s="89" t="s">
        <v>817</v>
      </c>
      <c r="H336" s="88" t="s">
        <v>690</v>
      </c>
      <c r="I336" s="88" t="s">
        <v>680</v>
      </c>
      <c r="J336" s="102"/>
      <c r="K336" s="91">
        <v>4.2499999824281316</v>
      </c>
      <c r="L336" s="89" t="s">
        <v>123</v>
      </c>
      <c r="M336" s="90">
        <v>4.6249999999999999E-2</v>
      </c>
      <c r="N336" s="90">
        <v>5.3399999751650933E-2</v>
      </c>
      <c r="O336" s="91">
        <v>10.967499999999999</v>
      </c>
      <c r="P336" s="103">
        <v>98.969210000000004</v>
      </c>
      <c r="Q336" s="91"/>
      <c r="R336" s="91">
        <v>4.2681859000000003E-2</v>
      </c>
      <c r="S336" s="92">
        <v>1.8279166666666666E-8</v>
      </c>
      <c r="T336" s="92">
        <f t="shared" si="9"/>
        <v>1.8572818543620016E-3</v>
      </c>
      <c r="U336" s="92">
        <f>R336/'סכום נכסי הקרן'!$C$42</f>
        <v>4.9798161716423225E-4</v>
      </c>
    </row>
    <row r="337" spans="2:21">
      <c r="B337" s="87" t="s">
        <v>818</v>
      </c>
      <c r="C337" s="88" t="s">
        <v>819</v>
      </c>
      <c r="D337" s="89" t="s">
        <v>29</v>
      </c>
      <c r="E337" s="89" t="s">
        <v>678</v>
      </c>
      <c r="F337" s="88"/>
      <c r="G337" s="89" t="s">
        <v>771</v>
      </c>
      <c r="H337" s="88" t="s">
        <v>690</v>
      </c>
      <c r="I337" s="88" t="s">
        <v>293</v>
      </c>
      <c r="J337" s="102"/>
      <c r="K337" s="91">
        <v>3.5700000202802595</v>
      </c>
      <c r="L337" s="89" t="s">
        <v>121</v>
      </c>
      <c r="M337" s="90">
        <v>5.2999999999999999E-2</v>
      </c>
      <c r="N337" s="90">
        <v>9.9800000515456594E-2</v>
      </c>
      <c r="O337" s="91">
        <v>15.488250000000001</v>
      </c>
      <c r="P337" s="103">
        <v>84.544830000000005</v>
      </c>
      <c r="Q337" s="91"/>
      <c r="R337" s="91">
        <v>4.7336672000000003E-2</v>
      </c>
      <c r="S337" s="92">
        <v>1.03255E-8</v>
      </c>
      <c r="T337" s="92">
        <f t="shared" si="9"/>
        <v>2.0598339437718923E-3</v>
      </c>
      <c r="U337" s="92">
        <f>R337/'סכום נכסי הקרן'!$C$42</f>
        <v>5.5229066929190758E-4</v>
      </c>
    </row>
    <row r="338" spans="2:21">
      <c r="B338" s="87" t="s">
        <v>820</v>
      </c>
      <c r="C338" s="88" t="s">
        <v>821</v>
      </c>
      <c r="D338" s="89" t="s">
        <v>29</v>
      </c>
      <c r="E338" s="89" t="s">
        <v>678</v>
      </c>
      <c r="F338" s="88"/>
      <c r="G338" s="89" t="s">
        <v>756</v>
      </c>
      <c r="H338" s="88" t="s">
        <v>690</v>
      </c>
      <c r="I338" s="88" t="s">
        <v>680</v>
      </c>
      <c r="J338" s="102"/>
      <c r="K338" s="91">
        <v>4.5699999981571207</v>
      </c>
      <c r="L338" s="89" t="s">
        <v>123</v>
      </c>
      <c r="M338" s="90">
        <v>4.6249999999999999E-2</v>
      </c>
      <c r="N338" s="90">
        <v>6.6099999971040463E-2</v>
      </c>
      <c r="O338" s="91">
        <v>10.218500000000001</v>
      </c>
      <c r="P338" s="103">
        <v>94.531930000000003</v>
      </c>
      <c r="Q338" s="91"/>
      <c r="R338" s="91">
        <v>3.7984050999999998E-2</v>
      </c>
      <c r="S338" s="92">
        <v>6.8123333333333335E-9</v>
      </c>
      <c r="T338" s="92">
        <f t="shared" si="9"/>
        <v>1.6528588569082905E-3</v>
      </c>
      <c r="U338" s="92">
        <f>R338/'סכום נכסי הקרן'!$C$42</f>
        <v>4.4317092991260455E-4</v>
      </c>
    </row>
    <row r="339" spans="2:21">
      <c r="B339" s="87" t="s">
        <v>822</v>
      </c>
      <c r="C339" s="88" t="s">
        <v>823</v>
      </c>
      <c r="D339" s="89" t="s">
        <v>29</v>
      </c>
      <c r="E339" s="89" t="s">
        <v>678</v>
      </c>
      <c r="F339" s="88"/>
      <c r="G339" s="89" t="s">
        <v>824</v>
      </c>
      <c r="H339" s="88" t="s">
        <v>690</v>
      </c>
      <c r="I339" s="88" t="s">
        <v>293</v>
      </c>
      <c r="J339" s="102"/>
      <c r="K339" s="91">
        <v>7.4099999947869382</v>
      </c>
      <c r="L339" s="89" t="s">
        <v>121</v>
      </c>
      <c r="M339" s="90">
        <v>4.2790000000000002E-2</v>
      </c>
      <c r="N339" s="90">
        <v>5.8199999895738756E-2</v>
      </c>
      <c r="O339" s="91">
        <v>21.4</v>
      </c>
      <c r="P339" s="103">
        <v>89.266289999999998</v>
      </c>
      <c r="Q339" s="91"/>
      <c r="R339" s="91">
        <v>6.905729599999999E-2</v>
      </c>
      <c r="S339" s="92">
        <v>4.2800000000000001E-9</v>
      </c>
      <c r="T339" s="92">
        <f t="shared" si="9"/>
        <v>3.0049971059626433E-3</v>
      </c>
      <c r="U339" s="92">
        <f>R339/'סכום נכסי הקרן'!$C$42</f>
        <v>8.0571148363216922E-4</v>
      </c>
    </row>
    <row r="340" spans="2:21">
      <c r="B340" s="87" t="s">
        <v>825</v>
      </c>
      <c r="C340" s="88" t="s">
        <v>826</v>
      </c>
      <c r="D340" s="89" t="s">
        <v>29</v>
      </c>
      <c r="E340" s="89" t="s">
        <v>678</v>
      </c>
      <c r="F340" s="88"/>
      <c r="G340" s="89" t="s">
        <v>744</v>
      </c>
      <c r="H340" s="88" t="s">
        <v>827</v>
      </c>
      <c r="I340" s="88" t="s">
        <v>293</v>
      </c>
      <c r="J340" s="102"/>
      <c r="K340" s="91">
        <v>2.0399999588136017</v>
      </c>
      <c r="L340" s="89" t="s">
        <v>121</v>
      </c>
      <c r="M340" s="90">
        <v>6.5000000000000002E-2</v>
      </c>
      <c r="N340" s="90">
        <v>9.3999998590991646E-2</v>
      </c>
      <c r="O340" s="91">
        <v>5.35</v>
      </c>
      <c r="P340" s="103">
        <v>95.410830000000004</v>
      </c>
      <c r="Q340" s="91"/>
      <c r="R340" s="91">
        <v>1.8452694000000002E-2</v>
      </c>
      <c r="S340" s="92">
        <v>1.07E-8</v>
      </c>
      <c r="T340" s="92">
        <f t="shared" si="9"/>
        <v>8.0296066135016704E-4</v>
      </c>
      <c r="U340" s="92">
        <f>R340/'סכום נכסי הקרן'!$C$42</f>
        <v>2.1529292806006235E-4</v>
      </c>
    </row>
    <row r="341" spans="2:21">
      <c r="B341" s="87" t="s">
        <v>828</v>
      </c>
      <c r="C341" s="88" t="s">
        <v>829</v>
      </c>
      <c r="D341" s="89" t="s">
        <v>29</v>
      </c>
      <c r="E341" s="89" t="s">
        <v>678</v>
      </c>
      <c r="F341" s="88"/>
      <c r="G341" s="89" t="s">
        <v>776</v>
      </c>
      <c r="H341" s="88" t="s">
        <v>827</v>
      </c>
      <c r="I341" s="88" t="s">
        <v>293</v>
      </c>
      <c r="J341" s="102"/>
      <c r="K341" s="91">
        <v>4.6400000200519633</v>
      </c>
      <c r="L341" s="89" t="s">
        <v>121</v>
      </c>
      <c r="M341" s="90">
        <v>4.1250000000000002E-2</v>
      </c>
      <c r="N341" s="90">
        <v>5.980000015038972E-2</v>
      </c>
      <c r="O341" s="91">
        <v>19.152999999999999</v>
      </c>
      <c r="P341" s="103">
        <v>92.195130000000006</v>
      </c>
      <c r="Q341" s="91"/>
      <c r="R341" s="91">
        <v>6.3834147999999993E-2</v>
      </c>
      <c r="S341" s="92">
        <v>4.7882499999999999E-8</v>
      </c>
      <c r="T341" s="92">
        <f t="shared" si="9"/>
        <v>2.7777141752204004E-3</v>
      </c>
      <c r="U341" s="92">
        <f>R341/'סכום נכסי הקרן'!$C$42</f>
        <v>7.4477150236921337E-4</v>
      </c>
    </row>
    <row r="342" spans="2:21">
      <c r="B342" s="87" t="s">
        <v>830</v>
      </c>
      <c r="C342" s="88" t="s">
        <v>831</v>
      </c>
      <c r="D342" s="89" t="s">
        <v>29</v>
      </c>
      <c r="E342" s="89" t="s">
        <v>678</v>
      </c>
      <c r="F342" s="88"/>
      <c r="G342" s="89" t="s">
        <v>832</v>
      </c>
      <c r="H342" s="88" t="s">
        <v>827</v>
      </c>
      <c r="I342" s="88" t="s">
        <v>680</v>
      </c>
      <c r="J342" s="102"/>
      <c r="K342" s="91">
        <v>4.2899999684812329</v>
      </c>
      <c r="L342" s="89" t="s">
        <v>123</v>
      </c>
      <c r="M342" s="90">
        <v>3.125E-2</v>
      </c>
      <c r="N342" s="90">
        <v>6.4999999637715328E-2</v>
      </c>
      <c r="O342" s="91">
        <v>16.05</v>
      </c>
      <c r="P342" s="103">
        <v>87.472070000000002</v>
      </c>
      <c r="Q342" s="91"/>
      <c r="R342" s="91">
        <v>5.5205206E-2</v>
      </c>
      <c r="S342" s="92">
        <v>2.14E-8</v>
      </c>
      <c r="T342" s="92">
        <f t="shared" si="9"/>
        <v>2.4022296538235666E-3</v>
      </c>
      <c r="U342" s="92">
        <f>R342/'סכום נכסי הקרן'!$C$42</f>
        <v>6.4409513558827348E-4</v>
      </c>
    </row>
    <row r="343" spans="2:21">
      <c r="B343" s="87" t="s">
        <v>833</v>
      </c>
      <c r="C343" s="88" t="s">
        <v>834</v>
      </c>
      <c r="D343" s="89" t="s">
        <v>29</v>
      </c>
      <c r="E343" s="89" t="s">
        <v>678</v>
      </c>
      <c r="F343" s="88"/>
      <c r="G343" s="89" t="s">
        <v>721</v>
      </c>
      <c r="H343" s="88" t="s">
        <v>835</v>
      </c>
      <c r="I343" s="88" t="s">
        <v>711</v>
      </c>
      <c r="J343" s="102"/>
      <c r="K343" s="91">
        <v>5.200000027941476</v>
      </c>
      <c r="L343" s="89" t="s">
        <v>123</v>
      </c>
      <c r="M343" s="90">
        <v>6.8750000000000006E-2</v>
      </c>
      <c r="N343" s="90">
        <v>8.1400000391180657E-2</v>
      </c>
      <c r="O343" s="91">
        <v>9.4160000000000004</v>
      </c>
      <c r="P343" s="103">
        <v>96.660404999999997</v>
      </c>
      <c r="Q343" s="91"/>
      <c r="R343" s="91">
        <v>3.5789090000000003E-2</v>
      </c>
      <c r="S343" s="92">
        <v>9.4159999999999997E-9</v>
      </c>
      <c r="T343" s="92">
        <f t="shared" si="9"/>
        <v>1.5573461184323898E-3</v>
      </c>
      <c r="U343" s="92">
        <f>R343/'סכום נכסי הקרן'!$C$42</f>
        <v>4.1756168387689608E-4</v>
      </c>
    </row>
    <row r="344" spans="2:21">
      <c r="B344" s="87" t="s">
        <v>836</v>
      </c>
      <c r="C344" s="88" t="s">
        <v>837</v>
      </c>
      <c r="D344" s="89" t="s">
        <v>29</v>
      </c>
      <c r="E344" s="89" t="s">
        <v>678</v>
      </c>
      <c r="F344" s="88"/>
      <c r="G344" s="89" t="s">
        <v>721</v>
      </c>
      <c r="H344" s="88" t="s">
        <v>835</v>
      </c>
      <c r="I344" s="88" t="s">
        <v>711</v>
      </c>
      <c r="J344" s="102"/>
      <c r="K344" s="91">
        <v>5.060000009414523</v>
      </c>
      <c r="L344" s="89" t="s">
        <v>121</v>
      </c>
      <c r="M344" s="90">
        <v>7.7499999999999999E-2</v>
      </c>
      <c r="N344" s="90">
        <v>8.6900000036612038E-2</v>
      </c>
      <c r="O344" s="91">
        <v>11.046144999999999</v>
      </c>
      <c r="P344" s="103">
        <v>95.760220000000004</v>
      </c>
      <c r="Q344" s="91"/>
      <c r="R344" s="91">
        <v>3.8238794E-2</v>
      </c>
      <c r="S344" s="92">
        <v>5.5230725E-9</v>
      </c>
      <c r="T344" s="92">
        <f t="shared" si="9"/>
        <v>1.6639438837208701E-3</v>
      </c>
      <c r="U344" s="92">
        <f>R344/'סכום נכסי הקרן'!$C$42</f>
        <v>4.4614309031220821E-4</v>
      </c>
    </row>
    <row r="345" spans="2:21">
      <c r="B345" s="87" t="s">
        <v>838</v>
      </c>
      <c r="C345" s="88" t="s">
        <v>839</v>
      </c>
      <c r="D345" s="89" t="s">
        <v>29</v>
      </c>
      <c r="E345" s="89" t="s">
        <v>678</v>
      </c>
      <c r="F345" s="88"/>
      <c r="G345" s="89" t="s">
        <v>749</v>
      </c>
      <c r="H345" s="88" t="s">
        <v>835</v>
      </c>
      <c r="I345" s="88" t="s">
        <v>711</v>
      </c>
      <c r="J345" s="102"/>
      <c r="K345" s="91">
        <v>5.3200000512848336</v>
      </c>
      <c r="L345" s="89" t="s">
        <v>121</v>
      </c>
      <c r="M345" s="90">
        <v>3.2500000000000001E-2</v>
      </c>
      <c r="N345" s="90">
        <v>5.6600000657086931E-2</v>
      </c>
      <c r="O345" s="91">
        <v>7.8634299999999993</v>
      </c>
      <c r="P345" s="103">
        <v>87.801249999999996</v>
      </c>
      <c r="Q345" s="91"/>
      <c r="R345" s="91">
        <v>2.4958646000000001E-2</v>
      </c>
      <c r="S345" s="92">
        <v>1.1233471428571427E-8</v>
      </c>
      <c r="T345" s="92">
        <f t="shared" si="9"/>
        <v>1.0860642298931907E-3</v>
      </c>
      <c r="U345" s="92">
        <f>R345/'סכום נכסי הקרן'!$C$42</f>
        <v>2.9119975531781769E-4</v>
      </c>
    </row>
    <row r="346" spans="2:21">
      <c r="B346" s="87" t="s">
        <v>840</v>
      </c>
      <c r="C346" s="88" t="s">
        <v>841</v>
      </c>
      <c r="D346" s="89" t="s">
        <v>29</v>
      </c>
      <c r="E346" s="89" t="s">
        <v>678</v>
      </c>
      <c r="F346" s="88"/>
      <c r="G346" s="89" t="s">
        <v>771</v>
      </c>
      <c r="H346" s="88" t="s">
        <v>835</v>
      </c>
      <c r="I346" s="88" t="s">
        <v>711</v>
      </c>
      <c r="J346" s="102"/>
      <c r="K346" s="91">
        <v>7.5499999875284374</v>
      </c>
      <c r="L346" s="89" t="s">
        <v>121</v>
      </c>
      <c r="M346" s="90">
        <v>3.2500000000000001E-2</v>
      </c>
      <c r="N346" s="90">
        <v>5.7699999575966894E-2</v>
      </c>
      <c r="O346" s="91">
        <v>2.6749999999999998</v>
      </c>
      <c r="P346" s="103">
        <v>82.917670000000001</v>
      </c>
      <c r="Q346" s="91"/>
      <c r="R346" s="91">
        <v>8.0182420000000001E-3</v>
      </c>
      <c r="S346" s="92">
        <v>2.238289561872599E-9</v>
      </c>
      <c r="T346" s="92">
        <f t="shared" si="9"/>
        <v>3.48910186186672E-4</v>
      </c>
      <c r="U346" s="92">
        <f>R346/'סכום נכסי הקרן'!$C$42</f>
        <v>9.355115291426663E-5</v>
      </c>
    </row>
    <row r="347" spans="2:21">
      <c r="B347" s="87" t="s">
        <v>842</v>
      </c>
      <c r="C347" s="88" t="s">
        <v>843</v>
      </c>
      <c r="D347" s="89" t="s">
        <v>29</v>
      </c>
      <c r="E347" s="89" t="s">
        <v>678</v>
      </c>
      <c r="F347" s="88"/>
      <c r="G347" s="89" t="s">
        <v>771</v>
      </c>
      <c r="H347" s="88" t="s">
        <v>835</v>
      </c>
      <c r="I347" s="88" t="s">
        <v>711</v>
      </c>
      <c r="J347" s="102"/>
      <c r="K347" s="91">
        <v>5.6700000360856242</v>
      </c>
      <c r="L347" s="89" t="s">
        <v>121</v>
      </c>
      <c r="M347" s="90">
        <v>4.4999999999999998E-2</v>
      </c>
      <c r="N347" s="90">
        <v>5.7500000400951372E-2</v>
      </c>
      <c r="O347" s="91">
        <v>14.4985</v>
      </c>
      <c r="P347" s="103">
        <v>95.171499999999995</v>
      </c>
      <c r="Q347" s="91"/>
      <c r="R347" s="91">
        <v>4.988136E-2</v>
      </c>
      <c r="S347" s="92">
        <v>9.6663110874058263E-9</v>
      </c>
      <c r="T347" s="92">
        <f t="shared" si="9"/>
        <v>2.1705648950037194E-3</v>
      </c>
      <c r="U347" s="92">
        <f>R347/'סכום נכסי הקרן'!$C$42</f>
        <v>5.8198028157937641E-4</v>
      </c>
    </row>
    <row r="348" spans="2:21">
      <c r="B348" s="87" t="s">
        <v>844</v>
      </c>
      <c r="C348" s="88" t="s">
        <v>845</v>
      </c>
      <c r="D348" s="89" t="s">
        <v>29</v>
      </c>
      <c r="E348" s="89" t="s">
        <v>678</v>
      </c>
      <c r="F348" s="88"/>
      <c r="G348" s="89" t="s">
        <v>763</v>
      </c>
      <c r="H348" s="88" t="s">
        <v>827</v>
      </c>
      <c r="I348" s="88" t="s">
        <v>293</v>
      </c>
      <c r="J348" s="102"/>
      <c r="K348" s="91">
        <v>0.35</v>
      </c>
      <c r="L348" s="89" t="s">
        <v>121</v>
      </c>
      <c r="M348" s="90">
        <v>6.5000000000000002E-2</v>
      </c>
      <c r="N348" s="90">
        <v>0.1930993823049898</v>
      </c>
      <c r="O348" s="91">
        <v>2.5145000000000001E-2</v>
      </c>
      <c r="P348" s="103">
        <v>95.817939999999993</v>
      </c>
      <c r="Q348" s="91"/>
      <c r="R348" s="91">
        <v>8.7097999999999999E-5</v>
      </c>
      <c r="S348" s="92">
        <v>1.0058000000000001E-11</v>
      </c>
      <c r="T348" s="92">
        <f t="shared" si="9"/>
        <v>3.7900302081786456E-6</v>
      </c>
      <c r="U348" s="92">
        <f>R348/'סכום נכסי הקרן'!$C$42</f>
        <v>1.0161976049771003E-6</v>
      </c>
    </row>
    <row r="349" spans="2:21">
      <c r="B349" s="87" t="s">
        <v>846</v>
      </c>
      <c r="C349" s="88" t="s">
        <v>847</v>
      </c>
      <c r="D349" s="89" t="s">
        <v>29</v>
      </c>
      <c r="E349" s="89" t="s">
        <v>678</v>
      </c>
      <c r="F349" s="88"/>
      <c r="G349" s="89" t="s">
        <v>721</v>
      </c>
      <c r="H349" s="88" t="s">
        <v>835</v>
      </c>
      <c r="I349" s="88" t="s">
        <v>711</v>
      </c>
      <c r="J349" s="102"/>
      <c r="K349" s="91">
        <v>4.5800000345729774</v>
      </c>
      <c r="L349" s="89" t="s">
        <v>121</v>
      </c>
      <c r="M349" s="90">
        <v>7.4999999999999997E-2</v>
      </c>
      <c r="N349" s="90">
        <v>9.6700000542274775E-2</v>
      </c>
      <c r="O349" s="91">
        <v>12.84</v>
      </c>
      <c r="P349" s="103">
        <v>90.979330000000004</v>
      </c>
      <c r="Q349" s="91"/>
      <c r="R349" s="91">
        <v>4.2229512999999996E-2</v>
      </c>
      <c r="S349" s="92">
        <v>1.284E-8</v>
      </c>
      <c r="T349" s="92">
        <f t="shared" si="9"/>
        <v>1.8375982220794141E-3</v>
      </c>
      <c r="U349" s="92">
        <f>R349/'סכום נכסי הקרן'!$C$42</f>
        <v>4.9270396530286936E-4</v>
      </c>
    </row>
    <row r="350" spans="2:21">
      <c r="B350" s="87" t="s">
        <v>848</v>
      </c>
      <c r="C350" s="88" t="s">
        <v>849</v>
      </c>
      <c r="D350" s="89" t="s">
        <v>29</v>
      </c>
      <c r="E350" s="89" t="s">
        <v>678</v>
      </c>
      <c r="F350" s="88"/>
      <c r="G350" s="89" t="s">
        <v>850</v>
      </c>
      <c r="H350" s="88" t="s">
        <v>827</v>
      </c>
      <c r="I350" s="88" t="s">
        <v>293</v>
      </c>
      <c r="J350" s="102"/>
      <c r="K350" s="91">
        <v>5.3799999449102858</v>
      </c>
      <c r="L350" s="89" t="s">
        <v>121</v>
      </c>
      <c r="M350" s="90">
        <v>3.7499999999999999E-2</v>
      </c>
      <c r="N350" s="90">
        <v>5.8399999392113495E-2</v>
      </c>
      <c r="O350" s="91">
        <v>16.05</v>
      </c>
      <c r="P350" s="103">
        <v>90.728579999999994</v>
      </c>
      <c r="Q350" s="91"/>
      <c r="R350" s="91">
        <v>5.2641404999999988E-2</v>
      </c>
      <c r="S350" s="92">
        <v>2.6750000000000001E-8</v>
      </c>
      <c r="T350" s="92">
        <f t="shared" si="9"/>
        <v>2.2906670090124498E-3</v>
      </c>
      <c r="U350" s="92">
        <f>R350/'סכום נכסי הקרן'!$C$42</f>
        <v>6.1418252639130111E-4</v>
      </c>
    </row>
    <row r="351" spans="2:21">
      <c r="B351" s="87" t="s">
        <v>851</v>
      </c>
      <c r="C351" s="88" t="s">
        <v>852</v>
      </c>
      <c r="D351" s="89" t="s">
        <v>29</v>
      </c>
      <c r="E351" s="89" t="s">
        <v>678</v>
      </c>
      <c r="F351" s="88"/>
      <c r="G351" s="89" t="s">
        <v>763</v>
      </c>
      <c r="H351" s="88" t="s">
        <v>835</v>
      </c>
      <c r="I351" s="88" t="s">
        <v>711</v>
      </c>
      <c r="J351" s="102"/>
      <c r="K351" s="91">
        <v>6.4699999946364075</v>
      </c>
      <c r="L351" s="89" t="s">
        <v>121</v>
      </c>
      <c r="M351" s="90">
        <v>3.6249999999999998E-2</v>
      </c>
      <c r="N351" s="90">
        <v>5.7500000000000009E-2</v>
      </c>
      <c r="O351" s="91">
        <v>21.4</v>
      </c>
      <c r="P351" s="103">
        <v>86.761009999999999</v>
      </c>
      <c r="Q351" s="91"/>
      <c r="R351" s="91">
        <v>6.7119187999999996E-2</v>
      </c>
      <c r="S351" s="92">
        <v>2.3777777777777778E-8</v>
      </c>
      <c r="T351" s="92">
        <f t="shared" si="9"/>
        <v>2.9206612099981818E-3</v>
      </c>
      <c r="U351" s="92">
        <f>R351/'סכום נכסי הקרן'!$C$42</f>
        <v>7.8309901597749352E-4</v>
      </c>
    </row>
    <row r="352" spans="2:21">
      <c r="B352" s="87" t="s">
        <v>853</v>
      </c>
      <c r="C352" s="88" t="s">
        <v>854</v>
      </c>
      <c r="D352" s="89" t="s">
        <v>29</v>
      </c>
      <c r="E352" s="89" t="s">
        <v>678</v>
      </c>
      <c r="F352" s="88"/>
      <c r="G352" s="89" t="s">
        <v>721</v>
      </c>
      <c r="H352" s="88" t="s">
        <v>827</v>
      </c>
      <c r="I352" s="88" t="s">
        <v>680</v>
      </c>
      <c r="J352" s="102"/>
      <c r="K352" s="91">
        <v>4.1199999818723203</v>
      </c>
      <c r="L352" s="89" t="s">
        <v>124</v>
      </c>
      <c r="M352" s="90">
        <v>7.4160000000000004E-2</v>
      </c>
      <c r="N352" s="90">
        <v>7.1399999649372506E-2</v>
      </c>
      <c r="O352" s="91">
        <v>18.190000000000001</v>
      </c>
      <c r="P352" s="103">
        <v>103.18897</v>
      </c>
      <c r="Q352" s="91"/>
      <c r="R352" s="91">
        <v>8.3849671000000001E-2</v>
      </c>
      <c r="S352" s="92">
        <v>2.7984615384615386E-8</v>
      </c>
      <c r="T352" s="92">
        <f t="shared" si="9"/>
        <v>3.6486806360173708E-3</v>
      </c>
      <c r="U352" s="92">
        <f>R352/'סכום נכסי הקרן'!$C$42</f>
        <v>9.7829840924381533E-4</v>
      </c>
    </row>
    <row r="353" spans="2:21">
      <c r="B353" s="87" t="s">
        <v>855</v>
      </c>
      <c r="C353" s="88" t="s">
        <v>856</v>
      </c>
      <c r="D353" s="89" t="s">
        <v>29</v>
      </c>
      <c r="E353" s="89" t="s">
        <v>678</v>
      </c>
      <c r="F353" s="88"/>
      <c r="G353" s="89" t="s">
        <v>824</v>
      </c>
      <c r="H353" s="88" t="s">
        <v>827</v>
      </c>
      <c r="I353" s="88" t="s">
        <v>680</v>
      </c>
      <c r="J353" s="102"/>
      <c r="K353" s="91">
        <v>7.1200000641292176</v>
      </c>
      <c r="L353" s="89" t="s">
        <v>121</v>
      </c>
      <c r="M353" s="90">
        <v>5.1249999999999997E-2</v>
      </c>
      <c r="N353" s="90">
        <v>6.0700000654221445E-2</v>
      </c>
      <c r="O353" s="91">
        <v>11.5025</v>
      </c>
      <c r="P353" s="103">
        <v>93.002629999999996</v>
      </c>
      <c r="Q353" s="91"/>
      <c r="R353" s="91">
        <v>3.8671920999999998E-2</v>
      </c>
      <c r="S353" s="92">
        <v>2.3005E-8</v>
      </c>
      <c r="T353" s="92">
        <f t="shared" si="9"/>
        <v>1.6827912098819505E-3</v>
      </c>
      <c r="U353" s="92">
        <f>R353/'סכום נכסי הקרן'!$C$42</f>
        <v>4.5119650853135121E-4</v>
      </c>
    </row>
    <row r="354" spans="2:21">
      <c r="B354" s="87" t="s">
        <v>857</v>
      </c>
      <c r="C354" s="88" t="s">
        <v>858</v>
      </c>
      <c r="D354" s="89" t="s">
        <v>29</v>
      </c>
      <c r="E354" s="89" t="s">
        <v>678</v>
      </c>
      <c r="F354" s="88"/>
      <c r="G354" s="89" t="s">
        <v>744</v>
      </c>
      <c r="H354" s="88" t="s">
        <v>827</v>
      </c>
      <c r="I354" s="88" t="s">
        <v>680</v>
      </c>
      <c r="J354" s="102"/>
      <c r="K354" s="91">
        <v>7.3299999576343664</v>
      </c>
      <c r="L354" s="89" t="s">
        <v>121</v>
      </c>
      <c r="M354" s="90">
        <v>6.4000000000000001E-2</v>
      </c>
      <c r="N354" s="90">
        <v>6.3399999826454029E-2</v>
      </c>
      <c r="O354" s="91">
        <v>10.7</v>
      </c>
      <c r="P354" s="103">
        <v>101.29833000000001</v>
      </c>
      <c r="Q354" s="91"/>
      <c r="R354" s="91">
        <v>3.9182702E-2</v>
      </c>
      <c r="S354" s="92">
        <v>8.5600000000000002E-9</v>
      </c>
      <c r="T354" s="92">
        <f t="shared" si="9"/>
        <v>1.7050176148483529E-3</v>
      </c>
      <c r="U354" s="92">
        <f>R354/'סכום נכסי הקרן'!$C$42</f>
        <v>4.571559384708195E-4</v>
      </c>
    </row>
    <row r="355" spans="2:21">
      <c r="B355" s="87" t="s">
        <v>859</v>
      </c>
      <c r="C355" s="88" t="s">
        <v>860</v>
      </c>
      <c r="D355" s="89" t="s">
        <v>29</v>
      </c>
      <c r="E355" s="89" t="s">
        <v>678</v>
      </c>
      <c r="F355" s="88"/>
      <c r="G355" s="89" t="s">
        <v>721</v>
      </c>
      <c r="H355" s="88" t="s">
        <v>835</v>
      </c>
      <c r="I355" s="88" t="s">
        <v>711</v>
      </c>
      <c r="J355" s="102"/>
      <c r="K355" s="91">
        <v>4.5</v>
      </c>
      <c r="L355" s="89" t="s">
        <v>121</v>
      </c>
      <c r="M355" s="90">
        <v>7.6249999999999998E-2</v>
      </c>
      <c r="N355" s="90">
        <v>8.7200000122938603E-2</v>
      </c>
      <c r="O355" s="91">
        <v>16.05</v>
      </c>
      <c r="P355" s="103">
        <v>95.331680000000006</v>
      </c>
      <c r="Q355" s="91"/>
      <c r="R355" s="91">
        <v>5.5312156000000001E-2</v>
      </c>
      <c r="S355" s="92">
        <v>3.2100000000000003E-8</v>
      </c>
      <c r="T355" s="92">
        <f t="shared" si="9"/>
        <v>2.4068835348629099E-3</v>
      </c>
      <c r="U355" s="92">
        <f>R355/'סכום נכסי הקרן'!$C$42</f>
        <v>6.4534295222989902E-4</v>
      </c>
    </row>
    <row r="356" spans="2:21">
      <c r="B356" s="87" t="s">
        <v>861</v>
      </c>
      <c r="C356" s="88" t="s">
        <v>862</v>
      </c>
      <c r="D356" s="89" t="s">
        <v>29</v>
      </c>
      <c r="E356" s="89" t="s">
        <v>678</v>
      </c>
      <c r="F356" s="88"/>
      <c r="G356" s="89" t="s">
        <v>817</v>
      </c>
      <c r="H356" s="88" t="s">
        <v>827</v>
      </c>
      <c r="I356" s="88" t="s">
        <v>293</v>
      </c>
      <c r="J356" s="102"/>
      <c r="K356" s="91">
        <v>6.5500000021805089</v>
      </c>
      <c r="L356" s="89" t="s">
        <v>121</v>
      </c>
      <c r="M356" s="90">
        <v>4.1250000000000002E-2</v>
      </c>
      <c r="N356" s="90">
        <v>7.7799999729616931E-2</v>
      </c>
      <c r="O356" s="91">
        <v>8.0250000000000004</v>
      </c>
      <c r="P356" s="103">
        <v>79.042169999999999</v>
      </c>
      <c r="Q356" s="91"/>
      <c r="R356" s="91">
        <v>2.2930428999999999E-2</v>
      </c>
      <c r="S356" s="92">
        <v>8.0250000000000007E-9</v>
      </c>
      <c r="T356" s="92">
        <f t="shared" si="9"/>
        <v>9.9780728141284124E-4</v>
      </c>
      <c r="U356" s="92">
        <f>R356/'סכום נכסי הקרן'!$C$42</f>
        <v>2.6753595984864686E-4</v>
      </c>
    </row>
    <row r="357" spans="2:21">
      <c r="B357" s="87" t="s">
        <v>863</v>
      </c>
      <c r="C357" s="88" t="s">
        <v>864</v>
      </c>
      <c r="D357" s="89" t="s">
        <v>29</v>
      </c>
      <c r="E357" s="89" t="s">
        <v>678</v>
      </c>
      <c r="F357" s="88"/>
      <c r="G357" s="89" t="s">
        <v>817</v>
      </c>
      <c r="H357" s="88" t="s">
        <v>827</v>
      </c>
      <c r="I357" s="88" t="s">
        <v>293</v>
      </c>
      <c r="J357" s="102"/>
      <c r="K357" s="91">
        <v>1.2000000054538837</v>
      </c>
      <c r="L357" s="89" t="s">
        <v>121</v>
      </c>
      <c r="M357" s="90">
        <v>6.25E-2</v>
      </c>
      <c r="N357" s="90">
        <v>8.4900000174524273E-2</v>
      </c>
      <c r="O357" s="91">
        <v>20.329999999999998</v>
      </c>
      <c r="P357" s="103">
        <v>99.794920000000005</v>
      </c>
      <c r="Q357" s="91"/>
      <c r="R357" s="91">
        <v>7.3342228000000009E-2</v>
      </c>
      <c r="S357" s="92">
        <v>1.5638461538461537E-8</v>
      </c>
      <c r="T357" s="92">
        <f t="shared" si="9"/>
        <v>3.1914539903915786E-3</v>
      </c>
      <c r="U357" s="92">
        <f>R357/'סכום נכסי הקרן'!$C$42</f>
        <v>8.5570502694992342E-4</v>
      </c>
    </row>
    <row r="358" spans="2:21">
      <c r="B358" s="87" t="s">
        <v>865</v>
      </c>
      <c r="C358" s="88" t="s">
        <v>866</v>
      </c>
      <c r="D358" s="89" t="s">
        <v>29</v>
      </c>
      <c r="E358" s="89" t="s">
        <v>678</v>
      </c>
      <c r="F358" s="88"/>
      <c r="G358" s="89" t="s">
        <v>744</v>
      </c>
      <c r="H358" s="88" t="s">
        <v>827</v>
      </c>
      <c r="I358" s="88" t="s">
        <v>680</v>
      </c>
      <c r="J358" s="102"/>
      <c r="K358" s="91">
        <v>3.0200000100001221</v>
      </c>
      <c r="L358" s="89" t="s">
        <v>123</v>
      </c>
      <c r="M358" s="90">
        <v>5.7500000000000002E-2</v>
      </c>
      <c r="N358" s="90">
        <v>5.5800000243752972E-2</v>
      </c>
      <c r="O358" s="91">
        <v>16.1035</v>
      </c>
      <c r="P358" s="103">
        <v>101.06919000000001</v>
      </c>
      <c r="Q358" s="91"/>
      <c r="R358" s="91">
        <v>6.3999217999999997E-2</v>
      </c>
      <c r="S358" s="92">
        <v>2.4774615384615385E-8</v>
      </c>
      <c r="T358" s="92">
        <f t="shared" si="9"/>
        <v>2.7848971218605539E-3</v>
      </c>
      <c r="U358" s="92">
        <f>R358/'סכום נכסי הקרן'!$C$42</f>
        <v>7.4669742189266484E-4</v>
      </c>
    </row>
    <row r="359" spans="2:21">
      <c r="B359" s="87" t="s">
        <v>867</v>
      </c>
      <c r="C359" s="88" t="s">
        <v>868</v>
      </c>
      <c r="D359" s="89" t="s">
        <v>29</v>
      </c>
      <c r="E359" s="89" t="s">
        <v>678</v>
      </c>
      <c r="F359" s="88"/>
      <c r="G359" s="89" t="s">
        <v>744</v>
      </c>
      <c r="H359" s="88" t="s">
        <v>869</v>
      </c>
      <c r="I359" s="88" t="s">
        <v>711</v>
      </c>
      <c r="J359" s="102"/>
      <c r="K359" s="91">
        <v>6.7000000056938527</v>
      </c>
      <c r="L359" s="89" t="s">
        <v>121</v>
      </c>
      <c r="M359" s="90">
        <v>3.7499999999999999E-2</v>
      </c>
      <c r="N359" s="90">
        <v>6.1099999960143044E-2</v>
      </c>
      <c r="O359" s="91">
        <v>17.12</v>
      </c>
      <c r="P359" s="103">
        <v>85.134</v>
      </c>
      <c r="Q359" s="91"/>
      <c r="R359" s="91">
        <v>5.2688411000000004E-2</v>
      </c>
      <c r="S359" s="92">
        <v>1.712E-8</v>
      </c>
      <c r="T359" s="92">
        <f t="shared" si="9"/>
        <v>2.2927124539132019E-3</v>
      </c>
      <c r="U359" s="92">
        <f>R359/'סכום נכסי הקרן'!$C$42</f>
        <v>6.1473095901454808E-4</v>
      </c>
    </row>
    <row r="360" spans="2:21">
      <c r="B360" s="87" t="s">
        <v>870</v>
      </c>
      <c r="C360" s="88" t="s">
        <v>871</v>
      </c>
      <c r="D360" s="89" t="s">
        <v>29</v>
      </c>
      <c r="E360" s="89" t="s">
        <v>678</v>
      </c>
      <c r="F360" s="88"/>
      <c r="G360" s="89" t="s">
        <v>744</v>
      </c>
      <c r="H360" s="88" t="s">
        <v>869</v>
      </c>
      <c r="I360" s="88" t="s">
        <v>711</v>
      </c>
      <c r="J360" s="102"/>
      <c r="K360" s="91">
        <v>5.1400004179626402</v>
      </c>
      <c r="L360" s="89" t="s">
        <v>121</v>
      </c>
      <c r="M360" s="90">
        <v>5.8749999999999997E-2</v>
      </c>
      <c r="N360" s="90">
        <v>6.3200003831324195E-2</v>
      </c>
      <c r="O360" s="91">
        <v>1.605</v>
      </c>
      <c r="P360" s="103">
        <v>98.967010000000002</v>
      </c>
      <c r="Q360" s="91"/>
      <c r="R360" s="91">
        <v>5.7421400000000006E-3</v>
      </c>
      <c r="S360" s="92">
        <v>3.2099999999999999E-9</v>
      </c>
      <c r="T360" s="92">
        <f t="shared" si="9"/>
        <v>2.4986663367231087E-4</v>
      </c>
      <c r="U360" s="92">
        <f>R360/'סכום נכסי הקרן'!$C$42</f>
        <v>6.6995211318781231E-5</v>
      </c>
    </row>
    <row r="361" spans="2:21">
      <c r="B361" s="87" t="s">
        <v>872</v>
      </c>
      <c r="C361" s="88" t="s">
        <v>873</v>
      </c>
      <c r="D361" s="89" t="s">
        <v>29</v>
      </c>
      <c r="E361" s="89" t="s">
        <v>678</v>
      </c>
      <c r="F361" s="88"/>
      <c r="G361" s="89" t="s">
        <v>832</v>
      </c>
      <c r="H361" s="88" t="s">
        <v>874</v>
      </c>
      <c r="I361" s="88" t="s">
        <v>680</v>
      </c>
      <c r="J361" s="102"/>
      <c r="K361" s="91">
        <v>6.7900000029305181</v>
      </c>
      <c r="L361" s="89" t="s">
        <v>121</v>
      </c>
      <c r="M361" s="90">
        <v>0.04</v>
      </c>
      <c r="N361" s="90">
        <v>5.7999999969152435E-2</v>
      </c>
      <c r="O361" s="91">
        <v>20.463750000000001</v>
      </c>
      <c r="P361" s="103">
        <v>87.642669999999995</v>
      </c>
      <c r="Q361" s="91"/>
      <c r="R361" s="91">
        <v>6.4834939000000008E-2</v>
      </c>
      <c r="S361" s="92">
        <v>4.09275E-8</v>
      </c>
      <c r="T361" s="92">
        <f t="shared" si="9"/>
        <v>2.8212631444513056E-3</v>
      </c>
      <c r="U361" s="92">
        <f>R361/'סכום נכסי הקרן'!$C$42</f>
        <v>7.5644802097219691E-4</v>
      </c>
    </row>
    <row r="362" spans="2:21">
      <c r="B362" s="87" t="s">
        <v>875</v>
      </c>
      <c r="C362" s="88" t="s">
        <v>876</v>
      </c>
      <c r="D362" s="89" t="s">
        <v>29</v>
      </c>
      <c r="E362" s="89" t="s">
        <v>678</v>
      </c>
      <c r="F362" s="88"/>
      <c r="G362" s="89" t="s">
        <v>877</v>
      </c>
      <c r="H362" s="88" t="s">
        <v>869</v>
      </c>
      <c r="I362" s="88" t="s">
        <v>711</v>
      </c>
      <c r="J362" s="102"/>
      <c r="K362" s="91">
        <v>7.1799999462420221</v>
      </c>
      <c r="L362" s="89" t="s">
        <v>121</v>
      </c>
      <c r="M362" s="90">
        <v>6.0999999999999999E-2</v>
      </c>
      <c r="N362" s="90">
        <v>6.5699999470953244E-2</v>
      </c>
      <c r="O362" s="91">
        <v>13.375</v>
      </c>
      <c r="P362" s="103">
        <v>96.951719999999995</v>
      </c>
      <c r="Q362" s="91"/>
      <c r="R362" s="91">
        <v>4.6876764000000001E-2</v>
      </c>
      <c r="S362" s="92">
        <v>7.6428571428571425E-9</v>
      </c>
      <c r="T362" s="92">
        <f t="shared" si="9"/>
        <v>2.0398212544680849E-3</v>
      </c>
      <c r="U362" s="92">
        <f>R362/'סכום נכסי הקרן'!$C$42</f>
        <v>5.4692478938525287E-4</v>
      </c>
    </row>
    <row r="363" spans="2:21">
      <c r="B363" s="87" t="s">
        <v>878</v>
      </c>
      <c r="C363" s="88" t="s">
        <v>879</v>
      </c>
      <c r="D363" s="89" t="s">
        <v>29</v>
      </c>
      <c r="E363" s="89" t="s">
        <v>678</v>
      </c>
      <c r="F363" s="88"/>
      <c r="G363" s="89" t="s">
        <v>877</v>
      </c>
      <c r="H363" s="88" t="s">
        <v>869</v>
      </c>
      <c r="I363" s="88" t="s">
        <v>711</v>
      </c>
      <c r="J363" s="102"/>
      <c r="K363" s="91">
        <v>3.8100000367137747</v>
      </c>
      <c r="L363" s="89" t="s">
        <v>121</v>
      </c>
      <c r="M363" s="90">
        <v>7.3499999999999996E-2</v>
      </c>
      <c r="N363" s="90">
        <v>6.5500000611896245E-2</v>
      </c>
      <c r="O363" s="91">
        <v>8.56</v>
      </c>
      <c r="P363" s="103">
        <v>105.62582999999999</v>
      </c>
      <c r="Q363" s="91"/>
      <c r="R363" s="91">
        <v>3.2685279999999997E-2</v>
      </c>
      <c r="S363" s="92">
        <v>5.7066666666666668E-9</v>
      </c>
      <c r="T363" s="92">
        <f t="shared" si="9"/>
        <v>1.4222852254101967E-3</v>
      </c>
      <c r="U363" s="92">
        <f>R363/'סכום נכסי הקרן'!$C$42</f>
        <v>3.8134863319485998E-4</v>
      </c>
    </row>
    <row r="364" spans="2:21">
      <c r="B364" s="87" t="s">
        <v>880</v>
      </c>
      <c r="C364" s="88" t="s">
        <v>881</v>
      </c>
      <c r="D364" s="89" t="s">
        <v>29</v>
      </c>
      <c r="E364" s="89" t="s">
        <v>678</v>
      </c>
      <c r="F364" s="88"/>
      <c r="G364" s="89" t="s">
        <v>877</v>
      </c>
      <c r="H364" s="88" t="s">
        <v>874</v>
      </c>
      <c r="I364" s="88" t="s">
        <v>680</v>
      </c>
      <c r="J364" s="102"/>
      <c r="K364" s="91">
        <v>5.9799999856949668</v>
      </c>
      <c r="L364" s="89" t="s">
        <v>121</v>
      </c>
      <c r="M364" s="90">
        <v>3.7499999999999999E-2</v>
      </c>
      <c r="N364" s="90">
        <v>5.9599999713899336E-2</v>
      </c>
      <c r="O364" s="91">
        <v>12.84</v>
      </c>
      <c r="P364" s="103">
        <v>87.350579999999994</v>
      </c>
      <c r="Q364" s="91"/>
      <c r="R364" s="91">
        <v>4.0545171000000005E-2</v>
      </c>
      <c r="S364" s="92">
        <v>3.2100000000000003E-8</v>
      </c>
      <c r="T364" s="92">
        <f t="shared" si="9"/>
        <v>1.7643048392129417E-3</v>
      </c>
      <c r="U364" s="92">
        <f>R364/'סכום נכסי הקרן'!$C$42</f>
        <v>4.7305225910568543E-4</v>
      </c>
    </row>
    <row r="365" spans="2:21">
      <c r="B365" s="87" t="s">
        <v>882</v>
      </c>
      <c r="C365" s="88" t="s">
        <v>883</v>
      </c>
      <c r="D365" s="89" t="s">
        <v>29</v>
      </c>
      <c r="E365" s="89" t="s">
        <v>678</v>
      </c>
      <c r="F365" s="88"/>
      <c r="G365" s="89" t="s">
        <v>771</v>
      </c>
      <c r="H365" s="88" t="s">
        <v>869</v>
      </c>
      <c r="I365" s="88" t="s">
        <v>711</v>
      </c>
      <c r="J365" s="102"/>
      <c r="K365" s="91">
        <v>4.5399999987925357</v>
      </c>
      <c r="L365" s="89" t="s">
        <v>121</v>
      </c>
      <c r="M365" s="90">
        <v>5.1249999999999997E-2</v>
      </c>
      <c r="N365" s="90">
        <v>6.1599999951701463E-2</v>
      </c>
      <c r="O365" s="91">
        <v>19.081845000000001</v>
      </c>
      <c r="P365" s="103">
        <v>96.047790000000006</v>
      </c>
      <c r="Q365" s="91"/>
      <c r="R365" s="91">
        <v>6.625460200000001E-2</v>
      </c>
      <c r="S365" s="92">
        <v>3.4694263636363638E-8</v>
      </c>
      <c r="T365" s="92">
        <f t="shared" si="9"/>
        <v>2.8830391399441244E-3</v>
      </c>
      <c r="U365" s="92">
        <f>R365/'סכום נכסי הקרן'!$C$42</f>
        <v>7.7301164057855525E-4</v>
      </c>
    </row>
    <row r="366" spans="2:21">
      <c r="B366" s="87" t="s">
        <v>884</v>
      </c>
      <c r="C366" s="88" t="s">
        <v>885</v>
      </c>
      <c r="D366" s="89" t="s">
        <v>29</v>
      </c>
      <c r="E366" s="89" t="s">
        <v>678</v>
      </c>
      <c r="F366" s="88"/>
      <c r="G366" s="89" t="s">
        <v>779</v>
      </c>
      <c r="H366" s="88" t="s">
        <v>869</v>
      </c>
      <c r="I366" s="88" t="s">
        <v>711</v>
      </c>
      <c r="J366" s="102"/>
      <c r="K366" s="91">
        <v>6.7599999889395903</v>
      </c>
      <c r="L366" s="89" t="s">
        <v>121</v>
      </c>
      <c r="M366" s="90">
        <v>0.04</v>
      </c>
      <c r="N366" s="90">
        <v>5.9099999843310859E-2</v>
      </c>
      <c r="O366" s="91">
        <v>16.852499999999999</v>
      </c>
      <c r="P366" s="103">
        <v>89.044560000000004</v>
      </c>
      <c r="Q366" s="91"/>
      <c r="R366" s="91">
        <v>5.4247535E-2</v>
      </c>
      <c r="S366" s="92">
        <v>1.5320454545454546E-8</v>
      </c>
      <c r="T366" s="92">
        <f t="shared" si="9"/>
        <v>2.3605570319551353E-3</v>
      </c>
      <c r="U366" s="92">
        <f>R366/'סכום נכסי הקרן'!$C$42</f>
        <v>6.3292171052046456E-4</v>
      </c>
    </row>
    <row r="367" spans="2:21">
      <c r="B367" s="87" t="s">
        <v>886</v>
      </c>
      <c r="C367" s="88" t="s">
        <v>887</v>
      </c>
      <c r="D367" s="89" t="s">
        <v>29</v>
      </c>
      <c r="E367" s="89" t="s">
        <v>678</v>
      </c>
      <c r="F367" s="88"/>
      <c r="G367" s="89" t="s">
        <v>749</v>
      </c>
      <c r="H367" s="88" t="s">
        <v>869</v>
      </c>
      <c r="I367" s="88" t="s">
        <v>711</v>
      </c>
      <c r="J367" s="102"/>
      <c r="K367" s="91">
        <v>5.3800000102222256</v>
      </c>
      <c r="L367" s="89" t="s">
        <v>121</v>
      </c>
      <c r="M367" s="90">
        <v>4.0910000000000002E-2</v>
      </c>
      <c r="N367" s="90">
        <v>6.2400000221481552E-2</v>
      </c>
      <c r="O367" s="91">
        <v>7.2706499999999998</v>
      </c>
      <c r="P367" s="103">
        <v>89.327299999999994</v>
      </c>
      <c r="Q367" s="91"/>
      <c r="R367" s="91">
        <v>2.3478252000000002E-2</v>
      </c>
      <c r="S367" s="92">
        <v>1.4541299999999999E-8</v>
      </c>
      <c r="T367" s="92">
        <f t="shared" si="9"/>
        <v>1.0216455523115423E-3</v>
      </c>
      <c r="U367" s="92">
        <f>R367/'סכום נכסי הקרן'!$C$42</f>
        <v>2.7392756953602629E-4</v>
      </c>
    </row>
    <row r="368" spans="2:21">
      <c r="B368" s="87" t="s">
        <v>888</v>
      </c>
      <c r="C368" s="88" t="s">
        <v>889</v>
      </c>
      <c r="D368" s="89" t="s">
        <v>29</v>
      </c>
      <c r="E368" s="89" t="s">
        <v>678</v>
      </c>
      <c r="F368" s="88"/>
      <c r="G368" s="89" t="s">
        <v>721</v>
      </c>
      <c r="H368" s="88" t="s">
        <v>874</v>
      </c>
      <c r="I368" s="88" t="s">
        <v>680</v>
      </c>
      <c r="J368" s="102"/>
      <c r="K368" s="91">
        <v>4.9300000251511751</v>
      </c>
      <c r="L368" s="89" t="s">
        <v>123</v>
      </c>
      <c r="M368" s="90">
        <v>7.8750000000000001E-2</v>
      </c>
      <c r="N368" s="90">
        <v>9.6600000434116179E-2</v>
      </c>
      <c r="O368" s="91">
        <v>15.943</v>
      </c>
      <c r="P368" s="103">
        <v>92.595299999999995</v>
      </c>
      <c r="Q368" s="91"/>
      <c r="R368" s="91">
        <v>5.8048978000000001E-2</v>
      </c>
      <c r="S368" s="92">
        <v>1.5942999999999999E-8</v>
      </c>
      <c r="T368" s="92">
        <f t="shared" si="9"/>
        <v>2.5259751104950473E-3</v>
      </c>
      <c r="U368" s="92">
        <f>R368/'סכום נכסי הקרן'!$C$42</f>
        <v>6.7727424757133784E-4</v>
      </c>
    </row>
    <row r="369" spans="2:21">
      <c r="B369" s="87" t="s">
        <v>890</v>
      </c>
      <c r="C369" s="88" t="s">
        <v>891</v>
      </c>
      <c r="D369" s="89" t="s">
        <v>29</v>
      </c>
      <c r="E369" s="89" t="s">
        <v>678</v>
      </c>
      <c r="F369" s="88"/>
      <c r="G369" s="89" t="s">
        <v>817</v>
      </c>
      <c r="H369" s="88" t="s">
        <v>874</v>
      </c>
      <c r="I369" s="88" t="s">
        <v>680</v>
      </c>
      <c r="J369" s="102"/>
      <c r="K369" s="91">
        <v>5.8899999829373284</v>
      </c>
      <c r="L369" s="89" t="s">
        <v>123</v>
      </c>
      <c r="M369" s="90">
        <v>6.1349999999999995E-2</v>
      </c>
      <c r="N369" s="90">
        <v>6.6699999488119874E-2</v>
      </c>
      <c r="O369" s="91">
        <v>5.35</v>
      </c>
      <c r="P369" s="103">
        <v>97.506069999999994</v>
      </c>
      <c r="Q369" s="91"/>
      <c r="R369" s="91">
        <v>2.0512615000000001E-2</v>
      </c>
      <c r="S369" s="92">
        <v>5.3499999999999999E-9</v>
      </c>
      <c r="T369" s="92">
        <f t="shared" si="9"/>
        <v>8.9259719509906556E-4</v>
      </c>
      <c r="U369" s="92">
        <f>R369/'סכום נכסי הקרן'!$C$42</f>
        <v>2.3932662328431586E-4</v>
      </c>
    </row>
    <row r="370" spans="2:21">
      <c r="B370" s="87" t="s">
        <v>892</v>
      </c>
      <c r="C370" s="88" t="s">
        <v>893</v>
      </c>
      <c r="D370" s="89" t="s">
        <v>29</v>
      </c>
      <c r="E370" s="89" t="s">
        <v>678</v>
      </c>
      <c r="F370" s="88"/>
      <c r="G370" s="89" t="s">
        <v>817</v>
      </c>
      <c r="H370" s="88" t="s">
        <v>874</v>
      </c>
      <c r="I370" s="88" t="s">
        <v>680</v>
      </c>
      <c r="J370" s="102"/>
      <c r="K370" s="91">
        <v>4.5600000213084346</v>
      </c>
      <c r="L370" s="89" t="s">
        <v>123</v>
      </c>
      <c r="M370" s="90">
        <v>7.1249999999999994E-2</v>
      </c>
      <c r="N370" s="90">
        <v>6.6400000243524951E-2</v>
      </c>
      <c r="O370" s="91">
        <v>16.05</v>
      </c>
      <c r="P370" s="103">
        <v>104.10363</v>
      </c>
      <c r="Q370" s="91"/>
      <c r="R370" s="91">
        <v>6.5701684999999996E-2</v>
      </c>
      <c r="S370" s="92">
        <v>2.14E-8</v>
      </c>
      <c r="T370" s="92">
        <f t="shared" si="9"/>
        <v>2.8589792059316838E-3</v>
      </c>
      <c r="U370" s="92">
        <f>R370/'סכום נכסי הקרן'!$C$42</f>
        <v>7.6656059771705283E-4</v>
      </c>
    </row>
    <row r="371" spans="2:21">
      <c r="B371" s="87" t="s">
        <v>894</v>
      </c>
      <c r="C371" s="88" t="s">
        <v>895</v>
      </c>
      <c r="D371" s="89" t="s">
        <v>29</v>
      </c>
      <c r="E371" s="89" t="s">
        <v>678</v>
      </c>
      <c r="F371" s="88"/>
      <c r="G371" s="89" t="s">
        <v>768</v>
      </c>
      <c r="H371" s="88" t="s">
        <v>698</v>
      </c>
      <c r="I371" s="88" t="s">
        <v>680</v>
      </c>
      <c r="J371" s="102"/>
      <c r="K371" s="91">
        <v>4.5099999742729739</v>
      </c>
      <c r="L371" s="89" t="s">
        <v>121</v>
      </c>
      <c r="M371" s="90">
        <v>4.6249999999999999E-2</v>
      </c>
      <c r="N371" s="90">
        <v>6.1099999698751919E-2</v>
      </c>
      <c r="O371" s="91">
        <v>13.376605</v>
      </c>
      <c r="P371" s="103">
        <v>94.046379999999999</v>
      </c>
      <c r="Q371" s="91"/>
      <c r="R371" s="91">
        <v>4.5477467000000001E-2</v>
      </c>
      <c r="S371" s="92">
        <v>2.4321099999999999E-8</v>
      </c>
      <c r="T371" s="92">
        <f t="shared" si="9"/>
        <v>1.978931476284731E-3</v>
      </c>
      <c r="U371" s="92">
        <f>R371/'סכום נכסי הקרן'!$C$42</f>
        <v>5.3059878580248815E-4</v>
      </c>
    </row>
    <row r="372" spans="2:21">
      <c r="B372" s="87" t="s">
        <v>896</v>
      </c>
      <c r="C372" s="88" t="s">
        <v>897</v>
      </c>
      <c r="D372" s="89" t="s">
        <v>29</v>
      </c>
      <c r="E372" s="89" t="s">
        <v>678</v>
      </c>
      <c r="F372" s="88"/>
      <c r="G372" s="89" t="s">
        <v>768</v>
      </c>
      <c r="H372" s="88" t="s">
        <v>898</v>
      </c>
      <c r="I372" s="88" t="s">
        <v>711</v>
      </c>
      <c r="J372" s="102"/>
      <c r="K372" s="91">
        <v>4.1900000290410526</v>
      </c>
      <c r="L372" s="89" t="s">
        <v>121</v>
      </c>
      <c r="M372" s="90">
        <v>6.3750000000000001E-2</v>
      </c>
      <c r="N372" s="90">
        <v>5.7700000440993764E-2</v>
      </c>
      <c r="O372" s="91">
        <v>14.98</v>
      </c>
      <c r="P372" s="103">
        <v>103.01075</v>
      </c>
      <c r="Q372" s="91"/>
      <c r="R372" s="91">
        <v>5.5783102000000001E-2</v>
      </c>
      <c r="S372" s="92">
        <v>2.9959999999999998E-8</v>
      </c>
      <c r="T372" s="92">
        <f t="shared" si="9"/>
        <v>2.4273765377610351E-3</v>
      </c>
      <c r="U372" s="92">
        <f>R372/'סכום נכסי הקרן'!$C$42</f>
        <v>6.5083761568110975E-4</v>
      </c>
    </row>
    <row r="373" spans="2:21">
      <c r="B373" s="87" t="s">
        <v>899</v>
      </c>
      <c r="C373" s="88" t="s">
        <v>900</v>
      </c>
      <c r="D373" s="89" t="s">
        <v>29</v>
      </c>
      <c r="E373" s="89" t="s">
        <v>678</v>
      </c>
      <c r="F373" s="88"/>
      <c r="G373" s="89" t="s">
        <v>721</v>
      </c>
      <c r="H373" s="88" t="s">
        <v>698</v>
      </c>
      <c r="I373" s="88" t="s">
        <v>680</v>
      </c>
      <c r="J373" s="102"/>
      <c r="K373" s="91">
        <v>4.0699998955055312</v>
      </c>
      <c r="L373" s="89" t="s">
        <v>124</v>
      </c>
      <c r="M373" s="90">
        <v>8.5000000000000006E-2</v>
      </c>
      <c r="N373" s="90">
        <v>0.10239999777440351</v>
      </c>
      <c r="O373" s="91">
        <v>5.35</v>
      </c>
      <c r="P373" s="103">
        <v>92.497389999999996</v>
      </c>
      <c r="Q373" s="91"/>
      <c r="R373" s="91">
        <v>2.2106432999999995E-2</v>
      </c>
      <c r="S373" s="92">
        <v>7.1333333333333327E-9</v>
      </c>
      <c r="T373" s="92">
        <f t="shared" si="9"/>
        <v>9.619514669117231E-4</v>
      </c>
      <c r="U373" s="92">
        <f>R373/'סכום נכסי הקרן'!$C$42</f>
        <v>2.5792215974174755E-4</v>
      </c>
    </row>
    <row r="374" spans="2:21">
      <c r="B374" s="87" t="s">
        <v>901</v>
      </c>
      <c r="C374" s="88" t="s">
        <v>902</v>
      </c>
      <c r="D374" s="89" t="s">
        <v>29</v>
      </c>
      <c r="E374" s="89" t="s">
        <v>678</v>
      </c>
      <c r="F374" s="88"/>
      <c r="G374" s="89" t="s">
        <v>721</v>
      </c>
      <c r="H374" s="88" t="s">
        <v>698</v>
      </c>
      <c r="I374" s="88" t="s">
        <v>680</v>
      </c>
      <c r="J374" s="102"/>
      <c r="K374" s="91">
        <v>4.3799999248811243</v>
      </c>
      <c r="L374" s="89" t="s">
        <v>124</v>
      </c>
      <c r="M374" s="90">
        <v>8.5000000000000006E-2</v>
      </c>
      <c r="N374" s="90">
        <v>0.10099999877818697</v>
      </c>
      <c r="O374" s="91">
        <v>5.35</v>
      </c>
      <c r="P374" s="103">
        <v>92.463390000000004</v>
      </c>
      <c r="Q374" s="91"/>
      <c r="R374" s="91">
        <v>2.2098306999999998E-2</v>
      </c>
      <c r="S374" s="92">
        <v>7.1333333333333327E-9</v>
      </c>
      <c r="T374" s="92">
        <f t="shared" si="9"/>
        <v>9.6159786768474146E-4</v>
      </c>
      <c r="U374" s="92">
        <f>R374/'סכום נכסי הקרן'!$C$42</f>
        <v>2.5782735134502157E-4</v>
      </c>
    </row>
    <row r="375" spans="2:21">
      <c r="B375" s="87" t="s">
        <v>903</v>
      </c>
      <c r="C375" s="88" t="s">
        <v>904</v>
      </c>
      <c r="D375" s="89" t="s">
        <v>29</v>
      </c>
      <c r="E375" s="89" t="s">
        <v>678</v>
      </c>
      <c r="F375" s="88"/>
      <c r="G375" s="89" t="s">
        <v>824</v>
      </c>
      <c r="H375" s="88" t="s">
        <v>898</v>
      </c>
      <c r="I375" s="88" t="s">
        <v>711</v>
      </c>
      <c r="J375" s="102"/>
      <c r="K375" s="91">
        <v>6.2599999376935136</v>
      </c>
      <c r="L375" s="89" t="s">
        <v>121</v>
      </c>
      <c r="M375" s="90">
        <v>4.1250000000000002E-2</v>
      </c>
      <c r="N375" s="90">
        <v>6.3699999373181743E-2</v>
      </c>
      <c r="O375" s="91">
        <v>17.13391</v>
      </c>
      <c r="P375" s="103">
        <v>86.028040000000004</v>
      </c>
      <c r="Q375" s="91"/>
      <c r="R375" s="91">
        <v>5.3284982000000002E-2</v>
      </c>
      <c r="S375" s="92">
        <v>3.4267820000000002E-8</v>
      </c>
      <c r="T375" s="92">
        <f t="shared" si="9"/>
        <v>2.3186719720573994E-3</v>
      </c>
      <c r="U375" s="92">
        <f>R375/'סכום נכסי הקרן'!$C$42</f>
        <v>6.2169132574396539E-4</v>
      </c>
    </row>
    <row r="376" spans="2:21">
      <c r="B376" s="87" t="s">
        <v>905</v>
      </c>
      <c r="C376" s="88" t="s">
        <v>906</v>
      </c>
      <c r="D376" s="89" t="s">
        <v>29</v>
      </c>
      <c r="E376" s="89" t="s">
        <v>678</v>
      </c>
      <c r="F376" s="88"/>
      <c r="G376" s="89" t="s">
        <v>824</v>
      </c>
      <c r="H376" s="88" t="s">
        <v>898</v>
      </c>
      <c r="I376" s="88" t="s">
        <v>711</v>
      </c>
      <c r="J376" s="102"/>
      <c r="K376" s="91">
        <v>4.7199999155598702</v>
      </c>
      <c r="L376" s="89" t="s">
        <v>121</v>
      </c>
      <c r="M376" s="90">
        <v>0.04</v>
      </c>
      <c r="N376" s="90">
        <v>7.1699998876786963E-2</v>
      </c>
      <c r="O376" s="91">
        <v>8.0250000000000004</v>
      </c>
      <c r="P376" s="103">
        <v>86.543329999999997</v>
      </c>
      <c r="Q376" s="91"/>
      <c r="R376" s="91">
        <v>2.5106546E-2</v>
      </c>
      <c r="S376" s="92">
        <v>4.0125000000000004E-9</v>
      </c>
      <c r="T376" s="92">
        <f t="shared" si="9"/>
        <v>1.0925000317231939E-3</v>
      </c>
      <c r="U376" s="92">
        <f>R376/'סכום נכסי הקרן'!$C$42</f>
        <v>2.9292534747580196E-4</v>
      </c>
    </row>
    <row r="377" spans="2:21">
      <c r="B377" s="87" t="s">
        <v>907</v>
      </c>
      <c r="C377" s="88" t="s">
        <v>908</v>
      </c>
      <c r="D377" s="89" t="s">
        <v>29</v>
      </c>
      <c r="E377" s="89" t="s">
        <v>678</v>
      </c>
      <c r="F377" s="88"/>
      <c r="G377" s="89" t="s">
        <v>727</v>
      </c>
      <c r="H377" s="88" t="s">
        <v>698</v>
      </c>
      <c r="I377" s="88" t="s">
        <v>680</v>
      </c>
      <c r="J377" s="102"/>
      <c r="K377" s="91">
        <v>2.8099999989316382</v>
      </c>
      <c r="L377" s="89" t="s">
        <v>121</v>
      </c>
      <c r="M377" s="90">
        <v>4.3749999999999997E-2</v>
      </c>
      <c r="N377" s="90">
        <v>6.0799999629634421E-2</v>
      </c>
      <c r="O377" s="91">
        <v>8.0250000000000004</v>
      </c>
      <c r="P377" s="103">
        <v>96.794210000000007</v>
      </c>
      <c r="Q377" s="91"/>
      <c r="R377" s="91">
        <v>2.8080362999999997E-2</v>
      </c>
      <c r="S377" s="92">
        <v>4.0125000000000004E-9</v>
      </c>
      <c r="T377" s="92">
        <f t="shared" si="9"/>
        <v>1.2219043379483102E-3</v>
      </c>
      <c r="U377" s="92">
        <f>R377/'סכום נכסי הקרן'!$C$42</f>
        <v>3.2762173215788629E-4</v>
      </c>
    </row>
    <row r="378" spans="2:21">
      <c r="B378" s="87" t="s">
        <v>909</v>
      </c>
      <c r="C378" s="88" t="s">
        <v>910</v>
      </c>
      <c r="D378" s="89" t="s">
        <v>29</v>
      </c>
      <c r="E378" s="89" t="s">
        <v>678</v>
      </c>
      <c r="F378" s="88"/>
      <c r="G378" s="89" t="s">
        <v>739</v>
      </c>
      <c r="H378" s="88" t="s">
        <v>911</v>
      </c>
      <c r="I378" s="88" t="s">
        <v>711</v>
      </c>
      <c r="J378" s="102"/>
      <c r="K378" s="91">
        <v>4.1200000282747613</v>
      </c>
      <c r="L378" s="89" t="s">
        <v>123</v>
      </c>
      <c r="M378" s="90">
        <v>2.6249999999999999E-2</v>
      </c>
      <c r="N378" s="90">
        <v>0.10460000067152557</v>
      </c>
      <c r="O378" s="91">
        <v>9.6567500000000006</v>
      </c>
      <c r="P378" s="103">
        <v>74.511700000000005</v>
      </c>
      <c r="Q378" s="91"/>
      <c r="R378" s="91">
        <v>2.8293784999999998E-2</v>
      </c>
      <c r="S378" s="92">
        <v>3.2189166666666669E-8</v>
      </c>
      <c r="T378" s="92">
        <f t="shared" si="9"/>
        <v>1.2311913000724681E-3</v>
      </c>
      <c r="U378" s="92">
        <f>R378/'סכום נכסי הקרן'!$C$42</f>
        <v>3.3011178847662406E-4</v>
      </c>
    </row>
    <row r="379" spans="2:21">
      <c r="B379" s="87" t="s">
        <v>912</v>
      </c>
      <c r="C379" s="88" t="s">
        <v>913</v>
      </c>
      <c r="D379" s="89" t="s">
        <v>29</v>
      </c>
      <c r="E379" s="89" t="s">
        <v>678</v>
      </c>
      <c r="F379" s="88"/>
      <c r="G379" s="89" t="s">
        <v>721</v>
      </c>
      <c r="H379" s="88" t="s">
        <v>914</v>
      </c>
      <c r="I379" s="88" t="s">
        <v>680</v>
      </c>
      <c r="J379" s="102"/>
      <c r="K379" s="91">
        <v>3.9799999709491916</v>
      </c>
      <c r="L379" s="89" t="s">
        <v>124</v>
      </c>
      <c r="M379" s="90">
        <v>8.8749999999999996E-2</v>
      </c>
      <c r="N379" s="90">
        <v>0.11229999925557303</v>
      </c>
      <c r="O379" s="91">
        <v>10.8605</v>
      </c>
      <c r="P379" s="103">
        <v>90.816869999999994</v>
      </c>
      <c r="Q379" s="91"/>
      <c r="R379" s="91">
        <v>4.4060735999999996E-2</v>
      </c>
      <c r="S379" s="92">
        <v>8.6883999999999999E-9</v>
      </c>
      <c r="T379" s="92">
        <f t="shared" si="9"/>
        <v>1.9172830654502324E-3</v>
      </c>
      <c r="U379" s="92">
        <f>R379/'סכום נכסי הקרן'!$C$42</f>
        <v>5.1406937468975516E-4</v>
      </c>
    </row>
    <row r="380" spans="2:21">
      <c r="B380" s="87" t="s">
        <v>915</v>
      </c>
      <c r="C380" s="88" t="s">
        <v>916</v>
      </c>
      <c r="D380" s="89" t="s">
        <v>29</v>
      </c>
      <c r="E380" s="89" t="s">
        <v>678</v>
      </c>
      <c r="F380" s="88"/>
      <c r="G380" s="89" t="s">
        <v>824</v>
      </c>
      <c r="H380" s="88" t="s">
        <v>911</v>
      </c>
      <c r="I380" s="88" t="s">
        <v>711</v>
      </c>
      <c r="J380" s="102"/>
      <c r="K380" s="91">
        <v>6.1999997896589694</v>
      </c>
      <c r="L380" s="89" t="s">
        <v>121</v>
      </c>
      <c r="M380" s="90">
        <v>4.4999999999999998E-2</v>
      </c>
      <c r="N380" s="90">
        <v>7.2399997300623423E-2</v>
      </c>
      <c r="O380" s="91">
        <v>3.7450000000000001</v>
      </c>
      <c r="P380" s="103">
        <v>84.280500000000004</v>
      </c>
      <c r="Q380" s="91"/>
      <c r="R380" s="91">
        <v>1.1410042E-2</v>
      </c>
      <c r="S380" s="92">
        <v>1.3618181818181818E-9</v>
      </c>
      <c r="T380" s="92">
        <f t="shared" si="9"/>
        <v>4.9650283423944403E-4</v>
      </c>
      <c r="U380" s="92">
        <f>R380/'סכום נכסי הקרן'!$C$42</f>
        <v>1.331242663791146E-4</v>
      </c>
    </row>
    <row r="381" spans="2:21">
      <c r="B381" s="87" t="s">
        <v>917</v>
      </c>
      <c r="C381" s="88" t="s">
        <v>918</v>
      </c>
      <c r="D381" s="89" t="s">
        <v>29</v>
      </c>
      <c r="E381" s="89" t="s">
        <v>678</v>
      </c>
      <c r="F381" s="88"/>
      <c r="G381" s="89" t="s">
        <v>824</v>
      </c>
      <c r="H381" s="88" t="s">
        <v>911</v>
      </c>
      <c r="I381" s="88" t="s">
        <v>711</v>
      </c>
      <c r="J381" s="102"/>
      <c r="K381" s="91">
        <v>5.8600000078565317</v>
      </c>
      <c r="L381" s="89" t="s">
        <v>121</v>
      </c>
      <c r="M381" s="90">
        <v>4.7500000000000001E-2</v>
      </c>
      <c r="N381" s="90">
        <v>7.2200000063600486E-2</v>
      </c>
      <c r="O381" s="91">
        <v>17.12</v>
      </c>
      <c r="P381" s="103">
        <v>86.378640000000004</v>
      </c>
      <c r="Q381" s="91"/>
      <c r="R381" s="91">
        <v>5.3458702999999989E-2</v>
      </c>
      <c r="S381" s="92">
        <v>5.6131147540983612E-9</v>
      </c>
      <c r="T381" s="92">
        <f t="shared" si="9"/>
        <v>2.3262313630628756E-3</v>
      </c>
      <c r="U381" s="92">
        <f>R381/'סכום נכסי הקרן'!$C$42</f>
        <v>6.2371817899127557E-4</v>
      </c>
    </row>
    <row r="382" spans="2:21">
      <c r="B382" s="87" t="s">
        <v>919</v>
      </c>
      <c r="C382" s="88" t="s">
        <v>920</v>
      </c>
      <c r="D382" s="89" t="s">
        <v>29</v>
      </c>
      <c r="E382" s="89" t="s">
        <v>678</v>
      </c>
      <c r="F382" s="88"/>
      <c r="G382" s="89" t="s">
        <v>776</v>
      </c>
      <c r="H382" s="88" t="s">
        <v>914</v>
      </c>
      <c r="I382" s="88" t="s">
        <v>680</v>
      </c>
      <c r="J382" s="102"/>
      <c r="K382" s="91">
        <v>2.5999999763792743</v>
      </c>
      <c r="L382" s="89" t="s">
        <v>124</v>
      </c>
      <c r="M382" s="90">
        <v>0.06</v>
      </c>
      <c r="N382" s="90">
        <v>0.10379999922051604</v>
      </c>
      <c r="O382" s="91">
        <v>12.679500000000001</v>
      </c>
      <c r="P382" s="103">
        <v>89.691329999999994</v>
      </c>
      <c r="Q382" s="91"/>
      <c r="R382" s="91">
        <v>5.0802842000000001E-2</v>
      </c>
      <c r="S382" s="92">
        <v>1.0143600000000001E-8</v>
      </c>
      <c r="T382" s="92">
        <f t="shared" si="9"/>
        <v>2.2106627688503393E-3</v>
      </c>
      <c r="U382" s="92">
        <f>R382/'סכום נכסי הקרן'!$C$42</f>
        <v>5.9273147909745386E-4</v>
      </c>
    </row>
    <row r="383" spans="2:21">
      <c r="B383" s="87" t="s">
        <v>921</v>
      </c>
      <c r="C383" s="88" t="s">
        <v>922</v>
      </c>
      <c r="D383" s="89" t="s">
        <v>29</v>
      </c>
      <c r="E383" s="89" t="s">
        <v>678</v>
      </c>
      <c r="F383" s="88"/>
      <c r="G383" s="89" t="s">
        <v>776</v>
      </c>
      <c r="H383" s="88" t="s">
        <v>914</v>
      </c>
      <c r="I383" s="88" t="s">
        <v>680</v>
      </c>
      <c r="J383" s="102"/>
      <c r="K383" s="91">
        <v>2.6600000091977392</v>
      </c>
      <c r="L383" s="89" t="s">
        <v>123</v>
      </c>
      <c r="M383" s="90">
        <v>0.05</v>
      </c>
      <c r="N383" s="90">
        <v>8.0300000097087237E-2</v>
      </c>
      <c r="O383" s="91">
        <v>5.35</v>
      </c>
      <c r="P383" s="103">
        <v>93.025509999999997</v>
      </c>
      <c r="Q383" s="91"/>
      <c r="R383" s="91">
        <v>1.9570027E-2</v>
      </c>
      <c r="S383" s="92">
        <v>5.3499999999999999E-9</v>
      </c>
      <c r="T383" s="92">
        <f t="shared" si="9"/>
        <v>8.5158090317655644E-4</v>
      </c>
      <c r="U383" s="92">
        <f>R383/'סכום נכסי הקרן'!$C$42</f>
        <v>2.2832917594820993E-4</v>
      </c>
    </row>
    <row r="384" spans="2:21">
      <c r="B384" s="87" t="s">
        <v>923</v>
      </c>
      <c r="C384" s="88" t="s">
        <v>924</v>
      </c>
      <c r="D384" s="89" t="s">
        <v>29</v>
      </c>
      <c r="E384" s="89" t="s">
        <v>678</v>
      </c>
      <c r="F384" s="88"/>
      <c r="G384" s="89" t="s">
        <v>768</v>
      </c>
      <c r="H384" s="88" t="s">
        <v>911</v>
      </c>
      <c r="I384" s="88" t="s">
        <v>711</v>
      </c>
      <c r="J384" s="102"/>
      <c r="K384" s="91">
        <v>6.450000013407041</v>
      </c>
      <c r="L384" s="89" t="s">
        <v>121</v>
      </c>
      <c r="M384" s="90">
        <v>5.1249999999999997E-2</v>
      </c>
      <c r="N384" s="90">
        <v>7.0000000000000021E-2</v>
      </c>
      <c r="O384" s="91">
        <v>16.05</v>
      </c>
      <c r="P384" s="103">
        <v>89.98742</v>
      </c>
      <c r="Q384" s="91"/>
      <c r="R384" s="91">
        <v>5.2211373999999998E-2</v>
      </c>
      <c r="S384" s="92">
        <v>8.0250000000000007E-9</v>
      </c>
      <c r="T384" s="92">
        <f t="shared" si="9"/>
        <v>2.2719544038957624E-3</v>
      </c>
      <c r="U384" s="92">
        <f>R384/'סכום נכסי הקרן'!$C$42</f>
        <v>6.0916523010130709E-4</v>
      </c>
    </row>
    <row r="385" spans="2:21">
      <c r="B385" s="87" t="s">
        <v>925</v>
      </c>
      <c r="C385" s="88" t="s">
        <v>926</v>
      </c>
      <c r="D385" s="89" t="s">
        <v>29</v>
      </c>
      <c r="E385" s="89" t="s">
        <v>678</v>
      </c>
      <c r="F385" s="88"/>
      <c r="G385" s="89" t="s">
        <v>739</v>
      </c>
      <c r="H385" s="88" t="s">
        <v>927</v>
      </c>
      <c r="I385" s="88" t="s">
        <v>711</v>
      </c>
      <c r="J385" s="102"/>
      <c r="K385" s="91">
        <v>3.1999999914951616</v>
      </c>
      <c r="L385" s="89" t="s">
        <v>123</v>
      </c>
      <c r="M385" s="90">
        <v>3.6249999999999998E-2</v>
      </c>
      <c r="N385" s="90">
        <v>0.39609999708284044</v>
      </c>
      <c r="O385" s="91">
        <v>16.585000000000001</v>
      </c>
      <c r="P385" s="103">
        <v>36.058929999999997</v>
      </c>
      <c r="Q385" s="91"/>
      <c r="R385" s="91">
        <v>2.3516025999999999E-2</v>
      </c>
      <c r="S385" s="92">
        <v>4.7385714285714291E-8</v>
      </c>
      <c r="T385" s="92">
        <f t="shared" si="9"/>
        <v>1.0232892708938717E-3</v>
      </c>
      <c r="U385" s="92">
        <f>R385/'סכום נכסי הקרן'!$C$42</f>
        <v>2.7436828974005393E-4</v>
      </c>
    </row>
    <row r="386" spans="2:21">
      <c r="B386" s="87" t="s">
        <v>928</v>
      </c>
      <c r="C386" s="88" t="s">
        <v>929</v>
      </c>
      <c r="D386" s="89" t="s">
        <v>29</v>
      </c>
      <c r="E386" s="89" t="s">
        <v>678</v>
      </c>
      <c r="F386" s="88"/>
      <c r="G386" s="89" t="s">
        <v>540</v>
      </c>
      <c r="H386" s="88" t="s">
        <v>528</v>
      </c>
      <c r="I386" s="88"/>
      <c r="J386" s="102"/>
      <c r="K386" s="91">
        <v>4.0799999989549187</v>
      </c>
      <c r="L386" s="89" t="s">
        <v>121</v>
      </c>
      <c r="M386" s="90">
        <v>2.5000000000000001E-2</v>
      </c>
      <c r="N386" s="90">
        <v>-3.8000000156762077E-3</v>
      </c>
      <c r="O386" s="91">
        <v>9.4297500000000003</v>
      </c>
      <c r="P386" s="103">
        <v>112.27983</v>
      </c>
      <c r="Q386" s="91"/>
      <c r="R386" s="91">
        <v>3.8274562999999998E-2</v>
      </c>
      <c r="S386" s="92">
        <v>2.1866086956521739E-8</v>
      </c>
      <c r="T386" s="92">
        <f t="shared" si="9"/>
        <v>1.6655003556320085E-3</v>
      </c>
      <c r="U386" s="92">
        <f>R386/'סכום נכסי הקרן'!$C$42</f>
        <v>4.4656041760023351E-4</v>
      </c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6" t="s">
        <v>204</v>
      </c>
      <c r="C390" s="106"/>
      <c r="D390" s="106"/>
      <c r="E390" s="106"/>
      <c r="F390" s="106"/>
      <c r="G390" s="106"/>
      <c r="H390" s="106"/>
      <c r="I390" s="106"/>
      <c r="J390" s="106"/>
      <c r="K390" s="106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6" t="s">
        <v>101</v>
      </c>
      <c r="C391" s="106"/>
      <c r="D391" s="106"/>
      <c r="E391" s="106"/>
      <c r="F391" s="106"/>
      <c r="G391" s="106"/>
      <c r="H391" s="106"/>
      <c r="I391" s="106"/>
      <c r="J391" s="106"/>
      <c r="K391" s="106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6" t="s">
        <v>187</v>
      </c>
      <c r="C392" s="106"/>
      <c r="D392" s="106"/>
      <c r="E392" s="106"/>
      <c r="F392" s="106"/>
      <c r="G392" s="106"/>
      <c r="H392" s="106"/>
      <c r="I392" s="106"/>
      <c r="J392" s="106"/>
      <c r="K392" s="106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6" t="s">
        <v>195</v>
      </c>
      <c r="C393" s="106"/>
      <c r="D393" s="106"/>
      <c r="E393" s="106"/>
      <c r="F393" s="106"/>
      <c r="G393" s="106"/>
      <c r="H393" s="106"/>
      <c r="I393" s="106"/>
      <c r="J393" s="106"/>
      <c r="K393" s="106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130" t="s">
        <v>200</v>
      </c>
      <c r="C394" s="130"/>
      <c r="D394" s="130"/>
      <c r="E394" s="130"/>
      <c r="F394" s="130"/>
      <c r="G394" s="130"/>
      <c r="H394" s="130"/>
      <c r="I394" s="130"/>
      <c r="J394" s="130"/>
      <c r="K394" s="130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4:K394"/>
  </mergeCells>
  <phoneticPr fontId="3" type="noConversion"/>
  <conditionalFormatting sqref="B12:B386">
    <cfRule type="cellIs" dxfId="10" priority="8" operator="equal">
      <formula>"NR3"</formula>
    </cfRule>
  </conditionalFormatting>
  <conditionalFormatting sqref="B12:B368">
    <cfRule type="containsText" dxfId="9" priority="7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2 B394" xr:uid="{00000000-0002-0000-0400-000001000000}"/>
    <dataValidation type="list" allowBlank="1" showInputMessage="1" showErrorMessage="1" sqref="L12:L827 E12:E35 E37:E821" xr:uid="{00000000-0002-0000-0400-000004000000}">
      <formula1>#REF!</formula1>
    </dataValidation>
    <dataValidation type="list" allowBlank="1" showInputMessage="1" showErrorMessage="1" sqref="I12:I35 I37:I827 G12:G35 G37:G827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3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7.28515625" style="1" bestFit="1" customWidth="1"/>
    <col min="10" max="10" width="10.710937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46" t="s" vm="1">
        <v>213</v>
      </c>
    </row>
    <row r="2" spans="2:15">
      <c r="B2" s="46" t="s">
        <v>134</v>
      </c>
      <c r="C2" s="46" t="s">
        <v>214</v>
      </c>
    </row>
    <row r="3" spans="2:15">
      <c r="B3" s="46" t="s">
        <v>136</v>
      </c>
      <c r="C3" s="68" t="s">
        <v>2376</v>
      </c>
    </row>
    <row r="4" spans="2:15">
      <c r="B4" s="46" t="s">
        <v>137</v>
      </c>
      <c r="C4" s="68">
        <v>14244</v>
      </c>
    </row>
    <row r="6" spans="2:15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26.25" customHeight="1">
      <c r="B7" s="121" t="s">
        <v>81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s="3" customFormat="1" ht="63">
      <c r="B8" s="21" t="s">
        <v>104</v>
      </c>
      <c r="C8" s="29" t="s">
        <v>41</v>
      </c>
      <c r="D8" s="29" t="s">
        <v>108</v>
      </c>
      <c r="E8" s="29" t="s">
        <v>178</v>
      </c>
      <c r="F8" s="29" t="s">
        <v>106</v>
      </c>
      <c r="G8" s="29" t="s">
        <v>59</v>
      </c>
      <c r="H8" s="29" t="s">
        <v>92</v>
      </c>
      <c r="I8" s="12" t="s">
        <v>189</v>
      </c>
      <c r="J8" s="12" t="s">
        <v>188</v>
      </c>
      <c r="K8" s="29" t="s">
        <v>203</v>
      </c>
      <c r="L8" s="12" t="s">
        <v>55</v>
      </c>
      <c r="M8" s="12" t="s">
        <v>54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196</v>
      </c>
      <c r="J9" s="15"/>
      <c r="K9" s="15" t="s">
        <v>192</v>
      </c>
      <c r="L9" s="15" t="s">
        <v>192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5" t="s">
        <v>31</v>
      </c>
      <c r="C11" s="75"/>
      <c r="D11" s="76"/>
      <c r="E11" s="76"/>
      <c r="F11" s="75"/>
      <c r="G11" s="76"/>
      <c r="H11" s="76"/>
      <c r="I11" s="78"/>
      <c r="J11" s="99"/>
      <c r="K11" s="78">
        <v>3.8781898999999995E-2</v>
      </c>
      <c r="L11" s="78">
        <f>L12+L183</f>
        <v>14.366088250999997</v>
      </c>
      <c r="M11" s="79"/>
      <c r="N11" s="79">
        <f t="shared" ref="N11:N46" si="0">IFERROR(L11/$L$11,0)</f>
        <v>1</v>
      </c>
      <c r="O11" s="79">
        <f>L11/'סכום נכסי הקרן'!$C$42</f>
        <v>0.16761331458306572</v>
      </c>
    </row>
    <row r="12" spans="2:15">
      <c r="B12" s="80" t="s">
        <v>184</v>
      </c>
      <c r="C12" s="81"/>
      <c r="D12" s="82"/>
      <c r="E12" s="82"/>
      <c r="F12" s="81"/>
      <c r="G12" s="82"/>
      <c r="H12" s="82"/>
      <c r="I12" s="84"/>
      <c r="J12" s="101"/>
      <c r="K12" s="84">
        <v>3.8294360999999999E-2</v>
      </c>
      <c r="L12" s="84">
        <f>L13+L48+L111</f>
        <v>11.040738238999998</v>
      </c>
      <c r="M12" s="85"/>
      <c r="N12" s="85">
        <f t="shared" si="0"/>
        <v>0.76852780284371924</v>
      </c>
      <c r="O12" s="85">
        <f>L12/'סכום נכסי הקרן'!$C$42</f>
        <v>0.12881549238387663</v>
      </c>
    </row>
    <row r="13" spans="2:15">
      <c r="B13" s="86" t="s">
        <v>931</v>
      </c>
      <c r="C13" s="81"/>
      <c r="D13" s="82"/>
      <c r="E13" s="82"/>
      <c r="F13" s="81"/>
      <c r="G13" s="82"/>
      <c r="H13" s="82"/>
      <c r="I13" s="84"/>
      <c r="J13" s="101"/>
      <c r="K13" s="84">
        <v>2.8471174999999998E-2</v>
      </c>
      <c r="L13" s="84">
        <v>7.0497170649999985</v>
      </c>
      <c r="M13" s="85"/>
      <c r="N13" s="85">
        <f t="shared" si="0"/>
        <v>0.49071932051574862</v>
      </c>
      <c r="O13" s="85">
        <f>L13/'סכום נכסי הקרן'!$C$42</f>
        <v>8.2251091841594431E-2</v>
      </c>
    </row>
    <row r="14" spans="2:15">
      <c r="B14" s="87" t="s">
        <v>932</v>
      </c>
      <c r="C14" s="88" t="s">
        <v>933</v>
      </c>
      <c r="D14" s="89" t="s">
        <v>109</v>
      </c>
      <c r="E14" s="89" t="s">
        <v>295</v>
      </c>
      <c r="F14" s="88" t="s">
        <v>509</v>
      </c>
      <c r="G14" s="89" t="s">
        <v>329</v>
      </c>
      <c r="H14" s="89" t="s">
        <v>122</v>
      </c>
      <c r="I14" s="91">
        <v>7.2269139999999989</v>
      </c>
      <c r="J14" s="103">
        <v>2674</v>
      </c>
      <c r="K14" s="91"/>
      <c r="L14" s="91">
        <v>0.19324766800000001</v>
      </c>
      <c r="M14" s="92">
        <v>3.2202269410537635E-8</v>
      </c>
      <c r="N14" s="92">
        <f t="shared" si="0"/>
        <v>1.3451655358343521E-2</v>
      </c>
      <c r="O14" s="92">
        <f>L14/'סכום נכסי הקרן'!$C$42</f>
        <v>2.254676541241014E-3</v>
      </c>
    </row>
    <row r="15" spans="2:15">
      <c r="B15" s="87" t="s">
        <v>934</v>
      </c>
      <c r="C15" s="88" t="s">
        <v>935</v>
      </c>
      <c r="D15" s="89" t="s">
        <v>109</v>
      </c>
      <c r="E15" s="89" t="s">
        <v>295</v>
      </c>
      <c r="F15" s="88" t="s">
        <v>930</v>
      </c>
      <c r="G15" s="89" t="s">
        <v>540</v>
      </c>
      <c r="H15" s="89" t="s">
        <v>122</v>
      </c>
      <c r="I15" s="91">
        <v>0.82137199999999988</v>
      </c>
      <c r="J15" s="103">
        <v>30480</v>
      </c>
      <c r="K15" s="91"/>
      <c r="L15" s="91">
        <v>0.25035403699999997</v>
      </c>
      <c r="M15" s="92">
        <v>1.4642277536130168E-8</v>
      </c>
      <c r="N15" s="92">
        <f t="shared" si="0"/>
        <v>1.7426736675000814E-2</v>
      </c>
      <c r="O15" s="92">
        <f>L15/'סכום נכסי הקרן'!$C$42</f>
        <v>2.9209530964631604E-3</v>
      </c>
    </row>
    <row r="16" spans="2:15">
      <c r="B16" s="87" t="s">
        <v>936</v>
      </c>
      <c r="C16" s="88" t="s">
        <v>937</v>
      </c>
      <c r="D16" s="89" t="s">
        <v>109</v>
      </c>
      <c r="E16" s="89" t="s">
        <v>295</v>
      </c>
      <c r="F16" s="88" t="s">
        <v>555</v>
      </c>
      <c r="G16" s="89" t="s">
        <v>409</v>
      </c>
      <c r="H16" s="89" t="s">
        <v>122</v>
      </c>
      <c r="I16" s="91">
        <v>25.341536000000001</v>
      </c>
      <c r="J16" s="103">
        <v>2413</v>
      </c>
      <c r="K16" s="91"/>
      <c r="L16" s="91">
        <v>0.61149126499999995</v>
      </c>
      <c r="M16" s="92">
        <v>1.9656921106648297E-8</v>
      </c>
      <c r="N16" s="92">
        <f t="shared" si="0"/>
        <v>4.2564910803567918E-2</v>
      </c>
      <c r="O16" s="92">
        <f>L16/'סכום נכסי הקרן'!$C$42</f>
        <v>7.1344457847185624E-3</v>
      </c>
    </row>
    <row r="17" spans="2:15">
      <c r="B17" s="87" t="s">
        <v>938</v>
      </c>
      <c r="C17" s="88" t="s">
        <v>939</v>
      </c>
      <c r="D17" s="89" t="s">
        <v>109</v>
      </c>
      <c r="E17" s="89" t="s">
        <v>295</v>
      </c>
      <c r="F17" s="88" t="s">
        <v>668</v>
      </c>
      <c r="G17" s="89" t="s">
        <v>553</v>
      </c>
      <c r="H17" s="89" t="s">
        <v>122</v>
      </c>
      <c r="I17" s="91">
        <v>0.66824499999999998</v>
      </c>
      <c r="J17" s="103">
        <v>60900</v>
      </c>
      <c r="K17" s="91"/>
      <c r="L17" s="91">
        <v>0.40696130400000002</v>
      </c>
      <c r="M17" s="92">
        <v>1.5069289710113632E-8</v>
      </c>
      <c r="N17" s="92">
        <f t="shared" si="0"/>
        <v>2.8327913408973539E-2</v>
      </c>
      <c r="O17" s="92">
        <f>L17/'סכום נכסי הקרן'!$C$42</f>
        <v>4.7481354617001266E-3</v>
      </c>
    </row>
    <row r="18" spans="2:15">
      <c r="B18" s="87" t="s">
        <v>940</v>
      </c>
      <c r="C18" s="88" t="s">
        <v>941</v>
      </c>
      <c r="D18" s="89" t="s">
        <v>109</v>
      </c>
      <c r="E18" s="89" t="s">
        <v>295</v>
      </c>
      <c r="F18" s="88" t="s">
        <v>942</v>
      </c>
      <c r="G18" s="89" t="s">
        <v>319</v>
      </c>
      <c r="H18" s="89" t="s">
        <v>122</v>
      </c>
      <c r="I18" s="91">
        <v>0.51786600000000005</v>
      </c>
      <c r="J18" s="103">
        <v>2805</v>
      </c>
      <c r="K18" s="91"/>
      <c r="L18" s="91">
        <v>1.4526147999999999E-2</v>
      </c>
      <c r="M18" s="92">
        <v>2.881476105249812E-9</v>
      </c>
      <c r="N18" s="92">
        <f t="shared" si="0"/>
        <v>1.0111414983817089E-3</v>
      </c>
      <c r="O18" s="92">
        <f>L18/'סכום נכסי הקרן'!$C$42</f>
        <v>1.6948077805624577E-4</v>
      </c>
    </row>
    <row r="19" spans="2:15">
      <c r="B19" s="87" t="s">
        <v>943</v>
      </c>
      <c r="C19" s="88" t="s">
        <v>944</v>
      </c>
      <c r="D19" s="89" t="s">
        <v>109</v>
      </c>
      <c r="E19" s="89" t="s">
        <v>295</v>
      </c>
      <c r="F19" s="88" t="s">
        <v>601</v>
      </c>
      <c r="G19" s="89" t="s">
        <v>470</v>
      </c>
      <c r="H19" s="89" t="s">
        <v>122</v>
      </c>
      <c r="I19" s="91">
        <v>0.15493199999999999</v>
      </c>
      <c r="J19" s="103">
        <v>152370</v>
      </c>
      <c r="K19" s="91"/>
      <c r="L19" s="91">
        <v>0.23606950000000002</v>
      </c>
      <c r="M19" s="92">
        <v>4.037217068819682E-8</v>
      </c>
      <c r="N19" s="92">
        <f t="shared" si="0"/>
        <v>1.6432413324731433E-2</v>
      </c>
      <c r="O19" s="92">
        <f>L19/'סכום נכסי הקרן'!$C$42</f>
        <v>2.7542912639571702E-3</v>
      </c>
    </row>
    <row r="20" spans="2:15">
      <c r="B20" s="87" t="s">
        <v>945</v>
      </c>
      <c r="C20" s="88" t="s">
        <v>946</v>
      </c>
      <c r="D20" s="89" t="s">
        <v>109</v>
      </c>
      <c r="E20" s="89" t="s">
        <v>295</v>
      </c>
      <c r="F20" s="88" t="s">
        <v>347</v>
      </c>
      <c r="G20" s="89" t="s">
        <v>319</v>
      </c>
      <c r="H20" s="89" t="s">
        <v>122</v>
      </c>
      <c r="I20" s="91">
        <v>6.8094219999999996</v>
      </c>
      <c r="J20" s="103">
        <v>1823</v>
      </c>
      <c r="K20" s="91"/>
      <c r="L20" s="91">
        <v>0.12413575799999998</v>
      </c>
      <c r="M20" s="92">
        <v>1.4487598000670277E-8</v>
      </c>
      <c r="N20" s="92">
        <f t="shared" si="0"/>
        <v>8.6408878903663361E-3</v>
      </c>
      <c r="O20" s="92">
        <f>L20/'סכום נכסי הקרן'!$C$42</f>
        <v>1.4483278602449759E-3</v>
      </c>
    </row>
    <row r="21" spans="2:15">
      <c r="B21" s="87" t="s">
        <v>947</v>
      </c>
      <c r="C21" s="88" t="s">
        <v>948</v>
      </c>
      <c r="D21" s="89" t="s">
        <v>109</v>
      </c>
      <c r="E21" s="89" t="s">
        <v>295</v>
      </c>
      <c r="F21" s="88" t="s">
        <v>630</v>
      </c>
      <c r="G21" s="89" t="s">
        <v>540</v>
      </c>
      <c r="H21" s="89" t="s">
        <v>122</v>
      </c>
      <c r="I21" s="91">
        <v>3.2388979999999998</v>
      </c>
      <c r="J21" s="103">
        <v>6001</v>
      </c>
      <c r="K21" s="91"/>
      <c r="L21" s="91">
        <v>0.194366287</v>
      </c>
      <c r="M21" s="92">
        <v>2.7535600022977943E-8</v>
      </c>
      <c r="N21" s="92">
        <f t="shared" si="0"/>
        <v>1.3529520604641316E-2</v>
      </c>
      <c r="O21" s="92">
        <f>L21/'סכום נכסי הקרן'!$C$42</f>
        <v>2.2677277932638142E-3</v>
      </c>
    </row>
    <row r="22" spans="2:15">
      <c r="B22" s="87" t="s">
        <v>949</v>
      </c>
      <c r="C22" s="88" t="s">
        <v>950</v>
      </c>
      <c r="D22" s="89" t="s">
        <v>109</v>
      </c>
      <c r="E22" s="89" t="s">
        <v>295</v>
      </c>
      <c r="F22" s="88" t="s">
        <v>951</v>
      </c>
      <c r="G22" s="89" t="s">
        <v>116</v>
      </c>
      <c r="H22" s="89" t="s">
        <v>122</v>
      </c>
      <c r="I22" s="91">
        <v>0.94333699999999998</v>
      </c>
      <c r="J22" s="103">
        <v>5940</v>
      </c>
      <c r="K22" s="91"/>
      <c r="L22" s="91">
        <v>5.603419199999999E-2</v>
      </c>
      <c r="M22" s="92">
        <v>5.326896855704626E-9</v>
      </c>
      <c r="N22" s="92">
        <f t="shared" si="0"/>
        <v>3.9004488223229141E-3</v>
      </c>
      <c r="O22" s="92">
        <f>L22/'סכום נכסי הקרן'!$C$42</f>
        <v>6.5376715547115871E-4</v>
      </c>
    </row>
    <row r="23" spans="2:15">
      <c r="B23" s="87" t="s">
        <v>952</v>
      </c>
      <c r="C23" s="88" t="s">
        <v>953</v>
      </c>
      <c r="D23" s="89" t="s">
        <v>109</v>
      </c>
      <c r="E23" s="89" t="s">
        <v>295</v>
      </c>
      <c r="F23" s="88" t="s">
        <v>633</v>
      </c>
      <c r="G23" s="89" t="s">
        <v>540</v>
      </c>
      <c r="H23" s="89" t="s">
        <v>122</v>
      </c>
      <c r="I23" s="91">
        <v>14.238643</v>
      </c>
      <c r="J23" s="103">
        <v>1006</v>
      </c>
      <c r="K23" s="91"/>
      <c r="L23" s="91">
        <v>0.143240751</v>
      </c>
      <c r="M23" s="92">
        <v>2.5991986709994472E-8</v>
      </c>
      <c r="N23" s="92">
        <f t="shared" si="0"/>
        <v>9.9707553300063621E-3</v>
      </c>
      <c r="O23" s="92">
        <f>L23/'סכום נכסי הקרן'!$C$42</f>
        <v>1.6712313497591355E-3</v>
      </c>
    </row>
    <row r="24" spans="2:15">
      <c r="B24" s="87" t="s">
        <v>954</v>
      </c>
      <c r="C24" s="88" t="s">
        <v>955</v>
      </c>
      <c r="D24" s="89" t="s">
        <v>109</v>
      </c>
      <c r="E24" s="89" t="s">
        <v>295</v>
      </c>
      <c r="F24" s="88" t="s">
        <v>352</v>
      </c>
      <c r="G24" s="89" t="s">
        <v>319</v>
      </c>
      <c r="H24" s="89" t="s">
        <v>122</v>
      </c>
      <c r="I24" s="91">
        <v>1.8007029999999999</v>
      </c>
      <c r="J24" s="103">
        <v>4751</v>
      </c>
      <c r="K24" s="91"/>
      <c r="L24" s="91">
        <v>8.5551407999999995E-2</v>
      </c>
      <c r="M24" s="92">
        <v>1.4494471632433626E-8</v>
      </c>
      <c r="N24" s="92">
        <f t="shared" si="0"/>
        <v>5.9550941429059451E-3</v>
      </c>
      <c r="O24" s="92">
        <f>L24/'סכום נכסי הקרן'!$C$42</f>
        <v>9.9815306794666619E-4</v>
      </c>
    </row>
    <row r="25" spans="2:15">
      <c r="B25" s="87" t="s">
        <v>956</v>
      </c>
      <c r="C25" s="88" t="s">
        <v>957</v>
      </c>
      <c r="D25" s="89" t="s">
        <v>109</v>
      </c>
      <c r="E25" s="89" t="s">
        <v>295</v>
      </c>
      <c r="F25" s="88" t="s">
        <v>497</v>
      </c>
      <c r="G25" s="89" t="s">
        <v>498</v>
      </c>
      <c r="H25" s="89" t="s">
        <v>122</v>
      </c>
      <c r="I25" s="91">
        <v>0.39998899999999998</v>
      </c>
      <c r="J25" s="103">
        <v>5400</v>
      </c>
      <c r="K25" s="91">
        <v>7.902819999999999E-4</v>
      </c>
      <c r="L25" s="91">
        <v>2.2389669000000004E-2</v>
      </c>
      <c r="M25" s="92">
        <v>3.9514115541502892E-9</v>
      </c>
      <c r="N25" s="92">
        <f t="shared" si="0"/>
        <v>1.5585083850811999E-3</v>
      </c>
      <c r="O25" s="92">
        <f>L25/'סכום נכסי הקרן'!$C$42</f>
        <v>2.6122675622896084E-4</v>
      </c>
    </row>
    <row r="26" spans="2:15">
      <c r="B26" s="87" t="s">
        <v>958</v>
      </c>
      <c r="C26" s="88" t="s">
        <v>959</v>
      </c>
      <c r="D26" s="89" t="s">
        <v>109</v>
      </c>
      <c r="E26" s="89" t="s">
        <v>295</v>
      </c>
      <c r="F26" s="88" t="s">
        <v>412</v>
      </c>
      <c r="G26" s="89" t="s">
        <v>145</v>
      </c>
      <c r="H26" s="89" t="s">
        <v>122</v>
      </c>
      <c r="I26" s="91">
        <v>39.520679999999999</v>
      </c>
      <c r="J26" s="103">
        <v>488.6</v>
      </c>
      <c r="K26" s="91"/>
      <c r="L26" s="91">
        <v>0.19309804500000002</v>
      </c>
      <c r="M26" s="92">
        <v>1.4285555734472153E-8</v>
      </c>
      <c r="N26" s="92">
        <f t="shared" si="0"/>
        <v>1.3441240345057661E-2</v>
      </c>
      <c r="O26" s="92">
        <f>L26/'סכום נכסי הקרן'!$C$42</f>
        <v>2.2529308463427444E-3</v>
      </c>
    </row>
    <row r="27" spans="2:15">
      <c r="B27" s="87" t="s">
        <v>960</v>
      </c>
      <c r="C27" s="88" t="s">
        <v>961</v>
      </c>
      <c r="D27" s="89" t="s">
        <v>109</v>
      </c>
      <c r="E27" s="89" t="s">
        <v>295</v>
      </c>
      <c r="F27" s="88" t="s">
        <v>356</v>
      </c>
      <c r="G27" s="89" t="s">
        <v>319</v>
      </c>
      <c r="H27" s="89" t="s">
        <v>122</v>
      </c>
      <c r="I27" s="91">
        <v>0.29352899999999998</v>
      </c>
      <c r="J27" s="103">
        <v>29700</v>
      </c>
      <c r="K27" s="91"/>
      <c r="L27" s="91">
        <v>8.7178190000000003E-2</v>
      </c>
      <c r="M27" s="92">
        <v>1.2248211457935619E-8</v>
      </c>
      <c r="N27" s="92">
        <f t="shared" si="0"/>
        <v>6.0683317878081171E-3</v>
      </c>
      <c r="O27" s="92">
        <f>L27/'סכום נכסי הקרן'!$C$42</f>
        <v>1.0171332049442995E-3</v>
      </c>
    </row>
    <row r="28" spans="2:15">
      <c r="B28" s="87" t="s">
        <v>962</v>
      </c>
      <c r="C28" s="88" t="s">
        <v>963</v>
      </c>
      <c r="D28" s="89" t="s">
        <v>109</v>
      </c>
      <c r="E28" s="89" t="s">
        <v>295</v>
      </c>
      <c r="F28" s="88" t="s">
        <v>964</v>
      </c>
      <c r="G28" s="89" t="s">
        <v>302</v>
      </c>
      <c r="H28" s="89" t="s">
        <v>122</v>
      </c>
      <c r="I28" s="91">
        <v>0.90681199999999995</v>
      </c>
      <c r="J28" s="103">
        <v>12650</v>
      </c>
      <c r="K28" s="91">
        <v>2.4222620000000001E-3</v>
      </c>
      <c r="L28" s="91">
        <v>0.11713398</v>
      </c>
      <c r="M28" s="92">
        <v>9.0382900275929315E-9</v>
      </c>
      <c r="N28" s="92">
        <f t="shared" si="0"/>
        <v>8.153505530069851E-3</v>
      </c>
      <c r="O28" s="92">
        <f>L28/'סכום נכסי הקרן'!$C$42</f>
        <v>1.366636087366364E-3</v>
      </c>
    </row>
    <row r="29" spans="2:15">
      <c r="B29" s="87" t="s">
        <v>965</v>
      </c>
      <c r="C29" s="88" t="s">
        <v>966</v>
      </c>
      <c r="D29" s="89" t="s">
        <v>109</v>
      </c>
      <c r="E29" s="89" t="s">
        <v>295</v>
      </c>
      <c r="F29" s="88" t="s">
        <v>967</v>
      </c>
      <c r="G29" s="89" t="s">
        <v>302</v>
      </c>
      <c r="H29" s="89" t="s">
        <v>122</v>
      </c>
      <c r="I29" s="91">
        <v>18.030363999999999</v>
      </c>
      <c r="J29" s="103">
        <v>1755</v>
      </c>
      <c r="K29" s="91"/>
      <c r="L29" s="91">
        <v>0.31643289399999996</v>
      </c>
      <c r="M29" s="92">
        <v>1.4575747288670871E-8</v>
      </c>
      <c r="N29" s="92">
        <f t="shared" si="0"/>
        <v>2.202637826465904E-2</v>
      </c>
      <c r="O29" s="92">
        <f>L29/'סכום נכסי הקרן'!$C$42</f>
        <v>3.6919142691998969E-3</v>
      </c>
    </row>
    <row r="30" spans="2:15">
      <c r="B30" s="87" t="s">
        <v>968</v>
      </c>
      <c r="C30" s="88" t="s">
        <v>969</v>
      </c>
      <c r="D30" s="89" t="s">
        <v>109</v>
      </c>
      <c r="E30" s="89" t="s">
        <v>295</v>
      </c>
      <c r="F30" s="88" t="s">
        <v>431</v>
      </c>
      <c r="G30" s="89" t="s">
        <v>432</v>
      </c>
      <c r="H30" s="89" t="s">
        <v>122</v>
      </c>
      <c r="I30" s="91">
        <v>3.8259069999999995</v>
      </c>
      <c r="J30" s="103">
        <v>3560</v>
      </c>
      <c r="K30" s="91">
        <v>2.6850670000000002E-3</v>
      </c>
      <c r="L30" s="91">
        <v>0.138887341</v>
      </c>
      <c r="M30" s="92">
        <v>1.5155127512662185E-8</v>
      </c>
      <c r="N30" s="92">
        <f t="shared" si="0"/>
        <v>9.6677215518519658E-3</v>
      </c>
      <c r="O30" s="92">
        <f>L30/'סכום נכסי הקרן'!$C$42</f>
        <v>1.6204388537720479E-3</v>
      </c>
    </row>
    <row r="31" spans="2:15">
      <c r="B31" s="87" t="s">
        <v>970</v>
      </c>
      <c r="C31" s="88" t="s">
        <v>971</v>
      </c>
      <c r="D31" s="89" t="s">
        <v>109</v>
      </c>
      <c r="E31" s="89" t="s">
        <v>295</v>
      </c>
      <c r="F31" s="88" t="s">
        <v>972</v>
      </c>
      <c r="G31" s="89" t="s">
        <v>432</v>
      </c>
      <c r="H31" s="89" t="s">
        <v>122</v>
      </c>
      <c r="I31" s="91">
        <v>3.167856</v>
      </c>
      <c r="J31" s="103">
        <v>3020</v>
      </c>
      <c r="K31" s="91"/>
      <c r="L31" s="91">
        <v>9.5669243000000001E-2</v>
      </c>
      <c r="M31" s="92">
        <v>1.5007025554236942E-8</v>
      </c>
      <c r="N31" s="92">
        <f t="shared" si="0"/>
        <v>6.6593801547432819E-3</v>
      </c>
      <c r="O31" s="92">
        <f>L31/'סכום נכסי הקרן'!$C$42</f>
        <v>1.1162007808052103E-3</v>
      </c>
    </row>
    <row r="32" spans="2:15">
      <c r="B32" s="87" t="s">
        <v>973</v>
      </c>
      <c r="C32" s="88" t="s">
        <v>974</v>
      </c>
      <c r="D32" s="89" t="s">
        <v>109</v>
      </c>
      <c r="E32" s="89" t="s">
        <v>295</v>
      </c>
      <c r="F32" s="88" t="s">
        <v>975</v>
      </c>
      <c r="G32" s="89" t="s">
        <v>470</v>
      </c>
      <c r="H32" s="89" t="s">
        <v>122</v>
      </c>
      <c r="I32" s="91">
        <v>7.3351E-2</v>
      </c>
      <c r="J32" s="103">
        <v>117790</v>
      </c>
      <c r="K32" s="91"/>
      <c r="L32" s="91">
        <v>8.6400004000000002E-2</v>
      </c>
      <c r="M32" s="92">
        <v>9.5231480099034194E-9</v>
      </c>
      <c r="N32" s="92">
        <f t="shared" si="0"/>
        <v>6.0141635280561399E-3</v>
      </c>
      <c r="O32" s="92">
        <f>L32/'סכום נכסי הקרן'!$C$42</f>
        <v>1.0080538833820742E-3</v>
      </c>
    </row>
    <row r="33" spans="2:15">
      <c r="B33" s="87" t="s">
        <v>976</v>
      </c>
      <c r="C33" s="88" t="s">
        <v>977</v>
      </c>
      <c r="D33" s="89" t="s">
        <v>109</v>
      </c>
      <c r="E33" s="89" t="s">
        <v>295</v>
      </c>
      <c r="F33" s="88" t="s">
        <v>978</v>
      </c>
      <c r="G33" s="89" t="s">
        <v>979</v>
      </c>
      <c r="H33" s="89" t="s">
        <v>122</v>
      </c>
      <c r="I33" s="91">
        <v>0.69517799999999996</v>
      </c>
      <c r="J33" s="103">
        <v>15300</v>
      </c>
      <c r="K33" s="91"/>
      <c r="L33" s="91">
        <v>0.10636222300000001</v>
      </c>
      <c r="M33" s="92">
        <v>6.316650403260745E-9</v>
      </c>
      <c r="N33" s="92">
        <f t="shared" si="0"/>
        <v>7.403701073087611E-3</v>
      </c>
      <c r="O33" s="92">
        <f>L33/'סכום נכסי הקרן'!$C$42</f>
        <v>1.2409588770424149E-3</v>
      </c>
    </row>
    <row r="34" spans="2:15">
      <c r="B34" s="87" t="s">
        <v>980</v>
      </c>
      <c r="C34" s="88" t="s">
        <v>981</v>
      </c>
      <c r="D34" s="89" t="s">
        <v>109</v>
      </c>
      <c r="E34" s="89" t="s">
        <v>295</v>
      </c>
      <c r="F34" s="88" t="s">
        <v>696</v>
      </c>
      <c r="G34" s="89" t="s">
        <v>697</v>
      </c>
      <c r="H34" s="89" t="s">
        <v>122</v>
      </c>
      <c r="I34" s="91">
        <v>3.5825420000000001</v>
      </c>
      <c r="J34" s="103">
        <v>3197</v>
      </c>
      <c r="K34" s="91"/>
      <c r="L34" s="91">
        <v>0.114533863</v>
      </c>
      <c r="M34" s="92">
        <v>3.2252129287845676E-9</v>
      </c>
      <c r="N34" s="92">
        <f t="shared" si="0"/>
        <v>7.9725156214342143E-3</v>
      </c>
      <c r="O34" s="92">
        <f>L34/'סכום נכסי הקרן'!$C$42</f>
        <v>1.3362997688738585E-3</v>
      </c>
    </row>
    <row r="35" spans="2:15">
      <c r="B35" s="87" t="s">
        <v>982</v>
      </c>
      <c r="C35" s="88" t="s">
        <v>983</v>
      </c>
      <c r="D35" s="89" t="s">
        <v>109</v>
      </c>
      <c r="E35" s="89" t="s">
        <v>295</v>
      </c>
      <c r="F35" s="88" t="s">
        <v>307</v>
      </c>
      <c r="G35" s="89" t="s">
        <v>302</v>
      </c>
      <c r="H35" s="89" t="s">
        <v>122</v>
      </c>
      <c r="I35" s="91">
        <v>25.194398</v>
      </c>
      <c r="J35" s="103">
        <v>2700</v>
      </c>
      <c r="K35" s="91">
        <v>1.1387288000000002E-2</v>
      </c>
      <c r="L35" s="91">
        <v>0.69163603600000001</v>
      </c>
      <c r="M35" s="92">
        <v>1.6319675358605194E-8</v>
      </c>
      <c r="N35" s="92">
        <f t="shared" si="0"/>
        <v>4.8143657752614491E-2</v>
      </c>
      <c r="O35" s="92">
        <f>L35/'סכום נכסי הקרן'!$C$42</f>
        <v>8.0695180520684237E-3</v>
      </c>
    </row>
    <row r="36" spans="2:15">
      <c r="B36" s="87" t="s">
        <v>984</v>
      </c>
      <c r="C36" s="88" t="s">
        <v>985</v>
      </c>
      <c r="D36" s="89" t="s">
        <v>109</v>
      </c>
      <c r="E36" s="89" t="s">
        <v>295</v>
      </c>
      <c r="F36" s="88" t="s">
        <v>373</v>
      </c>
      <c r="G36" s="89" t="s">
        <v>319</v>
      </c>
      <c r="H36" s="89" t="s">
        <v>122</v>
      </c>
      <c r="I36" s="91">
        <v>24.078061999999999</v>
      </c>
      <c r="J36" s="103">
        <v>992</v>
      </c>
      <c r="K36" s="91">
        <v>2.8704340000000003E-3</v>
      </c>
      <c r="L36" s="91">
        <v>0.24172481299999998</v>
      </c>
      <c r="M36" s="92">
        <v>3.1896956885142234E-8</v>
      </c>
      <c r="N36" s="92">
        <f t="shared" si="0"/>
        <v>1.6826070449843852E-2</v>
      </c>
      <c r="O36" s="92">
        <f>L36/'סכום נכסי הקרן'!$C$42</f>
        <v>2.8202734395065031E-3</v>
      </c>
    </row>
    <row r="37" spans="2:15">
      <c r="B37" s="87" t="s">
        <v>986</v>
      </c>
      <c r="C37" s="88" t="s">
        <v>987</v>
      </c>
      <c r="D37" s="89" t="s">
        <v>109</v>
      </c>
      <c r="E37" s="89" t="s">
        <v>295</v>
      </c>
      <c r="F37" s="88" t="s">
        <v>693</v>
      </c>
      <c r="G37" s="89" t="s">
        <v>302</v>
      </c>
      <c r="H37" s="89" t="s">
        <v>122</v>
      </c>
      <c r="I37" s="91">
        <v>4.1710779999999996</v>
      </c>
      <c r="J37" s="103">
        <v>11220</v>
      </c>
      <c r="K37" s="91"/>
      <c r="L37" s="91">
        <v>0.467994939</v>
      </c>
      <c r="M37" s="92">
        <v>1.6217832326030111E-8</v>
      </c>
      <c r="N37" s="92">
        <f t="shared" si="0"/>
        <v>3.257636531415737E-2</v>
      </c>
      <c r="O37" s="92">
        <f>L37/'סכום נכסי הקרן'!$C$42</f>
        <v>5.4602325673747294E-3</v>
      </c>
    </row>
    <row r="38" spans="2:15">
      <c r="B38" s="87" t="s">
        <v>988</v>
      </c>
      <c r="C38" s="88" t="s">
        <v>989</v>
      </c>
      <c r="D38" s="89" t="s">
        <v>109</v>
      </c>
      <c r="E38" s="89" t="s">
        <v>295</v>
      </c>
      <c r="F38" s="88" t="s">
        <v>379</v>
      </c>
      <c r="G38" s="89" t="s">
        <v>319</v>
      </c>
      <c r="H38" s="89" t="s">
        <v>122</v>
      </c>
      <c r="I38" s="91">
        <v>1.1978390000000001</v>
      </c>
      <c r="J38" s="103">
        <v>22500</v>
      </c>
      <c r="K38" s="91">
        <v>6.5578070000000006E-3</v>
      </c>
      <c r="L38" s="91">
        <v>0.276071593</v>
      </c>
      <c r="M38" s="92">
        <v>2.5222334865308318E-8</v>
      </c>
      <c r="N38" s="92">
        <f t="shared" si="0"/>
        <v>1.9216893852840086E-2</v>
      </c>
      <c r="O38" s="92">
        <f>L38/'סכום נכסי הקרן'!$C$42</f>
        <v>3.2210072746654667E-3</v>
      </c>
    </row>
    <row r="39" spans="2:15">
      <c r="B39" s="87" t="s">
        <v>990</v>
      </c>
      <c r="C39" s="88" t="s">
        <v>991</v>
      </c>
      <c r="D39" s="89" t="s">
        <v>109</v>
      </c>
      <c r="E39" s="89" t="s">
        <v>295</v>
      </c>
      <c r="F39" s="88" t="s">
        <v>992</v>
      </c>
      <c r="G39" s="89" t="s">
        <v>979</v>
      </c>
      <c r="H39" s="89" t="s">
        <v>122</v>
      </c>
      <c r="I39" s="91">
        <v>0.184531</v>
      </c>
      <c r="J39" s="103">
        <v>37180</v>
      </c>
      <c r="K39" s="91"/>
      <c r="L39" s="91">
        <v>6.8608720000000012E-2</v>
      </c>
      <c r="M39" s="92">
        <v>6.4344772016476749E-9</v>
      </c>
      <c r="N39" s="92">
        <f t="shared" si="0"/>
        <v>4.7757412318015155E-3</v>
      </c>
      <c r="O39" s="92">
        <f>L39/'סכום נכסי הקרן'!$C$42</f>
        <v>8.0047781745326519E-4</v>
      </c>
    </row>
    <row r="40" spans="2:15">
      <c r="B40" s="87" t="s">
        <v>993</v>
      </c>
      <c r="C40" s="88" t="s">
        <v>994</v>
      </c>
      <c r="D40" s="89" t="s">
        <v>109</v>
      </c>
      <c r="E40" s="89" t="s">
        <v>295</v>
      </c>
      <c r="F40" s="88" t="s">
        <v>995</v>
      </c>
      <c r="G40" s="89" t="s">
        <v>116</v>
      </c>
      <c r="H40" s="89" t="s">
        <v>122</v>
      </c>
      <c r="I40" s="91">
        <v>16.098347</v>
      </c>
      <c r="J40" s="103">
        <v>1051</v>
      </c>
      <c r="K40" s="91"/>
      <c r="L40" s="91">
        <v>0.16919363000000001</v>
      </c>
      <c r="M40" s="92">
        <v>1.3714555733056506E-8</v>
      </c>
      <c r="N40" s="92">
        <f t="shared" si="0"/>
        <v>1.1777292958521451E-2</v>
      </c>
      <c r="O40" s="92">
        <f>L40/'סכום נכסי הקרן'!$C$42</f>
        <v>1.9740311095935805E-3</v>
      </c>
    </row>
    <row r="41" spans="2:15">
      <c r="B41" s="87" t="s">
        <v>996</v>
      </c>
      <c r="C41" s="88" t="s">
        <v>997</v>
      </c>
      <c r="D41" s="89" t="s">
        <v>109</v>
      </c>
      <c r="E41" s="89" t="s">
        <v>295</v>
      </c>
      <c r="F41" s="88" t="s">
        <v>998</v>
      </c>
      <c r="G41" s="89" t="s">
        <v>146</v>
      </c>
      <c r="H41" s="89" t="s">
        <v>122</v>
      </c>
      <c r="I41" s="91">
        <v>0.15365400000000001</v>
      </c>
      <c r="J41" s="103">
        <v>80520</v>
      </c>
      <c r="K41" s="91"/>
      <c r="L41" s="91">
        <v>0.12372240400000001</v>
      </c>
      <c r="M41" s="92">
        <v>2.4185431018965105E-9</v>
      </c>
      <c r="N41" s="92">
        <f t="shared" si="0"/>
        <v>8.6121149918028609E-3</v>
      </c>
      <c r="O41" s="92">
        <f>L41/'סכום נכסי הקרן'!$C$42</f>
        <v>1.4435051393465893E-3</v>
      </c>
    </row>
    <row r="42" spans="2:15">
      <c r="B42" s="87" t="s">
        <v>999</v>
      </c>
      <c r="C42" s="88" t="s">
        <v>1000</v>
      </c>
      <c r="D42" s="89" t="s">
        <v>109</v>
      </c>
      <c r="E42" s="89" t="s">
        <v>295</v>
      </c>
      <c r="F42" s="88" t="s">
        <v>338</v>
      </c>
      <c r="G42" s="89" t="s">
        <v>319</v>
      </c>
      <c r="H42" s="89" t="s">
        <v>122</v>
      </c>
      <c r="I42" s="91">
        <v>1.5766990000000001</v>
      </c>
      <c r="J42" s="103">
        <v>20580</v>
      </c>
      <c r="K42" s="91"/>
      <c r="L42" s="91">
        <v>0.32448468699999999</v>
      </c>
      <c r="M42" s="92">
        <v>1.3001262608354919E-8</v>
      </c>
      <c r="N42" s="92">
        <f t="shared" si="0"/>
        <v>2.2586850458573036E-2</v>
      </c>
      <c r="O42" s="92">
        <f>L42/'סכום נכסי הקרן'!$C$42</f>
        <v>3.7858568713534644E-3</v>
      </c>
    </row>
    <row r="43" spans="2:15">
      <c r="B43" s="87" t="s">
        <v>1001</v>
      </c>
      <c r="C43" s="88" t="s">
        <v>1002</v>
      </c>
      <c r="D43" s="89" t="s">
        <v>109</v>
      </c>
      <c r="E43" s="89" t="s">
        <v>295</v>
      </c>
      <c r="F43" s="88" t="s">
        <v>322</v>
      </c>
      <c r="G43" s="89" t="s">
        <v>302</v>
      </c>
      <c r="H43" s="89" t="s">
        <v>122</v>
      </c>
      <c r="I43" s="91">
        <v>21.497630000000001</v>
      </c>
      <c r="J43" s="103">
        <v>2975</v>
      </c>
      <c r="K43" s="91"/>
      <c r="L43" s="91">
        <v>0.639554489</v>
      </c>
      <c r="M43" s="92">
        <v>1.6080693973073056E-8</v>
      </c>
      <c r="N43" s="92">
        <f t="shared" si="0"/>
        <v>4.451834610966432E-2</v>
      </c>
      <c r="O43" s="92">
        <f>L43/'סכום נכסי הקרן'!$C$42</f>
        <v>7.4618675511969644E-3</v>
      </c>
    </row>
    <row r="44" spans="2:15">
      <c r="B44" s="87" t="s">
        <v>1003</v>
      </c>
      <c r="C44" s="88" t="s">
        <v>1004</v>
      </c>
      <c r="D44" s="89" t="s">
        <v>109</v>
      </c>
      <c r="E44" s="89" t="s">
        <v>295</v>
      </c>
      <c r="F44" s="88" t="s">
        <v>549</v>
      </c>
      <c r="G44" s="89" t="s">
        <v>550</v>
      </c>
      <c r="H44" s="89" t="s">
        <v>122</v>
      </c>
      <c r="I44" s="91">
        <v>2.0403020000000001</v>
      </c>
      <c r="J44" s="103">
        <v>8105</v>
      </c>
      <c r="K44" s="91"/>
      <c r="L44" s="91">
        <v>0.16536645699999999</v>
      </c>
      <c r="M44" s="92">
        <v>1.7520472346593917E-8</v>
      </c>
      <c r="N44" s="92">
        <f t="shared" si="0"/>
        <v>1.1510889680667883E-2</v>
      </c>
      <c r="O44" s="92">
        <f>L44/'סכום נכסי הקרן'!$C$42</f>
        <v>1.9293783731767508E-3</v>
      </c>
    </row>
    <row r="45" spans="2:15">
      <c r="B45" s="87" t="s">
        <v>1005</v>
      </c>
      <c r="C45" s="88" t="s">
        <v>1006</v>
      </c>
      <c r="D45" s="89" t="s">
        <v>109</v>
      </c>
      <c r="E45" s="89" t="s">
        <v>295</v>
      </c>
      <c r="F45" s="88" t="s">
        <v>1007</v>
      </c>
      <c r="G45" s="89" t="s">
        <v>498</v>
      </c>
      <c r="H45" s="89" t="s">
        <v>122</v>
      </c>
      <c r="I45" s="91">
        <v>8.6307430000000007</v>
      </c>
      <c r="J45" s="103">
        <v>671</v>
      </c>
      <c r="K45" s="91"/>
      <c r="L45" s="91">
        <v>5.7912288999999999E-2</v>
      </c>
      <c r="M45" s="92">
        <v>1.7970940338640983E-8</v>
      </c>
      <c r="N45" s="92">
        <f t="shared" si="0"/>
        <v>4.0311800949690557E-3</v>
      </c>
      <c r="O45" s="92">
        <f>L45/'סכום נכסי הקרן'!$C$42</f>
        <v>6.7567945739904095E-4</v>
      </c>
    </row>
    <row r="46" spans="2:15">
      <c r="B46" s="87" t="s">
        <v>1008</v>
      </c>
      <c r="C46" s="88" t="s">
        <v>1009</v>
      </c>
      <c r="D46" s="89" t="s">
        <v>109</v>
      </c>
      <c r="E46" s="89" t="s">
        <v>295</v>
      </c>
      <c r="F46" s="88" t="s">
        <v>621</v>
      </c>
      <c r="G46" s="89" t="s">
        <v>622</v>
      </c>
      <c r="H46" s="89" t="s">
        <v>122</v>
      </c>
      <c r="I46" s="91">
        <v>8.9722190000000008</v>
      </c>
      <c r="J46" s="103">
        <v>2537</v>
      </c>
      <c r="K46" s="91">
        <v>1.7580350000000002E-3</v>
      </c>
      <c r="L46" s="91">
        <v>0.22938323800000002</v>
      </c>
      <c r="M46" s="92">
        <v>2.5114791768986349E-8</v>
      </c>
      <c r="N46" s="92">
        <f t="shared" si="0"/>
        <v>1.5966993519201934E-2</v>
      </c>
      <c r="O46" s="92">
        <f>L46/'סכום נכסי הקרן'!$C$42</f>
        <v>2.6762807076797651E-3</v>
      </c>
    </row>
    <row r="47" spans="2:15">
      <c r="B47" s="93"/>
      <c r="C47" s="88"/>
      <c r="D47" s="88"/>
      <c r="E47" s="88"/>
      <c r="F47" s="88"/>
      <c r="G47" s="88"/>
      <c r="H47" s="88"/>
      <c r="I47" s="91"/>
      <c r="J47" s="103"/>
      <c r="K47" s="88"/>
      <c r="L47" s="88"/>
      <c r="M47" s="88"/>
      <c r="N47" s="92"/>
      <c r="O47" s="88"/>
    </row>
    <row r="48" spans="2:15">
      <c r="B48" s="86" t="s">
        <v>1010</v>
      </c>
      <c r="C48" s="81"/>
      <c r="D48" s="82"/>
      <c r="E48" s="82"/>
      <c r="F48" s="81"/>
      <c r="G48" s="82"/>
      <c r="H48" s="82"/>
      <c r="I48" s="84"/>
      <c r="J48" s="101"/>
      <c r="K48" s="84">
        <v>7.3120670000000011E-3</v>
      </c>
      <c r="L48" s="84">
        <v>3.2505202989999988</v>
      </c>
      <c r="M48" s="85"/>
      <c r="N48" s="85">
        <f t="shared" ref="N48:N79" si="1">IFERROR(L48/$L$11,0)</f>
        <v>0.22626342273609074</v>
      </c>
      <c r="O48" s="85">
        <f>L48/'סכום נכסי הקרן'!$C$42</f>
        <v>3.7924762253705557E-2</v>
      </c>
    </row>
    <row r="49" spans="2:15">
      <c r="B49" s="87" t="s">
        <v>1011</v>
      </c>
      <c r="C49" s="88" t="s">
        <v>1012</v>
      </c>
      <c r="D49" s="89" t="s">
        <v>109</v>
      </c>
      <c r="E49" s="89" t="s">
        <v>295</v>
      </c>
      <c r="F49" s="88" t="s">
        <v>625</v>
      </c>
      <c r="G49" s="89" t="s">
        <v>498</v>
      </c>
      <c r="H49" s="89" t="s">
        <v>122</v>
      </c>
      <c r="I49" s="91">
        <v>4.7608110000000003</v>
      </c>
      <c r="J49" s="103">
        <v>895.2</v>
      </c>
      <c r="K49" s="91"/>
      <c r="L49" s="91">
        <v>4.2618777999999996E-2</v>
      </c>
      <c r="M49" s="92">
        <v>2.2590887409982999E-8</v>
      </c>
      <c r="N49" s="92">
        <f t="shared" si="1"/>
        <v>2.9666237082341036E-3</v>
      </c>
      <c r="O49" s="92">
        <f>L49/'סכום נכסי הקרן'!$C$42</f>
        <v>4.9724563285782365E-4</v>
      </c>
    </row>
    <row r="50" spans="2:15">
      <c r="B50" s="87" t="s">
        <v>1013</v>
      </c>
      <c r="C50" s="88" t="s">
        <v>1014</v>
      </c>
      <c r="D50" s="89" t="s">
        <v>109</v>
      </c>
      <c r="E50" s="89" t="s">
        <v>295</v>
      </c>
      <c r="F50" s="88" t="s">
        <v>1015</v>
      </c>
      <c r="G50" s="89" t="s">
        <v>432</v>
      </c>
      <c r="H50" s="89" t="s">
        <v>122</v>
      </c>
      <c r="I50" s="91">
        <v>0.194159</v>
      </c>
      <c r="J50" s="103">
        <v>8831</v>
      </c>
      <c r="K50" s="91"/>
      <c r="L50" s="91">
        <v>1.7146191999999998E-2</v>
      </c>
      <c r="M50" s="92">
        <v>1.3230674689519455E-8</v>
      </c>
      <c r="N50" s="92">
        <f t="shared" si="1"/>
        <v>1.1935184930251617E-3</v>
      </c>
      <c r="O50" s="92">
        <f>L50/'סכום נכסי הקרן'!$C$42</f>
        <v>2.0004959063213293E-4</v>
      </c>
    </row>
    <row r="51" spans="2:15">
      <c r="B51" s="87" t="s">
        <v>1016</v>
      </c>
      <c r="C51" s="88" t="s">
        <v>1017</v>
      </c>
      <c r="D51" s="89" t="s">
        <v>109</v>
      </c>
      <c r="E51" s="89" t="s">
        <v>295</v>
      </c>
      <c r="F51" s="88" t="s">
        <v>1018</v>
      </c>
      <c r="G51" s="89" t="s">
        <v>622</v>
      </c>
      <c r="H51" s="89" t="s">
        <v>122</v>
      </c>
      <c r="I51" s="91">
        <v>5.4519500000000001</v>
      </c>
      <c r="J51" s="103">
        <v>1220</v>
      </c>
      <c r="K51" s="91">
        <v>8.1750900000000001E-4</v>
      </c>
      <c r="L51" s="91">
        <v>6.7331294E-2</v>
      </c>
      <c r="M51" s="92">
        <v>4.3580728792695067E-8</v>
      </c>
      <c r="N51" s="92">
        <f t="shared" si="1"/>
        <v>4.6868216889391018E-3</v>
      </c>
      <c r="O51" s="92">
        <f>L51/'סכום נכסי הקרן'!$C$42</f>
        <v>7.8557371814288502E-4</v>
      </c>
    </row>
    <row r="52" spans="2:15">
      <c r="B52" s="87" t="s">
        <v>1019</v>
      </c>
      <c r="C52" s="88" t="s">
        <v>1020</v>
      </c>
      <c r="D52" s="89" t="s">
        <v>109</v>
      </c>
      <c r="E52" s="89" t="s">
        <v>295</v>
      </c>
      <c r="F52" s="88" t="s">
        <v>1021</v>
      </c>
      <c r="G52" s="89" t="s">
        <v>119</v>
      </c>
      <c r="H52" s="89" t="s">
        <v>122</v>
      </c>
      <c r="I52" s="91">
        <v>0.80930500000000005</v>
      </c>
      <c r="J52" s="103">
        <v>703.5</v>
      </c>
      <c r="K52" s="91">
        <v>1.3122600000000002E-4</v>
      </c>
      <c r="L52" s="91">
        <v>5.8246859999999991E-3</v>
      </c>
      <c r="M52" s="92">
        <v>4.1008007173098801E-9</v>
      </c>
      <c r="N52" s="92">
        <f t="shared" si="1"/>
        <v>4.0544690372443964E-4</v>
      </c>
      <c r="O52" s="92">
        <f>L52/'סכום נכסי הקרן'!$C$42</f>
        <v>6.7958299420694458E-5</v>
      </c>
    </row>
    <row r="53" spans="2:15">
      <c r="B53" s="87" t="s">
        <v>1022</v>
      </c>
      <c r="C53" s="88" t="s">
        <v>1023</v>
      </c>
      <c r="D53" s="89" t="s">
        <v>109</v>
      </c>
      <c r="E53" s="89" t="s">
        <v>295</v>
      </c>
      <c r="F53" s="88" t="s">
        <v>1024</v>
      </c>
      <c r="G53" s="89" t="s">
        <v>489</v>
      </c>
      <c r="H53" s="89" t="s">
        <v>122</v>
      </c>
      <c r="I53" s="91">
        <v>0.13545099999999999</v>
      </c>
      <c r="J53" s="103">
        <v>3174</v>
      </c>
      <c r="K53" s="91"/>
      <c r="L53" s="91">
        <v>4.299209E-3</v>
      </c>
      <c r="M53" s="92">
        <v>2.4032035096128491E-9</v>
      </c>
      <c r="N53" s="92">
        <f t="shared" si="1"/>
        <v>2.9926093484082138E-4</v>
      </c>
      <c r="O53" s="92">
        <f>L53/'סכום נכסי הקרן'!$C$42</f>
        <v>5.0160117213896928E-5</v>
      </c>
    </row>
    <row r="54" spans="2:15">
      <c r="B54" s="87" t="s">
        <v>1025</v>
      </c>
      <c r="C54" s="88" t="s">
        <v>1026</v>
      </c>
      <c r="D54" s="89" t="s">
        <v>109</v>
      </c>
      <c r="E54" s="89" t="s">
        <v>295</v>
      </c>
      <c r="F54" s="88" t="s">
        <v>1027</v>
      </c>
      <c r="G54" s="89" t="s">
        <v>568</v>
      </c>
      <c r="H54" s="89" t="s">
        <v>122</v>
      </c>
      <c r="I54" s="91">
        <v>0.33288099999999998</v>
      </c>
      <c r="J54" s="103">
        <v>9714</v>
      </c>
      <c r="K54" s="91"/>
      <c r="L54" s="91">
        <v>3.2336045000000001E-2</v>
      </c>
      <c r="M54" s="92">
        <v>1.5420758257270543E-8</v>
      </c>
      <c r="N54" s="92">
        <f t="shared" si="1"/>
        <v>2.2508594152447271E-3</v>
      </c>
      <c r="O54" s="92">
        <f>L54/'סכום נכסי הקרן'!$C$42</f>
        <v>3.7727400724966981E-4</v>
      </c>
    </row>
    <row r="55" spans="2:15">
      <c r="B55" s="87" t="s">
        <v>1028</v>
      </c>
      <c r="C55" s="88" t="s">
        <v>1029</v>
      </c>
      <c r="D55" s="89" t="s">
        <v>109</v>
      </c>
      <c r="E55" s="89" t="s">
        <v>295</v>
      </c>
      <c r="F55" s="88" t="s">
        <v>636</v>
      </c>
      <c r="G55" s="89" t="s">
        <v>498</v>
      </c>
      <c r="H55" s="89" t="s">
        <v>122</v>
      </c>
      <c r="I55" s="91">
        <v>0.453851</v>
      </c>
      <c r="J55" s="103">
        <v>14130</v>
      </c>
      <c r="K55" s="91"/>
      <c r="L55" s="91">
        <v>6.412920200000001E-2</v>
      </c>
      <c r="M55" s="92">
        <v>3.5895891782172327E-8</v>
      </c>
      <c r="N55" s="92">
        <f t="shared" si="1"/>
        <v>4.4639292812040255E-3</v>
      </c>
      <c r="O55" s="92">
        <f>L55/'סכום נכסי הקרן'!$C$42</f>
        <v>7.4821398288700861E-4</v>
      </c>
    </row>
    <row r="56" spans="2:15">
      <c r="B56" s="87" t="s">
        <v>1030</v>
      </c>
      <c r="C56" s="88" t="s">
        <v>1031</v>
      </c>
      <c r="D56" s="89" t="s">
        <v>109</v>
      </c>
      <c r="E56" s="89" t="s">
        <v>295</v>
      </c>
      <c r="F56" s="88" t="s">
        <v>1032</v>
      </c>
      <c r="G56" s="89" t="s">
        <v>470</v>
      </c>
      <c r="H56" s="89" t="s">
        <v>122</v>
      </c>
      <c r="I56" s="91">
        <v>0.36311599999999999</v>
      </c>
      <c r="J56" s="103">
        <v>8579</v>
      </c>
      <c r="K56" s="91"/>
      <c r="L56" s="91">
        <v>3.1151724999999995E-2</v>
      </c>
      <c r="M56" s="92">
        <v>9.9946500288444832E-9</v>
      </c>
      <c r="N56" s="92">
        <f t="shared" si="1"/>
        <v>2.1684208293674917E-3</v>
      </c>
      <c r="O56" s="92">
        <f>L56/'סכום נכסי הקרן'!$C$42</f>
        <v>3.6345620262124564E-4</v>
      </c>
    </row>
    <row r="57" spans="2:15">
      <c r="B57" s="87" t="s">
        <v>1033</v>
      </c>
      <c r="C57" s="88" t="s">
        <v>1034</v>
      </c>
      <c r="D57" s="89" t="s">
        <v>109</v>
      </c>
      <c r="E57" s="89" t="s">
        <v>295</v>
      </c>
      <c r="F57" s="88" t="s">
        <v>649</v>
      </c>
      <c r="G57" s="89" t="s">
        <v>498</v>
      </c>
      <c r="H57" s="89" t="s">
        <v>122</v>
      </c>
      <c r="I57" s="91">
        <v>9.2893000000000003E-2</v>
      </c>
      <c r="J57" s="103">
        <v>3120</v>
      </c>
      <c r="K57" s="91">
        <v>8.4912000000000016E-5</v>
      </c>
      <c r="L57" s="91">
        <v>2.9831659999999998E-3</v>
      </c>
      <c r="M57" s="92">
        <v>1.6152214358992194E-9</v>
      </c>
      <c r="N57" s="92">
        <f t="shared" si="1"/>
        <v>2.076533255176368E-4</v>
      </c>
      <c r="O57" s="92">
        <f>L57/'סכום נכסי הקרן'!$C$42</f>
        <v>3.4805462174207403E-5</v>
      </c>
    </row>
    <row r="58" spans="2:15">
      <c r="B58" s="87" t="s">
        <v>1035</v>
      </c>
      <c r="C58" s="88" t="s">
        <v>1036</v>
      </c>
      <c r="D58" s="89" t="s">
        <v>109</v>
      </c>
      <c r="E58" s="89" t="s">
        <v>295</v>
      </c>
      <c r="F58" s="88" t="s">
        <v>1037</v>
      </c>
      <c r="G58" s="89" t="s">
        <v>489</v>
      </c>
      <c r="H58" s="89" t="s">
        <v>122</v>
      </c>
      <c r="I58" s="91">
        <v>2.6522E-2</v>
      </c>
      <c r="J58" s="103">
        <v>4494</v>
      </c>
      <c r="K58" s="91"/>
      <c r="L58" s="91">
        <v>1.191889E-3</v>
      </c>
      <c r="M58" s="92">
        <v>1.46517969140074E-9</v>
      </c>
      <c r="N58" s="92">
        <f t="shared" si="1"/>
        <v>8.2965451636915477E-5</v>
      </c>
      <c r="O58" s="92">
        <f>L58/'סכום נכסי הקרן'!$C$42</f>
        <v>1.3906114344744438E-5</v>
      </c>
    </row>
    <row r="59" spans="2:15">
      <c r="B59" s="87" t="s">
        <v>1038</v>
      </c>
      <c r="C59" s="88" t="s">
        <v>1039</v>
      </c>
      <c r="D59" s="89" t="s">
        <v>109</v>
      </c>
      <c r="E59" s="89" t="s">
        <v>295</v>
      </c>
      <c r="F59" s="88" t="s">
        <v>604</v>
      </c>
      <c r="G59" s="89" t="s">
        <v>329</v>
      </c>
      <c r="H59" s="89" t="s">
        <v>122</v>
      </c>
      <c r="I59" s="91">
        <v>19.671672999999998</v>
      </c>
      <c r="J59" s="103">
        <v>98.1</v>
      </c>
      <c r="K59" s="91"/>
      <c r="L59" s="91">
        <v>1.9297912E-2</v>
      </c>
      <c r="M59" s="92">
        <v>6.1349078839059476E-9</v>
      </c>
      <c r="N59" s="92">
        <f t="shared" si="1"/>
        <v>1.3432962169543062E-3</v>
      </c>
      <c r="O59" s="92">
        <f>L59/'סכום נכסי הקרן'!$C$42</f>
        <v>2.251543313906042E-4</v>
      </c>
    </row>
    <row r="60" spans="2:15">
      <c r="B60" s="87" t="s">
        <v>1040</v>
      </c>
      <c r="C60" s="88" t="s">
        <v>1041</v>
      </c>
      <c r="D60" s="89" t="s">
        <v>109</v>
      </c>
      <c r="E60" s="89" t="s">
        <v>295</v>
      </c>
      <c r="F60" s="88" t="s">
        <v>501</v>
      </c>
      <c r="G60" s="89" t="s">
        <v>489</v>
      </c>
      <c r="H60" s="89" t="s">
        <v>122</v>
      </c>
      <c r="I60" s="91">
        <v>3.8641359999999998</v>
      </c>
      <c r="J60" s="103">
        <v>1185</v>
      </c>
      <c r="K60" s="91"/>
      <c r="L60" s="91">
        <v>4.5790014999999996E-2</v>
      </c>
      <c r="M60" s="92">
        <v>2.165453278425707E-8</v>
      </c>
      <c r="N60" s="92">
        <f t="shared" si="1"/>
        <v>3.1873683496836821E-3</v>
      </c>
      <c r="O60" s="92">
        <f>L60/'סכום נכסי הקרן'!$C$42</f>
        <v>5.34245373887638E-4</v>
      </c>
    </row>
    <row r="61" spans="2:15">
      <c r="B61" s="87" t="s">
        <v>1042</v>
      </c>
      <c r="C61" s="88" t="s">
        <v>1043</v>
      </c>
      <c r="D61" s="89" t="s">
        <v>109</v>
      </c>
      <c r="E61" s="89" t="s">
        <v>295</v>
      </c>
      <c r="F61" s="88" t="s">
        <v>469</v>
      </c>
      <c r="G61" s="89" t="s">
        <v>470</v>
      </c>
      <c r="H61" s="89" t="s">
        <v>122</v>
      </c>
      <c r="I61" s="91">
        <v>59.816887999999999</v>
      </c>
      <c r="J61" s="103">
        <v>60.9</v>
      </c>
      <c r="K61" s="91"/>
      <c r="L61" s="91">
        <v>3.6428485000000004E-2</v>
      </c>
      <c r="M61" s="92">
        <v>4.7287736840030296E-8</v>
      </c>
      <c r="N61" s="92">
        <f t="shared" si="1"/>
        <v>2.5357274968336829E-3</v>
      </c>
      <c r="O61" s="92">
        <f>L61/'סכום נכסי הקרן'!$C$42</f>
        <v>4.2502169062371385E-4</v>
      </c>
    </row>
    <row r="62" spans="2:15">
      <c r="B62" s="87" t="s">
        <v>1044</v>
      </c>
      <c r="C62" s="88" t="s">
        <v>1045</v>
      </c>
      <c r="D62" s="89" t="s">
        <v>109</v>
      </c>
      <c r="E62" s="89" t="s">
        <v>295</v>
      </c>
      <c r="F62" s="88" t="s">
        <v>1046</v>
      </c>
      <c r="G62" s="89" t="s">
        <v>540</v>
      </c>
      <c r="H62" s="89" t="s">
        <v>122</v>
      </c>
      <c r="I62" s="91">
        <v>3.4273739999999999</v>
      </c>
      <c r="J62" s="103">
        <v>762</v>
      </c>
      <c r="K62" s="91"/>
      <c r="L62" s="91">
        <v>2.6116586000000001E-2</v>
      </c>
      <c r="M62" s="92">
        <v>1.9284935348246435E-8</v>
      </c>
      <c r="N62" s="92">
        <f t="shared" si="1"/>
        <v>1.817933006097333E-3</v>
      </c>
      <c r="O62" s="92">
        <f>L62/'סכום נכסי הקרן'!$C$42</f>
        <v>3.0470977684193059E-4</v>
      </c>
    </row>
    <row r="63" spans="2:15">
      <c r="B63" s="87" t="s">
        <v>1047</v>
      </c>
      <c r="C63" s="88" t="s">
        <v>1048</v>
      </c>
      <c r="D63" s="89" t="s">
        <v>109</v>
      </c>
      <c r="E63" s="89" t="s">
        <v>295</v>
      </c>
      <c r="F63" s="88" t="s">
        <v>1049</v>
      </c>
      <c r="G63" s="89" t="s">
        <v>117</v>
      </c>
      <c r="H63" s="89" t="s">
        <v>122</v>
      </c>
      <c r="I63" s="91">
        <v>0.208873</v>
      </c>
      <c r="J63" s="103">
        <v>3586</v>
      </c>
      <c r="K63" s="91"/>
      <c r="L63" s="91">
        <v>7.4901710000000003E-3</v>
      </c>
      <c r="M63" s="92">
        <v>7.631898370457629E-9</v>
      </c>
      <c r="N63" s="92">
        <f t="shared" si="1"/>
        <v>5.2137860140728451E-4</v>
      </c>
      <c r="O63" s="92">
        <f>L63/'סכום נכסי הקרן'!$C$42</f>
        <v>8.7389995534558002E-5</v>
      </c>
    </row>
    <row r="64" spans="2:15">
      <c r="B64" s="87" t="s">
        <v>1050</v>
      </c>
      <c r="C64" s="88" t="s">
        <v>1051</v>
      </c>
      <c r="D64" s="89" t="s">
        <v>109</v>
      </c>
      <c r="E64" s="89" t="s">
        <v>295</v>
      </c>
      <c r="F64" s="88" t="s">
        <v>1052</v>
      </c>
      <c r="G64" s="89" t="s">
        <v>143</v>
      </c>
      <c r="H64" s="89" t="s">
        <v>122</v>
      </c>
      <c r="I64" s="91">
        <v>0.31200899999999998</v>
      </c>
      <c r="J64" s="103">
        <v>14230</v>
      </c>
      <c r="K64" s="91"/>
      <c r="L64" s="91">
        <v>4.4398812000000003E-2</v>
      </c>
      <c r="M64" s="92">
        <v>1.213842871716888E-8</v>
      </c>
      <c r="N64" s="92">
        <f t="shared" si="1"/>
        <v>3.0905289752002937E-3</v>
      </c>
      <c r="O64" s="92">
        <f>L64/'סכום נכסי הקרן'!$C$42</f>
        <v>5.1801380534832655E-4</v>
      </c>
    </row>
    <row r="65" spans="2:15">
      <c r="B65" s="87" t="s">
        <v>1053</v>
      </c>
      <c r="C65" s="88" t="s">
        <v>1054</v>
      </c>
      <c r="D65" s="89" t="s">
        <v>109</v>
      </c>
      <c r="E65" s="89" t="s">
        <v>295</v>
      </c>
      <c r="F65" s="88" t="s">
        <v>609</v>
      </c>
      <c r="G65" s="89" t="s">
        <v>498</v>
      </c>
      <c r="H65" s="89" t="s">
        <v>122</v>
      </c>
      <c r="I65" s="91">
        <v>0.37159599999999998</v>
      </c>
      <c r="J65" s="103">
        <v>20430</v>
      </c>
      <c r="K65" s="91"/>
      <c r="L65" s="91">
        <v>7.5917017000000003E-2</v>
      </c>
      <c r="M65" s="92">
        <v>1.9863083297933794E-8</v>
      </c>
      <c r="N65" s="92">
        <f t="shared" si="1"/>
        <v>5.2844598803516024E-3</v>
      </c>
      <c r="O65" s="92">
        <f>L65/'סכום נכסי הקרן'!$C$42</f>
        <v>8.8574583632696283E-4</v>
      </c>
    </row>
    <row r="66" spans="2:15">
      <c r="B66" s="87" t="s">
        <v>1055</v>
      </c>
      <c r="C66" s="88" t="s">
        <v>1056</v>
      </c>
      <c r="D66" s="89" t="s">
        <v>109</v>
      </c>
      <c r="E66" s="89" t="s">
        <v>295</v>
      </c>
      <c r="F66" s="88" t="s">
        <v>1057</v>
      </c>
      <c r="G66" s="89" t="s">
        <v>118</v>
      </c>
      <c r="H66" s="89" t="s">
        <v>122</v>
      </c>
      <c r="I66" s="91">
        <v>0.261818</v>
      </c>
      <c r="J66" s="103">
        <v>26300</v>
      </c>
      <c r="K66" s="91"/>
      <c r="L66" s="91">
        <v>6.8858098999999992E-2</v>
      </c>
      <c r="M66" s="92">
        <v>4.5036820832346392E-8</v>
      </c>
      <c r="N66" s="92">
        <f t="shared" si="1"/>
        <v>4.7931000977393346E-3</v>
      </c>
      <c r="O66" s="92">
        <f>L66/'סכום נכסי הקרן'!$C$42</f>
        <v>8.033873945105061E-4</v>
      </c>
    </row>
    <row r="67" spans="2:15">
      <c r="B67" s="87" t="s">
        <v>1058</v>
      </c>
      <c r="C67" s="88" t="s">
        <v>1059</v>
      </c>
      <c r="D67" s="89" t="s">
        <v>109</v>
      </c>
      <c r="E67" s="89" t="s">
        <v>295</v>
      </c>
      <c r="F67" s="88" t="s">
        <v>1060</v>
      </c>
      <c r="G67" s="89" t="s">
        <v>498</v>
      </c>
      <c r="H67" s="89" t="s">
        <v>122</v>
      </c>
      <c r="I67" s="91">
        <v>0.240344</v>
      </c>
      <c r="J67" s="103">
        <v>7144</v>
      </c>
      <c r="K67" s="91">
        <v>3.0801599999999999E-4</v>
      </c>
      <c r="L67" s="91">
        <v>1.7478214999999998E-2</v>
      </c>
      <c r="M67" s="92">
        <v>7.7003970633377393E-9</v>
      </c>
      <c r="N67" s="92">
        <f t="shared" si="1"/>
        <v>1.2166300731713362E-3</v>
      </c>
      <c r="O67" s="92">
        <f>L67/'סכום נכסי הקרן'!$C$42</f>
        <v>2.0392339918568541E-4</v>
      </c>
    </row>
    <row r="68" spans="2:15">
      <c r="B68" s="87" t="s">
        <v>1061</v>
      </c>
      <c r="C68" s="88" t="s">
        <v>1062</v>
      </c>
      <c r="D68" s="89" t="s">
        <v>109</v>
      </c>
      <c r="E68" s="89" t="s">
        <v>295</v>
      </c>
      <c r="F68" s="88" t="s">
        <v>1063</v>
      </c>
      <c r="G68" s="89" t="s">
        <v>1064</v>
      </c>
      <c r="H68" s="89" t="s">
        <v>122</v>
      </c>
      <c r="I68" s="91">
        <v>3.4088909999999997</v>
      </c>
      <c r="J68" s="103">
        <v>3650</v>
      </c>
      <c r="K68" s="91">
        <v>1.382295E-3</v>
      </c>
      <c r="L68" s="91">
        <v>0.12580682400000001</v>
      </c>
      <c r="M68" s="92">
        <v>4.7665397506330648E-8</v>
      </c>
      <c r="N68" s="92">
        <f t="shared" si="1"/>
        <v>8.7572080723674253E-3</v>
      </c>
      <c r="O68" s="92">
        <f>L68/'סכום נכסי הקרן'!$C$42</f>
        <v>1.4678246715030838E-3</v>
      </c>
    </row>
    <row r="69" spans="2:15">
      <c r="B69" s="87" t="s">
        <v>1065</v>
      </c>
      <c r="C69" s="88" t="s">
        <v>1066</v>
      </c>
      <c r="D69" s="89" t="s">
        <v>109</v>
      </c>
      <c r="E69" s="89" t="s">
        <v>295</v>
      </c>
      <c r="F69" s="88" t="s">
        <v>1067</v>
      </c>
      <c r="G69" s="89" t="s">
        <v>144</v>
      </c>
      <c r="H69" s="89" t="s">
        <v>122</v>
      </c>
      <c r="I69" s="91">
        <v>1.569515</v>
      </c>
      <c r="J69" s="103">
        <v>1985</v>
      </c>
      <c r="K69" s="91"/>
      <c r="L69" s="91">
        <v>3.1154866E-2</v>
      </c>
      <c r="M69" s="92">
        <v>1.1879677658794426E-8</v>
      </c>
      <c r="N69" s="92">
        <f t="shared" si="1"/>
        <v>2.1686394692606295E-3</v>
      </c>
      <c r="O69" s="92">
        <f>L69/'סכום נכסי הקרן'!$C$42</f>
        <v>3.6349284957843455E-4</v>
      </c>
    </row>
    <row r="70" spans="2:15">
      <c r="B70" s="87" t="s">
        <v>1068</v>
      </c>
      <c r="C70" s="88" t="s">
        <v>1069</v>
      </c>
      <c r="D70" s="89" t="s">
        <v>109</v>
      </c>
      <c r="E70" s="89" t="s">
        <v>295</v>
      </c>
      <c r="F70" s="88" t="s">
        <v>1070</v>
      </c>
      <c r="G70" s="89" t="s">
        <v>1064</v>
      </c>
      <c r="H70" s="89" t="s">
        <v>122</v>
      </c>
      <c r="I70" s="91">
        <v>0.86949699999999996</v>
      </c>
      <c r="J70" s="103">
        <v>14920</v>
      </c>
      <c r="K70" s="91">
        <v>1.0868709999999999E-3</v>
      </c>
      <c r="L70" s="91">
        <v>0.13081580299999998</v>
      </c>
      <c r="M70" s="92">
        <v>3.7915198474212146E-8</v>
      </c>
      <c r="N70" s="92">
        <f t="shared" si="1"/>
        <v>9.1058749406536695E-3</v>
      </c>
      <c r="O70" s="92">
        <f>L70/'סכום נכסי הקרן'!$C$42</f>
        <v>1.5262658809818382E-3</v>
      </c>
    </row>
    <row r="71" spans="2:15">
      <c r="B71" s="87" t="s">
        <v>1071</v>
      </c>
      <c r="C71" s="88" t="s">
        <v>1072</v>
      </c>
      <c r="D71" s="89" t="s">
        <v>109</v>
      </c>
      <c r="E71" s="89" t="s">
        <v>295</v>
      </c>
      <c r="F71" s="88" t="s">
        <v>1073</v>
      </c>
      <c r="G71" s="89" t="s">
        <v>568</v>
      </c>
      <c r="H71" s="89" t="s">
        <v>122</v>
      </c>
      <c r="I71" s="91">
        <v>0.31216100000000002</v>
      </c>
      <c r="J71" s="103">
        <v>16530</v>
      </c>
      <c r="K71" s="91"/>
      <c r="L71" s="91">
        <v>5.1600136999999997E-2</v>
      </c>
      <c r="M71" s="92">
        <v>2.1546384352140345E-8</v>
      </c>
      <c r="N71" s="92">
        <f t="shared" si="1"/>
        <v>3.5918014770936831E-3</v>
      </c>
      <c r="O71" s="92">
        <f>L71/'סכום נכסי הקרן'!$C$42</f>
        <v>6.0203375090002356E-4</v>
      </c>
    </row>
    <row r="72" spans="2:15">
      <c r="B72" s="87" t="s">
        <v>1074</v>
      </c>
      <c r="C72" s="88" t="s">
        <v>1075</v>
      </c>
      <c r="D72" s="89" t="s">
        <v>109</v>
      </c>
      <c r="E72" s="89" t="s">
        <v>295</v>
      </c>
      <c r="F72" s="88" t="s">
        <v>1076</v>
      </c>
      <c r="G72" s="89" t="s">
        <v>119</v>
      </c>
      <c r="H72" s="89" t="s">
        <v>122</v>
      </c>
      <c r="I72" s="91">
        <v>2.259204</v>
      </c>
      <c r="J72" s="103">
        <v>1500</v>
      </c>
      <c r="K72" s="91"/>
      <c r="L72" s="91">
        <v>3.3888060000000005E-2</v>
      </c>
      <c r="M72" s="92">
        <v>1.1282309399148872E-8</v>
      </c>
      <c r="N72" s="92">
        <f t="shared" si="1"/>
        <v>2.3588926510764766E-3</v>
      </c>
      <c r="O72" s="92">
        <f>L72/'סכום נכסי הקרן'!$C$42</f>
        <v>3.9538181599256327E-4</v>
      </c>
    </row>
    <row r="73" spans="2:15">
      <c r="B73" s="87" t="s">
        <v>1077</v>
      </c>
      <c r="C73" s="88" t="s">
        <v>1078</v>
      </c>
      <c r="D73" s="89" t="s">
        <v>109</v>
      </c>
      <c r="E73" s="89" t="s">
        <v>295</v>
      </c>
      <c r="F73" s="88" t="s">
        <v>1079</v>
      </c>
      <c r="G73" s="89" t="s">
        <v>498</v>
      </c>
      <c r="H73" s="89" t="s">
        <v>122</v>
      </c>
      <c r="I73" s="91">
        <v>5.7294239999999999</v>
      </c>
      <c r="J73" s="103">
        <v>653</v>
      </c>
      <c r="K73" s="91">
        <v>4.7337600000000002E-4</v>
      </c>
      <c r="L73" s="91">
        <v>3.7886512000000004E-2</v>
      </c>
      <c r="M73" s="92">
        <v>1.893497294384675E-8</v>
      </c>
      <c r="N73" s="92">
        <f t="shared" si="1"/>
        <v>2.6372183810970807E-3</v>
      </c>
      <c r="O73" s="92">
        <f>L73/'סכום נכסי הקרן'!$C$42</f>
        <v>4.4203291413506823E-4</v>
      </c>
    </row>
    <row r="74" spans="2:15">
      <c r="B74" s="87" t="s">
        <v>1080</v>
      </c>
      <c r="C74" s="88" t="s">
        <v>1081</v>
      </c>
      <c r="D74" s="89" t="s">
        <v>109</v>
      </c>
      <c r="E74" s="89" t="s">
        <v>295</v>
      </c>
      <c r="F74" s="88" t="s">
        <v>563</v>
      </c>
      <c r="G74" s="89" t="s">
        <v>116</v>
      </c>
      <c r="H74" s="89" t="s">
        <v>122</v>
      </c>
      <c r="I74" s="91">
        <v>154.48805100000001</v>
      </c>
      <c r="J74" s="103">
        <v>126</v>
      </c>
      <c r="K74" s="91"/>
      <c r="L74" s="91">
        <v>0.194654945</v>
      </c>
      <c r="M74" s="92">
        <v>5.9637372583492495E-8</v>
      </c>
      <c r="N74" s="92">
        <f t="shared" si="1"/>
        <v>1.3549613617781474E-2</v>
      </c>
      <c r="O74" s="92">
        <f>L74/'סכום נכסי הקרן'!$C$42</f>
        <v>2.2710956497961972E-3</v>
      </c>
    </row>
    <row r="75" spans="2:15">
      <c r="B75" s="87" t="s">
        <v>1082</v>
      </c>
      <c r="C75" s="88" t="s">
        <v>1083</v>
      </c>
      <c r="D75" s="89" t="s">
        <v>109</v>
      </c>
      <c r="E75" s="89" t="s">
        <v>295</v>
      </c>
      <c r="F75" s="88" t="s">
        <v>365</v>
      </c>
      <c r="G75" s="89" t="s">
        <v>319</v>
      </c>
      <c r="H75" s="89" t="s">
        <v>122</v>
      </c>
      <c r="I75" s="91">
        <v>8.3287E-2</v>
      </c>
      <c r="J75" s="103">
        <v>59120</v>
      </c>
      <c r="K75" s="91"/>
      <c r="L75" s="91">
        <v>4.9239488000000005E-2</v>
      </c>
      <c r="M75" s="92">
        <v>1.5412398758229249E-8</v>
      </c>
      <c r="N75" s="92">
        <f t="shared" si="1"/>
        <v>3.4274805458314327E-3</v>
      </c>
      <c r="O75" s="92">
        <f>L75/'סכום נכסי הקרן'!$C$42</f>
        <v>5.744913749557817E-4</v>
      </c>
    </row>
    <row r="76" spans="2:15">
      <c r="B76" s="87" t="s">
        <v>1084</v>
      </c>
      <c r="C76" s="88" t="s">
        <v>1085</v>
      </c>
      <c r="D76" s="89" t="s">
        <v>109</v>
      </c>
      <c r="E76" s="89" t="s">
        <v>295</v>
      </c>
      <c r="F76" s="88" t="s">
        <v>1086</v>
      </c>
      <c r="G76" s="89" t="s">
        <v>432</v>
      </c>
      <c r="H76" s="89" t="s">
        <v>122</v>
      </c>
      <c r="I76" s="91">
        <v>1.0190399999999999</v>
      </c>
      <c r="J76" s="103">
        <v>4874</v>
      </c>
      <c r="K76" s="91"/>
      <c r="L76" s="91">
        <v>4.9667996999999992E-2</v>
      </c>
      <c r="M76" s="92">
        <v>1.2894196590414764E-8</v>
      </c>
      <c r="N76" s="92">
        <f t="shared" si="1"/>
        <v>3.4573083592565773E-3</v>
      </c>
      <c r="O76" s="92">
        <f>L76/'סכום נכסי הקרן'!$C$42</f>
        <v>5.7949091363073541E-4</v>
      </c>
    </row>
    <row r="77" spans="2:15">
      <c r="B77" s="87" t="s">
        <v>1087</v>
      </c>
      <c r="C77" s="88" t="s">
        <v>1088</v>
      </c>
      <c r="D77" s="89" t="s">
        <v>109</v>
      </c>
      <c r="E77" s="89" t="s">
        <v>295</v>
      </c>
      <c r="F77" s="88" t="s">
        <v>442</v>
      </c>
      <c r="G77" s="89" t="s">
        <v>319</v>
      </c>
      <c r="H77" s="89" t="s">
        <v>122</v>
      </c>
      <c r="I77" s="91">
        <v>0.81421300000000008</v>
      </c>
      <c r="J77" s="103">
        <v>7670</v>
      </c>
      <c r="K77" s="91"/>
      <c r="L77" s="91">
        <v>6.2450165999999994E-2</v>
      </c>
      <c r="M77" s="92">
        <v>2.2325332426076144E-8</v>
      </c>
      <c r="N77" s="92">
        <f t="shared" si="1"/>
        <v>4.3470543204865075E-3</v>
      </c>
      <c r="O77" s="92">
        <f>L77/'סכום נכסי הקרן'!$C$42</f>
        <v>7.2862418332937998E-4</v>
      </c>
    </row>
    <row r="78" spans="2:15">
      <c r="B78" s="87" t="s">
        <v>1089</v>
      </c>
      <c r="C78" s="88" t="s">
        <v>1090</v>
      </c>
      <c r="D78" s="89" t="s">
        <v>109</v>
      </c>
      <c r="E78" s="89" t="s">
        <v>295</v>
      </c>
      <c r="F78" s="88" t="s">
        <v>1091</v>
      </c>
      <c r="G78" s="89" t="s">
        <v>1064</v>
      </c>
      <c r="H78" s="89" t="s">
        <v>122</v>
      </c>
      <c r="I78" s="91">
        <v>2.2715900000000002</v>
      </c>
      <c r="J78" s="103">
        <v>6316</v>
      </c>
      <c r="K78" s="91">
        <v>1.3402380000000001E-3</v>
      </c>
      <c r="L78" s="91">
        <v>0.14481387500000001</v>
      </c>
      <c r="M78" s="92">
        <v>3.5760638553437711E-8</v>
      </c>
      <c r="N78" s="92">
        <f t="shared" si="1"/>
        <v>1.0080257928940383E-2</v>
      </c>
      <c r="O78" s="92">
        <f>L78/'סכום נכסי הקרן'!$C$42</f>
        <v>1.6895854433219269E-3</v>
      </c>
    </row>
    <row r="79" spans="2:15">
      <c r="B79" s="87" t="s">
        <v>1092</v>
      </c>
      <c r="C79" s="88" t="s">
        <v>1093</v>
      </c>
      <c r="D79" s="89" t="s">
        <v>109</v>
      </c>
      <c r="E79" s="89" t="s">
        <v>295</v>
      </c>
      <c r="F79" s="88" t="s">
        <v>1094</v>
      </c>
      <c r="G79" s="89" t="s">
        <v>1095</v>
      </c>
      <c r="H79" s="89" t="s">
        <v>122</v>
      </c>
      <c r="I79" s="91">
        <v>2.8211169999999997</v>
      </c>
      <c r="J79" s="103">
        <v>3813</v>
      </c>
      <c r="K79" s="91"/>
      <c r="L79" s="91">
        <v>0.10756919200000001</v>
      </c>
      <c r="M79" s="92">
        <v>2.5746539508799212E-8</v>
      </c>
      <c r="N79" s="92">
        <f t="shared" si="1"/>
        <v>7.4877162189583733E-3</v>
      </c>
      <c r="O79" s="92">
        <f>L79/'סכום נכסי הקרן'!$C$42</f>
        <v>1.2550409341169932E-3</v>
      </c>
    </row>
    <row r="80" spans="2:15">
      <c r="B80" s="87" t="s">
        <v>1096</v>
      </c>
      <c r="C80" s="88" t="s">
        <v>1097</v>
      </c>
      <c r="D80" s="89" t="s">
        <v>109</v>
      </c>
      <c r="E80" s="89" t="s">
        <v>295</v>
      </c>
      <c r="F80" s="88" t="s">
        <v>479</v>
      </c>
      <c r="G80" s="89" t="s">
        <v>480</v>
      </c>
      <c r="H80" s="89" t="s">
        <v>122</v>
      </c>
      <c r="I80" s="91">
        <v>2.5103E-2</v>
      </c>
      <c r="J80" s="103">
        <v>45570</v>
      </c>
      <c r="K80" s="91"/>
      <c r="L80" s="91">
        <v>1.1439586999999999E-2</v>
      </c>
      <c r="M80" s="92">
        <v>8.4897952005584341E-9</v>
      </c>
      <c r="N80" s="92">
        <f t="shared" ref="N80:N109" si="2">IFERROR(L80/$L$11,0)</f>
        <v>7.9629101535024405E-4</v>
      </c>
      <c r="O80" s="92">
        <f>L80/'סכום נכסי הקרן'!$C$42</f>
        <v>1.3346897645556926E-4</v>
      </c>
    </row>
    <row r="81" spans="2:15">
      <c r="B81" s="87" t="s">
        <v>1098</v>
      </c>
      <c r="C81" s="88" t="s">
        <v>1099</v>
      </c>
      <c r="D81" s="89" t="s">
        <v>109</v>
      </c>
      <c r="E81" s="89" t="s">
        <v>295</v>
      </c>
      <c r="F81" s="88" t="s">
        <v>1100</v>
      </c>
      <c r="G81" s="89" t="s">
        <v>432</v>
      </c>
      <c r="H81" s="89" t="s">
        <v>122</v>
      </c>
      <c r="I81" s="91">
        <v>0.96548400000000001</v>
      </c>
      <c r="J81" s="103">
        <v>7300</v>
      </c>
      <c r="K81" s="91"/>
      <c r="L81" s="91">
        <v>7.0480367000000002E-2</v>
      </c>
      <c r="M81" s="92">
        <v>1.5601762099160982E-8</v>
      </c>
      <c r="N81" s="92">
        <f t="shared" si="2"/>
        <v>4.9060235304550625E-3</v>
      </c>
      <c r="O81" s="92">
        <f>L81/'סכום נכסי הקרן'!$C$42</f>
        <v>8.223148653620871E-4</v>
      </c>
    </row>
    <row r="82" spans="2:15">
      <c r="B82" s="87" t="s">
        <v>1101</v>
      </c>
      <c r="C82" s="88" t="s">
        <v>1102</v>
      </c>
      <c r="D82" s="89" t="s">
        <v>109</v>
      </c>
      <c r="E82" s="89" t="s">
        <v>295</v>
      </c>
      <c r="F82" s="88" t="s">
        <v>532</v>
      </c>
      <c r="G82" s="89" t="s">
        <v>319</v>
      </c>
      <c r="H82" s="89" t="s">
        <v>122</v>
      </c>
      <c r="I82" s="91">
        <v>30.449338000000001</v>
      </c>
      <c r="J82" s="103">
        <v>160</v>
      </c>
      <c r="K82" s="91">
        <v>8.8260499999999996E-4</v>
      </c>
      <c r="L82" s="91">
        <v>4.9601545999999996E-2</v>
      </c>
      <c r="M82" s="92">
        <v>4.4130502259919253E-8</v>
      </c>
      <c r="N82" s="92">
        <f t="shared" si="2"/>
        <v>3.452682813398931E-3</v>
      </c>
      <c r="O82" s="92">
        <f>L82/'סכום נכסי הקרן'!$C$42</f>
        <v>5.787156105577794E-4</v>
      </c>
    </row>
    <row r="83" spans="2:15">
      <c r="B83" s="87" t="s">
        <v>1103</v>
      </c>
      <c r="C83" s="88" t="s">
        <v>1104</v>
      </c>
      <c r="D83" s="89" t="s">
        <v>109</v>
      </c>
      <c r="E83" s="89" t="s">
        <v>295</v>
      </c>
      <c r="F83" s="88" t="s">
        <v>537</v>
      </c>
      <c r="G83" s="89" t="s">
        <v>329</v>
      </c>
      <c r="H83" s="89" t="s">
        <v>122</v>
      </c>
      <c r="I83" s="91">
        <v>7.0914099999999998</v>
      </c>
      <c r="J83" s="103">
        <v>416.9</v>
      </c>
      <c r="K83" s="91"/>
      <c r="L83" s="91">
        <v>2.9564088999999998E-2</v>
      </c>
      <c r="M83" s="92">
        <v>1.2397660116545009E-8</v>
      </c>
      <c r="N83" s="92">
        <f t="shared" si="2"/>
        <v>2.0579080737543219E-3</v>
      </c>
      <c r="O83" s="92">
        <f>L83/'סכום נכסי הקרן'!$C$42</f>
        <v>3.449327933492139E-4</v>
      </c>
    </row>
    <row r="84" spans="2:15">
      <c r="B84" s="87" t="s">
        <v>1105</v>
      </c>
      <c r="C84" s="88" t="s">
        <v>1106</v>
      </c>
      <c r="D84" s="89" t="s">
        <v>109</v>
      </c>
      <c r="E84" s="89" t="s">
        <v>295</v>
      </c>
      <c r="F84" s="88" t="s">
        <v>1107</v>
      </c>
      <c r="G84" s="89" t="s">
        <v>116</v>
      </c>
      <c r="H84" s="89" t="s">
        <v>122</v>
      </c>
      <c r="I84" s="91">
        <v>0.51026000000000005</v>
      </c>
      <c r="J84" s="103">
        <v>1796</v>
      </c>
      <c r="K84" s="91"/>
      <c r="L84" s="91">
        <v>9.1642690000000009E-3</v>
      </c>
      <c r="M84" s="92">
        <v>5.4460945505882271E-9</v>
      </c>
      <c r="N84" s="92">
        <f t="shared" si="2"/>
        <v>6.3790983598907612E-4</v>
      </c>
      <c r="O84" s="92">
        <f>L84/'סכום נכסי הקרן'!$C$42</f>
        <v>1.0692218201526885E-4</v>
      </c>
    </row>
    <row r="85" spans="2:15">
      <c r="B85" s="87" t="s">
        <v>1108</v>
      </c>
      <c r="C85" s="88" t="s">
        <v>1109</v>
      </c>
      <c r="D85" s="89" t="s">
        <v>109</v>
      </c>
      <c r="E85" s="89" t="s">
        <v>295</v>
      </c>
      <c r="F85" s="88" t="s">
        <v>1110</v>
      </c>
      <c r="G85" s="89" t="s">
        <v>146</v>
      </c>
      <c r="H85" s="89" t="s">
        <v>122</v>
      </c>
      <c r="I85" s="91">
        <v>0.33815699999999999</v>
      </c>
      <c r="J85" s="103">
        <v>6095</v>
      </c>
      <c r="K85" s="91"/>
      <c r="L85" s="91">
        <v>2.0610666999999999E-2</v>
      </c>
      <c r="M85" s="92">
        <v>1.0260861723405544E-8</v>
      </c>
      <c r="N85" s="92">
        <f t="shared" si="2"/>
        <v>1.4346749539538245E-3</v>
      </c>
      <c r="O85" s="92">
        <f>L85/'סכום נכסי הקרן'!$C$42</f>
        <v>2.4047062438150769E-4</v>
      </c>
    </row>
    <row r="86" spans="2:15">
      <c r="B86" s="87" t="s">
        <v>1111</v>
      </c>
      <c r="C86" s="88" t="s">
        <v>1112</v>
      </c>
      <c r="D86" s="89" t="s">
        <v>109</v>
      </c>
      <c r="E86" s="89" t="s">
        <v>295</v>
      </c>
      <c r="F86" s="88" t="s">
        <v>1113</v>
      </c>
      <c r="G86" s="89" t="s">
        <v>118</v>
      </c>
      <c r="H86" s="89" t="s">
        <v>122</v>
      </c>
      <c r="I86" s="91">
        <v>24.231497999999998</v>
      </c>
      <c r="J86" s="103">
        <v>181</v>
      </c>
      <c r="K86" s="91">
        <v>8.0501900000000003E-4</v>
      </c>
      <c r="L86" s="91">
        <v>4.4664029000000001E-2</v>
      </c>
      <c r="M86" s="92">
        <v>4.7633858199920246E-8</v>
      </c>
      <c r="N86" s="92">
        <f t="shared" si="2"/>
        <v>3.1089902985171358E-3</v>
      </c>
      <c r="O86" s="92">
        <f>L86/'סכום נכסי הקרן'!$C$42</f>
        <v>5.2110816894105206E-4</v>
      </c>
    </row>
    <row r="87" spans="2:15">
      <c r="B87" s="87" t="s">
        <v>1114</v>
      </c>
      <c r="C87" s="88" t="s">
        <v>1115</v>
      </c>
      <c r="D87" s="89" t="s">
        <v>109</v>
      </c>
      <c r="E87" s="89" t="s">
        <v>295</v>
      </c>
      <c r="F87" s="88" t="s">
        <v>539</v>
      </c>
      <c r="G87" s="89" t="s">
        <v>540</v>
      </c>
      <c r="H87" s="89" t="s">
        <v>122</v>
      </c>
      <c r="I87" s="91">
        <v>0.7849330000000001</v>
      </c>
      <c r="J87" s="103">
        <v>8390</v>
      </c>
      <c r="K87" s="91"/>
      <c r="L87" s="91">
        <v>6.5855858999999989E-2</v>
      </c>
      <c r="M87" s="92">
        <v>2.3327874937176538E-8</v>
      </c>
      <c r="N87" s="92">
        <f t="shared" si="2"/>
        <v>4.5841190621542984E-3</v>
      </c>
      <c r="O87" s="92">
        <f>L87/'סכום נכסי הקרן'!$C$42</f>
        <v>7.6835939045109651E-4</v>
      </c>
    </row>
    <row r="88" spans="2:15">
      <c r="B88" s="87" t="s">
        <v>1116</v>
      </c>
      <c r="C88" s="88" t="s">
        <v>1117</v>
      </c>
      <c r="D88" s="89" t="s">
        <v>109</v>
      </c>
      <c r="E88" s="89" t="s">
        <v>295</v>
      </c>
      <c r="F88" s="88" t="s">
        <v>1118</v>
      </c>
      <c r="G88" s="89" t="s">
        <v>116</v>
      </c>
      <c r="H88" s="89" t="s">
        <v>122</v>
      </c>
      <c r="I88" s="91">
        <v>2.4545119999999998</v>
      </c>
      <c r="J88" s="103">
        <v>1519</v>
      </c>
      <c r="K88" s="91"/>
      <c r="L88" s="91">
        <v>3.7284038999999998E-2</v>
      </c>
      <c r="M88" s="92">
        <v>2.6065537392824385E-8</v>
      </c>
      <c r="N88" s="92">
        <f t="shared" si="2"/>
        <v>2.5952812170289101E-3</v>
      </c>
      <c r="O88" s="92">
        <f>L88/'סכום נכסי הקרן'!$C$42</f>
        <v>4.350036870613883E-4</v>
      </c>
    </row>
    <row r="89" spans="2:15">
      <c r="B89" s="87" t="s">
        <v>1119</v>
      </c>
      <c r="C89" s="88" t="s">
        <v>1120</v>
      </c>
      <c r="D89" s="89" t="s">
        <v>109</v>
      </c>
      <c r="E89" s="89" t="s">
        <v>295</v>
      </c>
      <c r="F89" s="88" t="s">
        <v>507</v>
      </c>
      <c r="G89" s="89" t="s">
        <v>145</v>
      </c>
      <c r="H89" s="89" t="s">
        <v>122</v>
      </c>
      <c r="I89" s="91">
        <v>5.0144289999999998</v>
      </c>
      <c r="J89" s="103">
        <v>1290</v>
      </c>
      <c r="K89" s="91"/>
      <c r="L89" s="91">
        <v>6.4686133999999992E-2</v>
      </c>
      <c r="M89" s="92">
        <v>3.0407726234488236E-8</v>
      </c>
      <c r="N89" s="92">
        <f t="shared" si="2"/>
        <v>4.5026964104510018E-3</v>
      </c>
      <c r="O89" s="92">
        <f>L89/'סכום נכסי הקרן'!$C$42</f>
        <v>7.5471186991696445E-4</v>
      </c>
    </row>
    <row r="90" spans="2:15">
      <c r="B90" s="87" t="s">
        <v>1121</v>
      </c>
      <c r="C90" s="88" t="s">
        <v>1122</v>
      </c>
      <c r="D90" s="89" t="s">
        <v>109</v>
      </c>
      <c r="E90" s="89" t="s">
        <v>295</v>
      </c>
      <c r="F90" s="88" t="s">
        <v>1123</v>
      </c>
      <c r="G90" s="89" t="s">
        <v>117</v>
      </c>
      <c r="H90" s="89" t="s">
        <v>122</v>
      </c>
      <c r="I90" s="91">
        <v>0.33667400000000003</v>
      </c>
      <c r="J90" s="103">
        <v>11960</v>
      </c>
      <c r="K90" s="91"/>
      <c r="L90" s="91">
        <v>4.0266219999999998E-2</v>
      </c>
      <c r="M90" s="92">
        <v>2.7496572463555655E-8</v>
      </c>
      <c r="N90" s="92">
        <f t="shared" si="2"/>
        <v>2.8028659783011665E-3</v>
      </c>
      <c r="O90" s="92">
        <f>L90/'סכום נכסי הקרן'!$C$42</f>
        <v>4.697976569551656E-4</v>
      </c>
    </row>
    <row r="91" spans="2:15">
      <c r="B91" s="87" t="s">
        <v>1124</v>
      </c>
      <c r="C91" s="88" t="s">
        <v>1125</v>
      </c>
      <c r="D91" s="89" t="s">
        <v>109</v>
      </c>
      <c r="E91" s="89" t="s">
        <v>295</v>
      </c>
      <c r="F91" s="88" t="s">
        <v>1126</v>
      </c>
      <c r="G91" s="89" t="s">
        <v>470</v>
      </c>
      <c r="H91" s="89" t="s">
        <v>122</v>
      </c>
      <c r="I91" s="91">
        <v>0.13800699999999999</v>
      </c>
      <c r="J91" s="103">
        <v>40150</v>
      </c>
      <c r="K91" s="91"/>
      <c r="L91" s="91">
        <v>5.5409949E-2</v>
      </c>
      <c r="M91" s="92">
        <v>2.0291082874283121E-8</v>
      </c>
      <c r="N91" s="92">
        <f t="shared" si="2"/>
        <v>3.8569962840192783E-3</v>
      </c>
      <c r="O91" s="92">
        <f>L91/'סכום נכסי הקרן'!$C$42</f>
        <v>6.4648393149903871E-4</v>
      </c>
    </row>
    <row r="92" spans="2:15">
      <c r="B92" s="87" t="s">
        <v>1127</v>
      </c>
      <c r="C92" s="88" t="s">
        <v>1128</v>
      </c>
      <c r="D92" s="89" t="s">
        <v>109</v>
      </c>
      <c r="E92" s="89" t="s">
        <v>295</v>
      </c>
      <c r="F92" s="88" t="s">
        <v>1129</v>
      </c>
      <c r="G92" s="89" t="s">
        <v>568</v>
      </c>
      <c r="H92" s="89" t="s">
        <v>122</v>
      </c>
      <c r="I92" s="91">
        <v>0.17093499999999998</v>
      </c>
      <c r="J92" s="103">
        <v>30550</v>
      </c>
      <c r="K92" s="91"/>
      <c r="L92" s="91">
        <v>5.2220608000000002E-2</v>
      </c>
      <c r="M92" s="92">
        <v>1.240980323272706E-8</v>
      </c>
      <c r="N92" s="92">
        <f t="shared" si="2"/>
        <v>3.6349914526221166E-3</v>
      </c>
      <c r="O92" s="92">
        <f>L92/'סכום נכסי הקרן'!$C$42</f>
        <v>6.0927296585510586E-4</v>
      </c>
    </row>
    <row r="93" spans="2:15">
      <c r="B93" s="87" t="s">
        <v>1130</v>
      </c>
      <c r="C93" s="88" t="s">
        <v>1131</v>
      </c>
      <c r="D93" s="89" t="s">
        <v>109</v>
      </c>
      <c r="E93" s="89" t="s">
        <v>295</v>
      </c>
      <c r="F93" s="88" t="s">
        <v>485</v>
      </c>
      <c r="G93" s="89" t="s">
        <v>329</v>
      </c>
      <c r="H93" s="89" t="s">
        <v>122</v>
      </c>
      <c r="I93" s="91">
        <v>0.315996</v>
      </c>
      <c r="J93" s="103">
        <v>35160</v>
      </c>
      <c r="K93" s="91"/>
      <c r="L93" s="91">
        <v>0.11110435099999999</v>
      </c>
      <c r="M93" s="92">
        <v>2.972060397546326E-8</v>
      </c>
      <c r="N93" s="92">
        <f t="shared" si="2"/>
        <v>7.7337928779788899E-3</v>
      </c>
      <c r="O93" s="92">
        <f>L93/'סכום נכסי הקרן'!$C$42</f>
        <v>1.2962866585769488E-3</v>
      </c>
    </row>
    <row r="94" spans="2:15">
      <c r="B94" s="87" t="s">
        <v>1132</v>
      </c>
      <c r="C94" s="88" t="s">
        <v>1133</v>
      </c>
      <c r="D94" s="89" t="s">
        <v>109</v>
      </c>
      <c r="E94" s="89" t="s">
        <v>295</v>
      </c>
      <c r="F94" s="88" t="s">
        <v>1134</v>
      </c>
      <c r="G94" s="89" t="s">
        <v>302</v>
      </c>
      <c r="H94" s="89" t="s">
        <v>122</v>
      </c>
      <c r="I94" s="91">
        <v>3.6233000000000001E-2</v>
      </c>
      <c r="J94" s="103">
        <v>13450</v>
      </c>
      <c r="K94" s="91"/>
      <c r="L94" s="91">
        <v>4.8733520000000001E-3</v>
      </c>
      <c r="M94" s="92">
        <v>1.0220113368144094E-9</v>
      </c>
      <c r="N94" s="92">
        <f t="shared" si="2"/>
        <v>3.3922609376012811E-4</v>
      </c>
      <c r="O94" s="92">
        <f>L94/'סכום נכסי הקרן'!$C$42</f>
        <v>5.6858809968200898E-5</v>
      </c>
    </row>
    <row r="95" spans="2:15">
      <c r="B95" s="87" t="s">
        <v>1135</v>
      </c>
      <c r="C95" s="88" t="s">
        <v>1136</v>
      </c>
      <c r="D95" s="89" t="s">
        <v>109</v>
      </c>
      <c r="E95" s="89" t="s">
        <v>295</v>
      </c>
      <c r="F95" s="88" t="s">
        <v>1137</v>
      </c>
      <c r="G95" s="89" t="s">
        <v>409</v>
      </c>
      <c r="H95" s="89" t="s">
        <v>122</v>
      </c>
      <c r="I95" s="91">
        <v>0.20056599999999999</v>
      </c>
      <c r="J95" s="103">
        <v>14360</v>
      </c>
      <c r="K95" s="91"/>
      <c r="L95" s="91">
        <v>2.8801225999999999E-2</v>
      </c>
      <c r="M95" s="92">
        <v>2.1006173573293966E-8</v>
      </c>
      <c r="N95" s="92">
        <f t="shared" si="2"/>
        <v>2.0048064230703301E-3</v>
      </c>
      <c r="O95" s="92">
        <f>L95/'סכום נכסי הקרן'!$C$42</f>
        <v>3.3603224966823796E-4</v>
      </c>
    </row>
    <row r="96" spans="2:15">
      <c r="B96" s="87" t="s">
        <v>1138</v>
      </c>
      <c r="C96" s="88" t="s">
        <v>1139</v>
      </c>
      <c r="D96" s="89" t="s">
        <v>109</v>
      </c>
      <c r="E96" s="89" t="s">
        <v>295</v>
      </c>
      <c r="F96" s="88" t="s">
        <v>618</v>
      </c>
      <c r="G96" s="89" t="s">
        <v>145</v>
      </c>
      <c r="H96" s="89" t="s">
        <v>122</v>
      </c>
      <c r="I96" s="91">
        <v>5.6560300000000003</v>
      </c>
      <c r="J96" s="103">
        <v>1666</v>
      </c>
      <c r="K96" s="91"/>
      <c r="L96" s="91">
        <v>9.4229453000000005E-2</v>
      </c>
      <c r="M96" s="92">
        <v>3.0163237123196518E-8</v>
      </c>
      <c r="N96" s="92">
        <f t="shared" si="2"/>
        <v>6.5591587183408025E-3</v>
      </c>
      <c r="O96" s="92">
        <f>L96/'סכום נכסי הקרן'!$C$42</f>
        <v>1.099402333657515E-3</v>
      </c>
    </row>
    <row r="97" spans="2:15">
      <c r="B97" s="87" t="s">
        <v>1140</v>
      </c>
      <c r="C97" s="88" t="s">
        <v>1141</v>
      </c>
      <c r="D97" s="89" t="s">
        <v>109</v>
      </c>
      <c r="E97" s="89" t="s">
        <v>295</v>
      </c>
      <c r="F97" s="88" t="s">
        <v>1142</v>
      </c>
      <c r="G97" s="89" t="s">
        <v>146</v>
      </c>
      <c r="H97" s="89" t="s">
        <v>122</v>
      </c>
      <c r="I97" s="91">
        <v>9.5250000000000005E-3</v>
      </c>
      <c r="J97" s="103">
        <v>13850</v>
      </c>
      <c r="K97" s="91"/>
      <c r="L97" s="91">
        <v>1.3192130000000001E-3</v>
      </c>
      <c r="M97" s="92">
        <v>2.0629322777126581E-10</v>
      </c>
      <c r="N97" s="92">
        <f t="shared" si="2"/>
        <v>9.182826785907932E-5</v>
      </c>
      <c r="O97" s="92">
        <f>L97/'סכום נכסי הקרן'!$C$42</f>
        <v>1.5391640348281882E-5</v>
      </c>
    </row>
    <row r="98" spans="2:15">
      <c r="B98" s="87" t="s">
        <v>1143</v>
      </c>
      <c r="C98" s="88" t="s">
        <v>1144</v>
      </c>
      <c r="D98" s="89" t="s">
        <v>109</v>
      </c>
      <c r="E98" s="89" t="s">
        <v>295</v>
      </c>
      <c r="F98" s="88" t="s">
        <v>523</v>
      </c>
      <c r="G98" s="89" t="s">
        <v>524</v>
      </c>
      <c r="H98" s="89" t="s">
        <v>122</v>
      </c>
      <c r="I98" s="91">
        <v>0.62039</v>
      </c>
      <c r="J98" s="103">
        <v>33500</v>
      </c>
      <c r="K98" s="91"/>
      <c r="L98" s="91">
        <v>0.20783062299999999</v>
      </c>
      <c r="M98" s="92">
        <v>3.8268062227438209E-8</v>
      </c>
      <c r="N98" s="92">
        <f t="shared" si="2"/>
        <v>1.4466751099453484E-2</v>
      </c>
      <c r="O98" s="92">
        <f>L98/'סכום נכסי הקרן'!$C$42</f>
        <v>2.4248201030276084E-3</v>
      </c>
    </row>
    <row r="99" spans="2:15">
      <c r="B99" s="87" t="s">
        <v>1145</v>
      </c>
      <c r="C99" s="88" t="s">
        <v>1146</v>
      </c>
      <c r="D99" s="89" t="s">
        <v>109</v>
      </c>
      <c r="E99" s="89" t="s">
        <v>295</v>
      </c>
      <c r="F99" s="88" t="s">
        <v>1147</v>
      </c>
      <c r="G99" s="89" t="s">
        <v>979</v>
      </c>
      <c r="H99" s="89" t="s">
        <v>122</v>
      </c>
      <c r="I99" s="91">
        <v>0.43875799999999998</v>
      </c>
      <c r="J99" s="103">
        <v>9869</v>
      </c>
      <c r="K99" s="91"/>
      <c r="L99" s="91">
        <v>4.3301035000000002E-2</v>
      </c>
      <c r="M99" s="92">
        <v>9.9124147098862505E-9</v>
      </c>
      <c r="N99" s="92">
        <f t="shared" si="2"/>
        <v>3.0141145065697263E-3</v>
      </c>
      <c r="O99" s="92">
        <f>L99/'סכום נכסי הקרן'!$C$42</f>
        <v>5.0520572297905347E-4</v>
      </c>
    </row>
    <row r="100" spans="2:15">
      <c r="B100" s="87" t="s">
        <v>1148</v>
      </c>
      <c r="C100" s="88" t="s">
        <v>1149</v>
      </c>
      <c r="D100" s="89" t="s">
        <v>109</v>
      </c>
      <c r="E100" s="89" t="s">
        <v>295</v>
      </c>
      <c r="F100" s="88" t="s">
        <v>647</v>
      </c>
      <c r="G100" s="89" t="s">
        <v>498</v>
      </c>
      <c r="H100" s="89" t="s">
        <v>122</v>
      </c>
      <c r="I100" s="91">
        <v>0.99021300000000001</v>
      </c>
      <c r="J100" s="103">
        <v>2616</v>
      </c>
      <c r="K100" s="91"/>
      <c r="L100" s="91">
        <v>2.5903970000000002E-2</v>
      </c>
      <c r="M100" s="92">
        <v>1.8283606589220428E-8</v>
      </c>
      <c r="N100" s="92">
        <f t="shared" si="2"/>
        <v>1.8031331527005533E-3</v>
      </c>
      <c r="O100" s="92">
        <f>L100/'סכום נכסי הקרן'!$C$42</f>
        <v>3.0222912435875289E-4</v>
      </c>
    </row>
    <row r="101" spans="2:15">
      <c r="B101" s="87" t="s">
        <v>1150</v>
      </c>
      <c r="C101" s="88" t="s">
        <v>1151</v>
      </c>
      <c r="D101" s="89" t="s">
        <v>109</v>
      </c>
      <c r="E101" s="89" t="s">
        <v>295</v>
      </c>
      <c r="F101" s="88" t="s">
        <v>397</v>
      </c>
      <c r="G101" s="89" t="s">
        <v>319</v>
      </c>
      <c r="H101" s="89" t="s">
        <v>122</v>
      </c>
      <c r="I101" s="91">
        <v>0.41627199999999998</v>
      </c>
      <c r="J101" s="103">
        <v>19500</v>
      </c>
      <c r="K101" s="91"/>
      <c r="L101" s="91">
        <v>8.1173083000000007E-2</v>
      </c>
      <c r="M101" s="92">
        <v>3.4122996799042687E-8</v>
      </c>
      <c r="N101" s="92">
        <f t="shared" si="2"/>
        <v>5.6503260721894634E-3</v>
      </c>
      <c r="O101" s="92">
        <f>L101/'סכום נכסי הקרן'!$C$42</f>
        <v>9.4706988143479053E-4</v>
      </c>
    </row>
    <row r="102" spans="2:15">
      <c r="B102" s="87" t="s">
        <v>1152</v>
      </c>
      <c r="C102" s="88" t="s">
        <v>1153</v>
      </c>
      <c r="D102" s="89" t="s">
        <v>109</v>
      </c>
      <c r="E102" s="89" t="s">
        <v>295</v>
      </c>
      <c r="F102" s="88" t="s">
        <v>399</v>
      </c>
      <c r="G102" s="89" t="s">
        <v>319</v>
      </c>
      <c r="H102" s="89" t="s">
        <v>122</v>
      </c>
      <c r="I102" s="91">
        <v>5.2016600000000004</v>
      </c>
      <c r="J102" s="103">
        <v>1570</v>
      </c>
      <c r="K102" s="91"/>
      <c r="L102" s="91">
        <v>8.1666061999999998E-2</v>
      </c>
      <c r="M102" s="92">
        <v>2.6855048404071095E-8</v>
      </c>
      <c r="N102" s="92">
        <f t="shared" si="2"/>
        <v>5.6846415372894133E-3</v>
      </c>
      <c r="O102" s="92">
        <f>L102/'סכום נכסי הקרן'!$C$42</f>
        <v>9.5282161028165265E-4</v>
      </c>
    </row>
    <row r="103" spans="2:15">
      <c r="B103" s="87" t="s">
        <v>1154</v>
      </c>
      <c r="C103" s="88" t="s">
        <v>1155</v>
      </c>
      <c r="D103" s="89" t="s">
        <v>109</v>
      </c>
      <c r="E103" s="89" t="s">
        <v>295</v>
      </c>
      <c r="F103" s="88" t="s">
        <v>1156</v>
      </c>
      <c r="G103" s="89" t="s">
        <v>568</v>
      </c>
      <c r="H103" s="89" t="s">
        <v>122</v>
      </c>
      <c r="I103" s="91">
        <v>0.32480599999999993</v>
      </c>
      <c r="J103" s="103">
        <v>6565</v>
      </c>
      <c r="K103" s="91"/>
      <c r="L103" s="91">
        <v>2.1323509000000004E-2</v>
      </c>
      <c r="M103" s="92">
        <v>6.70492172210421E-9</v>
      </c>
      <c r="N103" s="92">
        <f t="shared" si="2"/>
        <v>1.4842947243147915E-3</v>
      </c>
      <c r="O103" s="92">
        <f>L103/'סכום נכסי הקרן'!$C$42</f>
        <v>2.4878755856055993E-4</v>
      </c>
    </row>
    <row r="104" spans="2:15">
      <c r="B104" s="87" t="s">
        <v>1157</v>
      </c>
      <c r="C104" s="88" t="s">
        <v>1158</v>
      </c>
      <c r="D104" s="89" t="s">
        <v>109</v>
      </c>
      <c r="E104" s="89" t="s">
        <v>295</v>
      </c>
      <c r="F104" s="88" t="s">
        <v>1159</v>
      </c>
      <c r="G104" s="89" t="s">
        <v>568</v>
      </c>
      <c r="H104" s="89" t="s">
        <v>122</v>
      </c>
      <c r="I104" s="91">
        <v>0.15294099999999999</v>
      </c>
      <c r="J104" s="103">
        <v>21280</v>
      </c>
      <c r="K104" s="91"/>
      <c r="L104" s="91">
        <v>3.2545848999999995E-2</v>
      </c>
      <c r="M104" s="92">
        <v>1.1102325034083856E-8</v>
      </c>
      <c r="N104" s="92">
        <f t="shared" si="2"/>
        <v>2.2654635299024103E-3</v>
      </c>
      <c r="O104" s="92">
        <f>L104/'סכום נכסי הקרן'!$C$42</f>
        <v>3.7972185131399517E-4</v>
      </c>
    </row>
    <row r="105" spans="2:15">
      <c r="B105" s="87" t="s">
        <v>1160</v>
      </c>
      <c r="C105" s="88" t="s">
        <v>1161</v>
      </c>
      <c r="D105" s="89" t="s">
        <v>109</v>
      </c>
      <c r="E105" s="89" t="s">
        <v>295</v>
      </c>
      <c r="F105" s="88" t="s">
        <v>1162</v>
      </c>
      <c r="G105" s="89" t="s">
        <v>116</v>
      </c>
      <c r="H105" s="89" t="s">
        <v>122</v>
      </c>
      <c r="I105" s="91">
        <v>12.397869</v>
      </c>
      <c r="J105" s="103">
        <v>263.10000000000002</v>
      </c>
      <c r="K105" s="91"/>
      <c r="L105" s="91">
        <v>3.2618792999999993E-2</v>
      </c>
      <c r="M105" s="92">
        <v>1.1031397188303648E-8</v>
      </c>
      <c r="N105" s="92">
        <f t="shared" si="2"/>
        <v>2.2705410429126006E-3</v>
      </c>
      <c r="O105" s="92">
        <f>L105/'סכום נכסי הקרן'!$C$42</f>
        <v>3.8057291009947183E-4</v>
      </c>
    </row>
    <row r="106" spans="2:15">
      <c r="B106" s="87" t="s">
        <v>1163</v>
      </c>
      <c r="C106" s="88" t="s">
        <v>1164</v>
      </c>
      <c r="D106" s="89" t="s">
        <v>109</v>
      </c>
      <c r="E106" s="89" t="s">
        <v>295</v>
      </c>
      <c r="F106" s="88" t="s">
        <v>1165</v>
      </c>
      <c r="G106" s="89" t="s">
        <v>540</v>
      </c>
      <c r="H106" s="89" t="s">
        <v>122</v>
      </c>
      <c r="I106" s="91">
        <v>14.556732999999999</v>
      </c>
      <c r="J106" s="103">
        <v>255.8</v>
      </c>
      <c r="K106" s="91"/>
      <c r="L106" s="91">
        <v>3.7236122000000003E-2</v>
      </c>
      <c r="M106" s="92">
        <v>1.5878170909365863E-8</v>
      </c>
      <c r="N106" s="92">
        <f t="shared" si="2"/>
        <v>2.5919457927183528E-3</v>
      </c>
      <c r="O106" s="92">
        <f>L106/'סכום נכסי הקרן'!$C$42</f>
        <v>4.3444462553715487E-4</v>
      </c>
    </row>
    <row r="107" spans="2:15">
      <c r="B107" s="87" t="s">
        <v>1166</v>
      </c>
      <c r="C107" s="88" t="s">
        <v>1167</v>
      </c>
      <c r="D107" s="89" t="s">
        <v>109</v>
      </c>
      <c r="E107" s="89" t="s">
        <v>295</v>
      </c>
      <c r="F107" s="88" t="s">
        <v>567</v>
      </c>
      <c r="G107" s="89" t="s">
        <v>568</v>
      </c>
      <c r="H107" s="89" t="s">
        <v>122</v>
      </c>
      <c r="I107" s="91">
        <v>10.962291</v>
      </c>
      <c r="J107" s="103">
        <v>1741</v>
      </c>
      <c r="K107" s="91"/>
      <c r="L107" s="91">
        <v>0.19085348799999999</v>
      </c>
      <c r="M107" s="92">
        <v>4.1264657485783837E-8</v>
      </c>
      <c r="N107" s="92">
        <f t="shared" si="2"/>
        <v>1.3285000388795121E-2</v>
      </c>
      <c r="O107" s="92">
        <f>L107/'סכום נכסי הקרן'!$C$42</f>
        <v>2.2267429494032668E-3</v>
      </c>
    </row>
    <row r="108" spans="2:15">
      <c r="B108" s="87" t="s">
        <v>1168</v>
      </c>
      <c r="C108" s="88" t="s">
        <v>1169</v>
      </c>
      <c r="D108" s="89" t="s">
        <v>109</v>
      </c>
      <c r="E108" s="89" t="s">
        <v>295</v>
      </c>
      <c r="F108" s="88" t="s">
        <v>1170</v>
      </c>
      <c r="G108" s="89" t="s">
        <v>117</v>
      </c>
      <c r="H108" s="89" t="s">
        <v>122</v>
      </c>
      <c r="I108" s="91">
        <v>0.15051500000000001</v>
      </c>
      <c r="J108" s="103">
        <v>32520</v>
      </c>
      <c r="K108" s="91"/>
      <c r="L108" s="91">
        <v>4.8947541000000004E-2</v>
      </c>
      <c r="M108" s="92">
        <v>1.7530279812452852E-8</v>
      </c>
      <c r="N108" s="92">
        <f t="shared" si="2"/>
        <v>3.4071585907592384E-3</v>
      </c>
      <c r="O108" s="92">
        <f>L108/'סכום נכסי הקרן'!$C$42</f>
        <v>5.7108514470732309E-4</v>
      </c>
    </row>
    <row r="109" spans="2:15">
      <c r="B109" s="87" t="s">
        <v>1171</v>
      </c>
      <c r="C109" s="88" t="s">
        <v>1172</v>
      </c>
      <c r="D109" s="89" t="s">
        <v>109</v>
      </c>
      <c r="E109" s="89" t="s">
        <v>295</v>
      </c>
      <c r="F109" s="88" t="s">
        <v>1173</v>
      </c>
      <c r="G109" s="89" t="s">
        <v>550</v>
      </c>
      <c r="H109" s="89" t="s">
        <v>122</v>
      </c>
      <c r="I109" s="91">
        <v>2.0646930000000001</v>
      </c>
      <c r="J109" s="103">
        <v>1221</v>
      </c>
      <c r="K109" s="91"/>
      <c r="L109" s="91">
        <v>2.5209903000000002E-2</v>
      </c>
      <c r="M109" s="92">
        <v>2.0629441184941055E-8</v>
      </c>
      <c r="N109" s="92">
        <f t="shared" si="2"/>
        <v>1.7548202795040736E-3</v>
      </c>
      <c r="O109" s="92">
        <f>L109/'סכום נכסי הקרן'!$C$42</f>
        <v>2.9413124354525958E-4</v>
      </c>
    </row>
    <row r="110" spans="2:15">
      <c r="B110" s="93"/>
      <c r="C110" s="88"/>
      <c r="D110" s="88"/>
      <c r="E110" s="88"/>
      <c r="F110" s="88"/>
      <c r="G110" s="88"/>
      <c r="H110" s="88"/>
      <c r="I110" s="91"/>
      <c r="J110" s="103"/>
      <c r="K110" s="88"/>
      <c r="L110" s="88"/>
      <c r="M110" s="88"/>
      <c r="N110" s="92"/>
      <c r="O110" s="88"/>
    </row>
    <row r="111" spans="2:15">
      <c r="B111" s="86" t="s">
        <v>30</v>
      </c>
      <c r="C111" s="81"/>
      <c r="D111" s="82"/>
      <c r="E111" s="82"/>
      <c r="F111" s="81"/>
      <c r="G111" s="82"/>
      <c r="H111" s="82"/>
      <c r="I111" s="84"/>
      <c r="J111" s="101"/>
      <c r="K111" s="84">
        <v>2.5111189999999996E-3</v>
      </c>
      <c r="L111" s="84">
        <f>SUM(L112:L181)</f>
        <v>0.74050087499999984</v>
      </c>
      <c r="M111" s="85"/>
      <c r="N111" s="85">
        <f t="shared" ref="N111:N142" si="3">IFERROR(L111/$L$11,0)</f>
        <v>5.1545059591879848E-2</v>
      </c>
      <c r="O111" s="85">
        <f>L111/'סכום נכסי הקרן'!$C$42</f>
        <v>8.639638288576626E-3</v>
      </c>
    </row>
    <row r="112" spans="2:15">
      <c r="B112" s="87" t="s">
        <v>1174</v>
      </c>
      <c r="C112" s="88" t="s">
        <v>1175</v>
      </c>
      <c r="D112" s="89" t="s">
        <v>109</v>
      </c>
      <c r="E112" s="89" t="s">
        <v>295</v>
      </c>
      <c r="F112" s="88" t="s">
        <v>1176</v>
      </c>
      <c r="G112" s="89" t="s">
        <v>1177</v>
      </c>
      <c r="H112" s="89" t="s">
        <v>122</v>
      </c>
      <c r="I112" s="91">
        <v>9.2160820000000001</v>
      </c>
      <c r="J112" s="103">
        <v>174.1</v>
      </c>
      <c r="K112" s="91"/>
      <c r="L112" s="91">
        <v>1.6045198E-2</v>
      </c>
      <c r="M112" s="92">
        <v>3.1045935154922771E-8</v>
      </c>
      <c r="N112" s="92">
        <f t="shared" si="3"/>
        <v>1.1168800942652655E-3</v>
      </c>
      <c r="O112" s="92">
        <f>L112/'סכום נכסי הקרן'!$C$42</f>
        <v>1.8720397459164802E-4</v>
      </c>
    </row>
    <row r="113" spans="2:15">
      <c r="B113" s="87" t="s">
        <v>1178</v>
      </c>
      <c r="C113" s="88" t="s">
        <v>1179</v>
      </c>
      <c r="D113" s="89" t="s">
        <v>109</v>
      </c>
      <c r="E113" s="89" t="s">
        <v>295</v>
      </c>
      <c r="F113" s="88" t="s">
        <v>488</v>
      </c>
      <c r="G113" s="89" t="s">
        <v>489</v>
      </c>
      <c r="H113" s="89" t="s">
        <v>122</v>
      </c>
      <c r="I113" s="91">
        <v>3.7334350000000001</v>
      </c>
      <c r="J113" s="103">
        <v>388.5</v>
      </c>
      <c r="K113" s="91">
        <v>3.4422999999999995E-4</v>
      </c>
      <c r="L113" s="91">
        <v>1.4848627E-2</v>
      </c>
      <c r="M113" s="92">
        <v>2.2646705635530792E-8</v>
      </c>
      <c r="N113" s="92">
        <f t="shared" si="3"/>
        <v>1.0335887362355868E-3</v>
      </c>
      <c r="O113" s="92">
        <f>L113/'סכום נכסי הקרן'!$C$42</f>
        <v>1.7324323399616875E-4</v>
      </c>
    </row>
    <row r="114" spans="2:15">
      <c r="B114" s="87" t="s">
        <v>1180</v>
      </c>
      <c r="C114" s="88" t="s">
        <v>1181</v>
      </c>
      <c r="D114" s="89" t="s">
        <v>109</v>
      </c>
      <c r="E114" s="89" t="s">
        <v>295</v>
      </c>
      <c r="F114" s="88" t="s">
        <v>1182</v>
      </c>
      <c r="G114" s="89" t="s">
        <v>1183</v>
      </c>
      <c r="H114" s="89" t="s">
        <v>122</v>
      </c>
      <c r="I114" s="91">
        <v>0.12723499999999999</v>
      </c>
      <c r="J114" s="103">
        <v>1964</v>
      </c>
      <c r="K114" s="91"/>
      <c r="L114" s="91">
        <v>2.4988939999999998E-3</v>
      </c>
      <c r="M114" s="92">
        <v>2.8470600555471517E-8</v>
      </c>
      <c r="N114" s="92">
        <f t="shared" si="3"/>
        <v>1.7394394050350179E-4</v>
      </c>
      <c r="O114" s="92">
        <f>L114/'סכום נכסי הקרן'!$C$42</f>
        <v>2.9155320419431511E-5</v>
      </c>
    </row>
    <row r="115" spans="2:15">
      <c r="B115" s="87" t="s">
        <v>1184</v>
      </c>
      <c r="C115" s="88" t="s">
        <v>1185</v>
      </c>
      <c r="D115" s="89" t="s">
        <v>109</v>
      </c>
      <c r="E115" s="89" t="s">
        <v>295</v>
      </c>
      <c r="F115" s="88" t="s">
        <v>1186</v>
      </c>
      <c r="G115" s="89" t="s">
        <v>118</v>
      </c>
      <c r="H115" s="89" t="s">
        <v>122</v>
      </c>
      <c r="I115" s="91">
        <v>1.6630969999999998</v>
      </c>
      <c r="J115" s="103">
        <v>455</v>
      </c>
      <c r="K115" s="91">
        <v>3.0231999999999994E-5</v>
      </c>
      <c r="L115" s="91">
        <v>7.5973230000000004E-3</v>
      </c>
      <c r="M115" s="92">
        <v>3.0231795635383197E-8</v>
      </c>
      <c r="N115" s="92">
        <f t="shared" si="3"/>
        <v>5.2883727757075175E-4</v>
      </c>
      <c r="O115" s="92">
        <f>L115/'סכום נכסי הקרן'!$C$42</f>
        <v>8.8640168968718444E-5</v>
      </c>
    </row>
    <row r="116" spans="2:15">
      <c r="B116" s="87" t="s">
        <v>1187</v>
      </c>
      <c r="C116" s="88" t="s">
        <v>1188</v>
      </c>
      <c r="D116" s="89" t="s">
        <v>109</v>
      </c>
      <c r="E116" s="89" t="s">
        <v>295</v>
      </c>
      <c r="F116" s="88" t="s">
        <v>1189</v>
      </c>
      <c r="G116" s="89" t="s">
        <v>118</v>
      </c>
      <c r="H116" s="89" t="s">
        <v>122</v>
      </c>
      <c r="I116" s="91">
        <v>0.73131500000000005</v>
      </c>
      <c r="J116" s="103">
        <v>2137</v>
      </c>
      <c r="K116" s="91"/>
      <c r="L116" s="91">
        <v>1.5628201999999997E-2</v>
      </c>
      <c r="M116" s="92">
        <v>4.3279865971875235E-8</v>
      </c>
      <c r="N116" s="92">
        <f t="shared" si="3"/>
        <v>1.0878536820148063E-3</v>
      </c>
      <c r="O116" s="92">
        <f>L116/'סכום נכסי הקרן'!$C$42</f>
        <v>1.8233876142389408E-4</v>
      </c>
    </row>
    <row r="117" spans="2:15">
      <c r="B117" s="87" t="s">
        <v>1190</v>
      </c>
      <c r="C117" s="88" t="s">
        <v>1191</v>
      </c>
      <c r="D117" s="89" t="s">
        <v>109</v>
      </c>
      <c r="E117" s="89" t="s">
        <v>295</v>
      </c>
      <c r="F117" s="88" t="s">
        <v>1192</v>
      </c>
      <c r="G117" s="89" t="s">
        <v>470</v>
      </c>
      <c r="H117" s="89" t="s">
        <v>122</v>
      </c>
      <c r="I117" s="91">
        <v>0.24002999999999999</v>
      </c>
      <c r="J117" s="103">
        <v>9584</v>
      </c>
      <c r="K117" s="91"/>
      <c r="L117" s="91">
        <v>2.3004475E-2</v>
      </c>
      <c r="M117" s="92">
        <v>6.0007500000000003E-8</v>
      </c>
      <c r="N117" s="92">
        <f t="shared" si="3"/>
        <v>1.6013040291882308E-3</v>
      </c>
      <c r="O117" s="92">
        <f>L117/'סכום נכסי הקרן'!$C$42</f>
        <v>2.683998759874576E-4</v>
      </c>
    </row>
    <row r="118" spans="2:15">
      <c r="B118" s="87" t="s">
        <v>1193</v>
      </c>
      <c r="C118" s="88" t="s">
        <v>1194</v>
      </c>
      <c r="D118" s="89" t="s">
        <v>109</v>
      </c>
      <c r="E118" s="89" t="s">
        <v>295</v>
      </c>
      <c r="F118" s="88" t="s">
        <v>1195</v>
      </c>
      <c r="G118" s="89" t="s">
        <v>117</v>
      </c>
      <c r="H118" s="89" t="s">
        <v>122</v>
      </c>
      <c r="I118" s="91">
        <v>0.91439999999999999</v>
      </c>
      <c r="J118" s="103">
        <v>510.5</v>
      </c>
      <c r="K118" s="91"/>
      <c r="L118" s="91">
        <v>4.668012E-3</v>
      </c>
      <c r="M118" s="92">
        <v>1.6180529408377629E-8</v>
      </c>
      <c r="N118" s="92">
        <f t="shared" si="3"/>
        <v>3.2493271087034203E-4</v>
      </c>
      <c r="O118" s="92">
        <f>L118/'סכום נכסי הקרן'!$C$42</f>
        <v>5.4463048685438978E-5</v>
      </c>
    </row>
    <row r="119" spans="2:15">
      <c r="B119" s="87" t="s">
        <v>1196</v>
      </c>
      <c r="C119" s="88" t="s">
        <v>1197</v>
      </c>
      <c r="D119" s="89" t="s">
        <v>109</v>
      </c>
      <c r="E119" s="89" t="s">
        <v>295</v>
      </c>
      <c r="F119" s="88" t="s">
        <v>1198</v>
      </c>
      <c r="G119" s="89" t="s">
        <v>117</v>
      </c>
      <c r="H119" s="89" t="s">
        <v>122</v>
      </c>
      <c r="I119" s="91">
        <v>0.14544199999999999</v>
      </c>
      <c r="J119" s="103">
        <v>8193</v>
      </c>
      <c r="K119" s="91">
        <v>2.7874399999999999E-4</v>
      </c>
      <c r="L119" s="91">
        <v>1.2194804E-2</v>
      </c>
      <c r="M119" s="92">
        <v>1.2999696910299481E-8</v>
      </c>
      <c r="N119" s="92">
        <f t="shared" si="3"/>
        <v>8.4886044042999261E-4</v>
      </c>
      <c r="O119" s="92">
        <f>L119/'סכום נכסי הקרן'!$C$42</f>
        <v>1.4228031203891207E-4</v>
      </c>
    </row>
    <row r="120" spans="2:15">
      <c r="B120" s="87" t="s">
        <v>1199</v>
      </c>
      <c r="C120" s="88" t="s">
        <v>1200</v>
      </c>
      <c r="D120" s="89" t="s">
        <v>109</v>
      </c>
      <c r="E120" s="89" t="s">
        <v>295</v>
      </c>
      <c r="F120" s="88" t="s">
        <v>662</v>
      </c>
      <c r="G120" s="89" t="s">
        <v>540</v>
      </c>
      <c r="H120" s="89" t="s">
        <v>122</v>
      </c>
      <c r="I120" s="91">
        <v>7.3826000000000003E-2</v>
      </c>
      <c r="J120" s="103">
        <v>4338</v>
      </c>
      <c r="K120" s="91"/>
      <c r="L120" s="91">
        <v>3.202571E-3</v>
      </c>
      <c r="M120" s="92">
        <v>5.744058490957267E-9</v>
      </c>
      <c r="N120" s="92">
        <f t="shared" si="3"/>
        <v>2.2292575014476018E-4</v>
      </c>
      <c r="O120" s="92">
        <f>L120/'סכום נכסי הקרן'!$C$42</f>
        <v>3.7365323887679594E-5</v>
      </c>
    </row>
    <row r="121" spans="2:15">
      <c r="B121" s="87" t="s">
        <v>1201</v>
      </c>
      <c r="C121" s="88" t="s">
        <v>1202</v>
      </c>
      <c r="D121" s="89" t="s">
        <v>109</v>
      </c>
      <c r="E121" s="89" t="s">
        <v>295</v>
      </c>
      <c r="F121" s="88" t="s">
        <v>1203</v>
      </c>
      <c r="G121" s="89" t="s">
        <v>1204</v>
      </c>
      <c r="H121" s="89" t="s">
        <v>122</v>
      </c>
      <c r="I121" s="91">
        <v>0.83326500000000014</v>
      </c>
      <c r="J121" s="103">
        <v>276.39999999999998</v>
      </c>
      <c r="K121" s="91"/>
      <c r="L121" s="91">
        <v>2.303144E-3</v>
      </c>
      <c r="M121" s="92">
        <v>4.2900200048024715E-8</v>
      </c>
      <c r="N121" s="92">
        <f t="shared" si="3"/>
        <v>1.603181018910755E-4</v>
      </c>
      <c r="O121" s="92">
        <f>L121/'סכום נכסי הקרן'!$C$42</f>
        <v>2.6871448445628817E-5</v>
      </c>
    </row>
    <row r="122" spans="2:15">
      <c r="B122" s="87" t="s">
        <v>1205</v>
      </c>
      <c r="C122" s="88" t="s">
        <v>1206</v>
      </c>
      <c r="D122" s="89" t="s">
        <v>109</v>
      </c>
      <c r="E122" s="89" t="s">
        <v>295</v>
      </c>
      <c r="F122" s="88" t="s">
        <v>1207</v>
      </c>
      <c r="G122" s="89" t="s">
        <v>329</v>
      </c>
      <c r="H122" s="89" t="s">
        <v>122</v>
      </c>
      <c r="I122" s="91">
        <v>0.47613100000000003</v>
      </c>
      <c r="J122" s="103">
        <v>3768</v>
      </c>
      <c r="K122" s="91"/>
      <c r="L122" s="91">
        <v>1.7940607000000001E-2</v>
      </c>
      <c r="M122" s="92">
        <v>2.9702554615205722E-8</v>
      </c>
      <c r="N122" s="92">
        <f t="shared" si="3"/>
        <v>1.2488164270292011E-3</v>
      </c>
      <c r="O122" s="92">
        <f>L122/'סכום נכסי הקרן'!$C$42</f>
        <v>2.0931826064014559E-4</v>
      </c>
    </row>
    <row r="123" spans="2:15">
      <c r="B123" s="87" t="s">
        <v>1208</v>
      </c>
      <c r="C123" s="88" t="s">
        <v>1209</v>
      </c>
      <c r="D123" s="89" t="s">
        <v>109</v>
      </c>
      <c r="E123" s="89" t="s">
        <v>295</v>
      </c>
      <c r="F123" s="88" t="s">
        <v>1210</v>
      </c>
      <c r="G123" s="89" t="s">
        <v>144</v>
      </c>
      <c r="H123" s="89" t="s">
        <v>122</v>
      </c>
      <c r="I123" s="91">
        <v>4.8665E-2</v>
      </c>
      <c r="J123" s="103">
        <v>7258</v>
      </c>
      <c r="K123" s="91"/>
      <c r="L123" s="91">
        <v>3.5321150000000002E-3</v>
      </c>
      <c r="M123" s="92">
        <v>4.5973651849701443E-9</v>
      </c>
      <c r="N123" s="92">
        <f t="shared" si="3"/>
        <v>2.4586477113936259E-4</v>
      </c>
      <c r="O123" s="92">
        <f>L123/'סכום נכסי הקרן'!$C$42</f>
        <v>4.1210209229875437E-5</v>
      </c>
    </row>
    <row r="124" spans="2:15">
      <c r="B124" s="87" t="s">
        <v>1211</v>
      </c>
      <c r="C124" s="88" t="s">
        <v>1212</v>
      </c>
      <c r="D124" s="89" t="s">
        <v>109</v>
      </c>
      <c r="E124" s="89" t="s">
        <v>295</v>
      </c>
      <c r="F124" s="88" t="s">
        <v>1213</v>
      </c>
      <c r="G124" s="89" t="s">
        <v>1183</v>
      </c>
      <c r="H124" s="89" t="s">
        <v>122</v>
      </c>
      <c r="I124" s="91">
        <v>0.50012299999999998</v>
      </c>
      <c r="J124" s="103">
        <v>432.8</v>
      </c>
      <c r="K124" s="91"/>
      <c r="L124" s="91">
        <v>2.1645340000000001E-3</v>
      </c>
      <c r="M124" s="92">
        <v>9.6324084880940066E-9</v>
      </c>
      <c r="N124" s="92">
        <f t="shared" si="3"/>
        <v>1.506696855944297E-4</v>
      </c>
      <c r="O124" s="92">
        <f>L124/'סכום נכסי הקרן'!$C$42</f>
        <v>2.525424540967075E-5</v>
      </c>
    </row>
    <row r="125" spans="2:15">
      <c r="B125" s="87" t="s">
        <v>1214</v>
      </c>
      <c r="C125" s="88" t="s">
        <v>1215</v>
      </c>
      <c r="D125" s="89" t="s">
        <v>109</v>
      </c>
      <c r="E125" s="89" t="s">
        <v>295</v>
      </c>
      <c r="F125" s="88" t="s">
        <v>1216</v>
      </c>
      <c r="G125" s="89" t="s">
        <v>470</v>
      </c>
      <c r="H125" s="89" t="s">
        <v>122</v>
      </c>
      <c r="I125" s="91">
        <v>0.52427800000000002</v>
      </c>
      <c r="J125" s="103">
        <v>2097</v>
      </c>
      <c r="K125" s="91"/>
      <c r="L125" s="91">
        <v>1.0994120000000001E-2</v>
      </c>
      <c r="M125" s="92">
        <v>1.8728378674486693E-8</v>
      </c>
      <c r="N125" s="92">
        <f t="shared" si="3"/>
        <v>7.6528278317061858E-4</v>
      </c>
      <c r="O125" s="92">
        <f>L125/'סכום נכסי הקרן'!$C$42</f>
        <v>1.2827158388058093E-4</v>
      </c>
    </row>
    <row r="126" spans="2:15">
      <c r="B126" s="87" t="s">
        <v>1217</v>
      </c>
      <c r="C126" s="88" t="s">
        <v>1218</v>
      </c>
      <c r="D126" s="89" t="s">
        <v>109</v>
      </c>
      <c r="E126" s="89" t="s">
        <v>295</v>
      </c>
      <c r="F126" s="88" t="s">
        <v>1219</v>
      </c>
      <c r="G126" s="89" t="s">
        <v>118</v>
      </c>
      <c r="H126" s="89" t="s">
        <v>122</v>
      </c>
      <c r="I126" s="91">
        <v>0.27988099999999999</v>
      </c>
      <c r="J126" s="103">
        <v>1946</v>
      </c>
      <c r="K126" s="91"/>
      <c r="L126" s="91">
        <v>5.4464860000000004E-3</v>
      </c>
      <c r="M126" s="92">
        <v>4.2371512420510169E-8</v>
      </c>
      <c r="N126" s="92">
        <f t="shared" si="3"/>
        <v>3.7912101783315163E-4</v>
      </c>
      <c r="O126" s="92">
        <f>L126/'סכום נכסי הקרן'!$C$42</f>
        <v>6.3545730427120117E-5</v>
      </c>
    </row>
    <row r="127" spans="2:15">
      <c r="B127" s="87" t="s">
        <v>1220</v>
      </c>
      <c r="C127" s="88" t="s">
        <v>1221</v>
      </c>
      <c r="D127" s="89" t="s">
        <v>109</v>
      </c>
      <c r="E127" s="89" t="s">
        <v>295</v>
      </c>
      <c r="F127" s="88" t="s">
        <v>1222</v>
      </c>
      <c r="G127" s="89" t="s">
        <v>470</v>
      </c>
      <c r="H127" s="89" t="s">
        <v>122</v>
      </c>
      <c r="I127" s="91">
        <v>0.122018</v>
      </c>
      <c r="J127" s="103">
        <v>11000</v>
      </c>
      <c r="K127" s="91"/>
      <c r="L127" s="91">
        <v>1.3422014999999999E-2</v>
      </c>
      <c r="M127" s="92">
        <v>2.4109397840037589E-8</v>
      </c>
      <c r="N127" s="92">
        <f t="shared" si="3"/>
        <v>9.3428459894541699E-4</v>
      </c>
      <c r="O127" s="92">
        <f>L127/'סכום נכסי הקרן'!$C$42</f>
        <v>1.5659853839315155E-4</v>
      </c>
    </row>
    <row r="128" spans="2:15">
      <c r="B128" s="87" t="s">
        <v>1223</v>
      </c>
      <c r="C128" s="88" t="s">
        <v>1224</v>
      </c>
      <c r="D128" s="89" t="s">
        <v>109</v>
      </c>
      <c r="E128" s="89" t="s">
        <v>295</v>
      </c>
      <c r="F128" s="88" t="s">
        <v>1225</v>
      </c>
      <c r="G128" s="89" t="s">
        <v>1226</v>
      </c>
      <c r="H128" s="89" t="s">
        <v>122</v>
      </c>
      <c r="I128" s="91">
        <v>0.37579499999999993</v>
      </c>
      <c r="J128" s="103">
        <v>483.4</v>
      </c>
      <c r="K128" s="91"/>
      <c r="L128" s="91">
        <v>1.8165919999999999E-3</v>
      </c>
      <c r="M128" s="92">
        <v>1.2774743934023517E-8</v>
      </c>
      <c r="N128" s="92">
        <f t="shared" si="3"/>
        <v>1.2645000979118656E-4</v>
      </c>
      <c r="O128" s="92">
        <f>L128/'סכום נכסי הקרן'!$C$42</f>
        <v>2.1194705270161893E-5</v>
      </c>
    </row>
    <row r="129" spans="2:15">
      <c r="B129" s="87" t="s">
        <v>1227</v>
      </c>
      <c r="C129" s="88" t="s">
        <v>1228</v>
      </c>
      <c r="D129" s="89" t="s">
        <v>109</v>
      </c>
      <c r="E129" s="89" t="s">
        <v>295</v>
      </c>
      <c r="F129" s="88" t="s">
        <v>1229</v>
      </c>
      <c r="G129" s="89" t="s">
        <v>540</v>
      </c>
      <c r="H129" s="89" t="s">
        <v>122</v>
      </c>
      <c r="I129" s="91">
        <v>0.76200000000000001</v>
      </c>
      <c r="J129" s="103">
        <v>1211</v>
      </c>
      <c r="K129" s="91"/>
      <c r="L129" s="91">
        <v>9.2278199999999994E-3</v>
      </c>
      <c r="M129" s="92">
        <v>1.6719215908268114E-8</v>
      </c>
      <c r="N129" s="92">
        <f t="shared" si="3"/>
        <v>6.4233351757098307E-4</v>
      </c>
      <c r="O129" s="92">
        <f>L129/'סכום נכסי הקרן'!$C$42</f>
        <v>1.0766364994787234E-4</v>
      </c>
    </row>
    <row r="130" spans="2:15">
      <c r="B130" s="87" t="s">
        <v>1230</v>
      </c>
      <c r="C130" s="88" t="s">
        <v>1231</v>
      </c>
      <c r="D130" s="89" t="s">
        <v>109</v>
      </c>
      <c r="E130" s="89" t="s">
        <v>295</v>
      </c>
      <c r="F130" s="88" t="s">
        <v>1232</v>
      </c>
      <c r="G130" s="89" t="s">
        <v>1095</v>
      </c>
      <c r="H130" s="89" t="s">
        <v>122</v>
      </c>
      <c r="I130" s="91">
        <v>0.77210299999999998</v>
      </c>
      <c r="J130" s="103">
        <v>108.9</v>
      </c>
      <c r="K130" s="91"/>
      <c r="L130" s="91">
        <v>8.4082000000000015E-4</v>
      </c>
      <c r="M130" s="92">
        <v>7.8540117711048152E-9</v>
      </c>
      <c r="N130" s="92">
        <f t="shared" si="3"/>
        <v>5.852811045772827E-5</v>
      </c>
      <c r="O130" s="92">
        <f>L130/'סכום נכסי הקרן'!$C$42</f>
        <v>9.8100905901036263E-6</v>
      </c>
    </row>
    <row r="131" spans="2:15">
      <c r="B131" s="87" t="s">
        <v>1233</v>
      </c>
      <c r="C131" s="88" t="s">
        <v>1234</v>
      </c>
      <c r="D131" s="89" t="s">
        <v>109</v>
      </c>
      <c r="E131" s="89" t="s">
        <v>295</v>
      </c>
      <c r="F131" s="88" t="s">
        <v>1235</v>
      </c>
      <c r="G131" s="89" t="s">
        <v>1226</v>
      </c>
      <c r="H131" s="89" t="s">
        <v>122</v>
      </c>
      <c r="I131" s="91">
        <v>0.83841299999999985</v>
      </c>
      <c r="J131" s="103">
        <v>3999</v>
      </c>
      <c r="K131" s="91"/>
      <c r="L131" s="91">
        <v>3.3528120000000002E-2</v>
      </c>
      <c r="M131" s="92">
        <v>3.3901670828291015E-8</v>
      </c>
      <c r="N131" s="92">
        <f t="shared" si="3"/>
        <v>2.3338378140386386E-3</v>
      </c>
      <c r="O131" s="92">
        <f>L131/'סכום נכסי הקרן'!$C$42</f>
        <v>3.9118229171031271E-4</v>
      </c>
    </row>
    <row r="132" spans="2:15">
      <c r="B132" s="87" t="s">
        <v>1236</v>
      </c>
      <c r="C132" s="88" t="s">
        <v>1237</v>
      </c>
      <c r="D132" s="89" t="s">
        <v>109</v>
      </c>
      <c r="E132" s="89" t="s">
        <v>295</v>
      </c>
      <c r="F132" s="88" t="s">
        <v>1238</v>
      </c>
      <c r="G132" s="89" t="s">
        <v>622</v>
      </c>
      <c r="H132" s="89" t="s">
        <v>122</v>
      </c>
      <c r="I132" s="91">
        <v>0.25417699999999999</v>
      </c>
      <c r="J132" s="103">
        <v>7908</v>
      </c>
      <c r="K132" s="91"/>
      <c r="L132" s="91">
        <v>2.0100280000000002E-2</v>
      </c>
      <c r="M132" s="92">
        <v>2.8722145501114016E-8</v>
      </c>
      <c r="N132" s="92">
        <f t="shared" si="3"/>
        <v>1.3991477463324686E-3</v>
      </c>
      <c r="O132" s="92">
        <f>L132/'סכום נכסי הקרן'!$C$42</f>
        <v>2.3451579135421149E-4</v>
      </c>
    </row>
    <row r="133" spans="2:15">
      <c r="B133" s="87" t="s">
        <v>1239</v>
      </c>
      <c r="C133" s="88" t="s">
        <v>1240</v>
      </c>
      <c r="D133" s="89" t="s">
        <v>109</v>
      </c>
      <c r="E133" s="89" t="s">
        <v>295</v>
      </c>
      <c r="F133" s="88" t="s">
        <v>1241</v>
      </c>
      <c r="G133" s="89" t="s">
        <v>117</v>
      </c>
      <c r="H133" s="89" t="s">
        <v>122</v>
      </c>
      <c r="I133" s="91">
        <v>3.1546800000000004</v>
      </c>
      <c r="J133" s="103">
        <v>221.9</v>
      </c>
      <c r="K133" s="91"/>
      <c r="L133" s="91">
        <v>7.0002349999999996E-3</v>
      </c>
      <c r="M133" s="92">
        <v>2.1067262940701897E-8</v>
      </c>
      <c r="N133" s="92">
        <f t="shared" si="3"/>
        <v>4.8727495458011862E-4</v>
      </c>
      <c r="O133" s="92">
        <f>L133/'סכום נכסי הקרן'!$C$42</f>
        <v>8.1673770250486482E-5</v>
      </c>
    </row>
    <row r="134" spans="2:15">
      <c r="B134" s="87" t="s">
        <v>1242</v>
      </c>
      <c r="C134" s="88" t="s">
        <v>1243</v>
      </c>
      <c r="D134" s="89" t="s">
        <v>109</v>
      </c>
      <c r="E134" s="89" t="s">
        <v>295</v>
      </c>
      <c r="F134" s="88" t="s">
        <v>1244</v>
      </c>
      <c r="G134" s="89" t="s">
        <v>144</v>
      </c>
      <c r="H134" s="89" t="s">
        <v>122</v>
      </c>
      <c r="I134" s="91">
        <v>0.36832199999999998</v>
      </c>
      <c r="J134" s="103">
        <v>318.89999999999998</v>
      </c>
      <c r="K134" s="91"/>
      <c r="L134" s="91">
        <v>1.1745799999999999E-3</v>
      </c>
      <c r="M134" s="92">
        <v>2.0773462091401157E-8</v>
      </c>
      <c r="N134" s="92">
        <f t="shared" si="3"/>
        <v>8.1760600344233557E-5</v>
      </c>
      <c r="O134" s="92">
        <f>L134/'סכום נכסי הקרן'!$C$42</f>
        <v>1.3704165225998329E-5</v>
      </c>
    </row>
    <row r="135" spans="2:15">
      <c r="B135" s="87" t="s">
        <v>1245</v>
      </c>
      <c r="C135" s="88" t="s">
        <v>1246</v>
      </c>
      <c r="D135" s="89" t="s">
        <v>109</v>
      </c>
      <c r="E135" s="89" t="s">
        <v>295</v>
      </c>
      <c r="F135" s="88" t="s">
        <v>1247</v>
      </c>
      <c r="G135" s="89" t="s">
        <v>118</v>
      </c>
      <c r="H135" s="89" t="s">
        <v>122</v>
      </c>
      <c r="I135" s="91">
        <v>2.9718</v>
      </c>
      <c r="J135" s="103">
        <v>365.1</v>
      </c>
      <c r="K135" s="91"/>
      <c r="L135" s="91">
        <v>1.0850042000000001E-2</v>
      </c>
      <c r="M135" s="92">
        <v>3.7271626162504314E-8</v>
      </c>
      <c r="N135" s="92">
        <f t="shared" si="3"/>
        <v>7.5525374830164699E-4</v>
      </c>
      <c r="O135" s="92">
        <f>L135/'סכום נכסי הקרן'!$C$42</f>
        <v>1.2659058410412349E-4</v>
      </c>
    </row>
    <row r="136" spans="2:15">
      <c r="B136" s="87" t="s">
        <v>1248</v>
      </c>
      <c r="C136" s="88" t="s">
        <v>1249</v>
      </c>
      <c r="D136" s="89" t="s">
        <v>109</v>
      </c>
      <c r="E136" s="89" t="s">
        <v>295</v>
      </c>
      <c r="F136" s="88" t="s">
        <v>1250</v>
      </c>
      <c r="G136" s="89" t="s">
        <v>144</v>
      </c>
      <c r="H136" s="89" t="s">
        <v>122</v>
      </c>
      <c r="I136" s="91">
        <v>3.0749059999999999</v>
      </c>
      <c r="J136" s="103">
        <v>194.5</v>
      </c>
      <c r="K136" s="91"/>
      <c r="L136" s="91">
        <v>5.9806920000000001E-3</v>
      </c>
      <c r="M136" s="92">
        <v>2.8429360107564084E-8</v>
      </c>
      <c r="N136" s="92">
        <f t="shared" si="3"/>
        <v>4.1630622724203961E-4</v>
      </c>
      <c r="O136" s="92">
        <f>L136/'סכום נכסי הקרן'!$C$42</f>
        <v>6.9778466629609229E-5</v>
      </c>
    </row>
    <row r="137" spans="2:15">
      <c r="B137" s="87" t="s">
        <v>1251</v>
      </c>
      <c r="C137" s="88" t="s">
        <v>1252</v>
      </c>
      <c r="D137" s="89" t="s">
        <v>109</v>
      </c>
      <c r="E137" s="89" t="s">
        <v>295</v>
      </c>
      <c r="F137" s="88" t="s">
        <v>1253</v>
      </c>
      <c r="G137" s="89" t="s">
        <v>409</v>
      </c>
      <c r="H137" s="89" t="s">
        <v>122</v>
      </c>
      <c r="I137" s="91">
        <v>1.031247</v>
      </c>
      <c r="J137" s="103">
        <v>885</v>
      </c>
      <c r="K137" s="91"/>
      <c r="L137" s="91">
        <v>9.1265349999999999E-3</v>
      </c>
      <c r="M137" s="92">
        <v>3.0125376265218365E-8</v>
      </c>
      <c r="N137" s="92">
        <f t="shared" si="3"/>
        <v>6.3528323371984843E-4</v>
      </c>
      <c r="O137" s="92">
        <f>L137/'סכום נכסי הקרן'!$C$42</f>
        <v>1.0648192850283221E-4</v>
      </c>
    </row>
    <row r="138" spans="2:15">
      <c r="B138" s="87" t="s">
        <v>1254</v>
      </c>
      <c r="C138" s="88" t="s">
        <v>1255</v>
      </c>
      <c r="D138" s="89" t="s">
        <v>109</v>
      </c>
      <c r="E138" s="89" t="s">
        <v>295</v>
      </c>
      <c r="F138" s="88" t="s">
        <v>1256</v>
      </c>
      <c r="G138" s="89" t="s">
        <v>146</v>
      </c>
      <c r="H138" s="89" t="s">
        <v>122</v>
      </c>
      <c r="I138" s="91">
        <v>0.25583800000000001</v>
      </c>
      <c r="J138" s="103">
        <v>2060</v>
      </c>
      <c r="K138" s="91"/>
      <c r="L138" s="91">
        <v>5.2702560000000001E-3</v>
      </c>
      <c r="M138" s="92">
        <v>2.1674237826974624E-8</v>
      </c>
      <c r="N138" s="92">
        <f t="shared" si="3"/>
        <v>3.6685393462156595E-4</v>
      </c>
      <c r="O138" s="92">
        <f>L138/'סכום נכסי הקרן'!$C$42</f>
        <v>6.1489603949759961E-5</v>
      </c>
    </row>
    <row r="139" spans="2:15">
      <c r="B139" s="87" t="s">
        <v>1257</v>
      </c>
      <c r="C139" s="88" t="s">
        <v>1258</v>
      </c>
      <c r="D139" s="89" t="s">
        <v>109</v>
      </c>
      <c r="E139" s="89" t="s">
        <v>295</v>
      </c>
      <c r="F139" s="88" t="s">
        <v>575</v>
      </c>
      <c r="G139" s="89" t="s">
        <v>119</v>
      </c>
      <c r="H139" s="89" t="s">
        <v>122</v>
      </c>
      <c r="I139" s="91">
        <v>1.2147110000000001</v>
      </c>
      <c r="J139" s="103">
        <v>834</v>
      </c>
      <c r="K139" s="91"/>
      <c r="L139" s="91">
        <v>1.0130693000000001E-2</v>
      </c>
      <c r="M139" s="92">
        <v>1.7838303288001126E-8</v>
      </c>
      <c r="N139" s="92">
        <f t="shared" si="3"/>
        <v>7.0518103627094332E-4</v>
      </c>
      <c r="O139" s="92">
        <f>L139/'סכום נכסי הקרן'!$C$42</f>
        <v>1.1819773087049389E-4</v>
      </c>
    </row>
    <row r="140" spans="2:15">
      <c r="B140" s="87" t="s">
        <v>1259</v>
      </c>
      <c r="C140" s="88" t="s">
        <v>1260</v>
      </c>
      <c r="D140" s="89" t="s">
        <v>109</v>
      </c>
      <c r="E140" s="89" t="s">
        <v>295</v>
      </c>
      <c r="F140" s="88" t="s">
        <v>1261</v>
      </c>
      <c r="G140" s="89" t="s">
        <v>409</v>
      </c>
      <c r="H140" s="89" t="s">
        <v>122</v>
      </c>
      <c r="I140" s="91">
        <v>0.64383200000000007</v>
      </c>
      <c r="J140" s="103">
        <v>702.2</v>
      </c>
      <c r="K140" s="91"/>
      <c r="L140" s="91">
        <v>4.5209919999999997E-3</v>
      </c>
      <c r="M140" s="92">
        <v>4.2413826246476644E-8</v>
      </c>
      <c r="N140" s="92">
        <f t="shared" si="3"/>
        <v>3.1469888817405126E-4</v>
      </c>
      <c r="O140" s="92">
        <f>L140/'סכום נכסי הקרן'!$C$42</f>
        <v>5.2747723742458273E-5</v>
      </c>
    </row>
    <row r="141" spans="2:15">
      <c r="B141" s="87" t="s">
        <v>1262</v>
      </c>
      <c r="C141" s="88" t="s">
        <v>1263</v>
      </c>
      <c r="D141" s="89" t="s">
        <v>109</v>
      </c>
      <c r="E141" s="89" t="s">
        <v>295</v>
      </c>
      <c r="F141" s="88" t="s">
        <v>1264</v>
      </c>
      <c r="G141" s="89" t="s">
        <v>144</v>
      </c>
      <c r="H141" s="89" t="s">
        <v>122</v>
      </c>
      <c r="I141" s="91">
        <v>0.77442099999999991</v>
      </c>
      <c r="J141" s="103">
        <v>676</v>
      </c>
      <c r="K141" s="91"/>
      <c r="L141" s="91">
        <v>5.2350830000000006E-3</v>
      </c>
      <c r="M141" s="92">
        <v>3.9440644559997147E-8</v>
      </c>
      <c r="N141" s="92">
        <f t="shared" si="3"/>
        <v>3.6440559939032784E-4</v>
      </c>
      <c r="O141" s="92">
        <f>L141/'סכום נכסי הקרן'!$C$42</f>
        <v>6.1079230366441637E-5</v>
      </c>
    </row>
    <row r="142" spans="2:15">
      <c r="B142" s="87" t="s">
        <v>1265</v>
      </c>
      <c r="C142" s="88" t="s">
        <v>1266</v>
      </c>
      <c r="D142" s="89" t="s">
        <v>109</v>
      </c>
      <c r="E142" s="89" t="s">
        <v>295</v>
      </c>
      <c r="F142" s="88" t="s">
        <v>1267</v>
      </c>
      <c r="G142" s="89" t="s">
        <v>1095</v>
      </c>
      <c r="H142" s="89" t="s">
        <v>122</v>
      </c>
      <c r="I142" s="91">
        <v>3.2058460000000002</v>
      </c>
      <c r="J142" s="103">
        <v>51.5</v>
      </c>
      <c r="K142" s="91"/>
      <c r="L142" s="91">
        <v>1.651011E-3</v>
      </c>
      <c r="M142" s="92">
        <v>3.5246296094345784E-8</v>
      </c>
      <c r="N142" s="92">
        <f t="shared" si="3"/>
        <v>1.1492418612179109E-4</v>
      </c>
      <c r="O142" s="92">
        <f>L142/'סכום נכסי הקרן'!$C$42</f>
        <v>1.9262823761634565E-5</v>
      </c>
    </row>
    <row r="143" spans="2:15">
      <c r="B143" s="87" t="s">
        <v>1268</v>
      </c>
      <c r="C143" s="88" t="s">
        <v>1269</v>
      </c>
      <c r="D143" s="89" t="s">
        <v>109</v>
      </c>
      <c r="E143" s="89" t="s">
        <v>295</v>
      </c>
      <c r="F143" s="88" t="s">
        <v>1270</v>
      </c>
      <c r="G143" s="89" t="s">
        <v>568</v>
      </c>
      <c r="H143" s="89" t="s">
        <v>122</v>
      </c>
      <c r="I143" s="91">
        <v>1.926029</v>
      </c>
      <c r="J143" s="103">
        <v>97.2</v>
      </c>
      <c r="K143" s="91"/>
      <c r="L143" s="91">
        <v>1.8721E-3</v>
      </c>
      <c r="M143" s="92">
        <v>1.1015319625361466E-8</v>
      </c>
      <c r="N143" s="92">
        <f t="shared" ref="N143:N174" si="4">IFERROR(L143/$L$11,0)</f>
        <v>1.3031383124558534E-4</v>
      </c>
      <c r="O143" s="92">
        <f>L143/'סכום נכסי הקרן'!$C$42</f>
        <v>2.1842333191090836E-5</v>
      </c>
    </row>
    <row r="144" spans="2:15">
      <c r="B144" s="87" t="s">
        <v>1271</v>
      </c>
      <c r="C144" s="88" t="s">
        <v>1272</v>
      </c>
      <c r="D144" s="89" t="s">
        <v>109</v>
      </c>
      <c r="E144" s="89" t="s">
        <v>295</v>
      </c>
      <c r="F144" s="88" t="s">
        <v>1273</v>
      </c>
      <c r="G144" s="89" t="s">
        <v>550</v>
      </c>
      <c r="H144" s="89" t="s">
        <v>122</v>
      </c>
      <c r="I144" s="91">
        <v>0.44662499999999999</v>
      </c>
      <c r="J144" s="103">
        <v>1780</v>
      </c>
      <c r="K144" s="91"/>
      <c r="L144" s="91">
        <v>7.9499310000000004E-3</v>
      </c>
      <c r="M144" s="92">
        <v>3.1376661426275364E-8</v>
      </c>
      <c r="N144" s="92">
        <f t="shared" si="4"/>
        <v>5.5338174603282279E-4</v>
      </c>
      <c r="O144" s="92">
        <f>L144/'סכום נכסי הקרן'!$C$42</f>
        <v>9.2754148682325701E-5</v>
      </c>
    </row>
    <row r="145" spans="2:15">
      <c r="B145" s="87" t="s">
        <v>1274</v>
      </c>
      <c r="C145" s="88" t="s">
        <v>1275</v>
      </c>
      <c r="D145" s="89" t="s">
        <v>109</v>
      </c>
      <c r="E145" s="89" t="s">
        <v>295</v>
      </c>
      <c r="F145" s="88" t="s">
        <v>1276</v>
      </c>
      <c r="G145" s="89" t="s">
        <v>1277</v>
      </c>
      <c r="H145" s="89" t="s">
        <v>122</v>
      </c>
      <c r="I145" s="91">
        <v>2.7356950000000002</v>
      </c>
      <c r="J145" s="103">
        <v>670.4</v>
      </c>
      <c r="K145" s="91"/>
      <c r="L145" s="91">
        <v>1.8340097E-2</v>
      </c>
      <c r="M145" s="92">
        <v>2.9072417412536307E-8</v>
      </c>
      <c r="N145" s="92">
        <f t="shared" si="4"/>
        <v>1.2766242751379019E-3</v>
      </c>
      <c r="O145" s="92">
        <f>L145/'סכום נכסי הקרן'!$C$42</f>
        <v>2.1397922623306737E-4</v>
      </c>
    </row>
    <row r="146" spans="2:15">
      <c r="B146" s="87" t="s">
        <v>1278</v>
      </c>
      <c r="C146" s="88" t="s">
        <v>1279</v>
      </c>
      <c r="D146" s="89" t="s">
        <v>109</v>
      </c>
      <c r="E146" s="89" t="s">
        <v>295</v>
      </c>
      <c r="F146" s="88" t="s">
        <v>1280</v>
      </c>
      <c r="G146" s="89" t="s">
        <v>622</v>
      </c>
      <c r="H146" s="89" t="s">
        <v>122</v>
      </c>
      <c r="I146" s="91">
        <v>0.38608399999999998</v>
      </c>
      <c r="J146" s="103">
        <v>227.3</v>
      </c>
      <c r="K146" s="91"/>
      <c r="L146" s="91">
        <v>8.7756900000000003E-4</v>
      </c>
      <c r="M146" s="92">
        <v>5.2482016280321532E-9</v>
      </c>
      <c r="N146" s="92">
        <f t="shared" si="4"/>
        <v>6.1086148481575279E-5</v>
      </c>
      <c r="O146" s="92">
        <f>L146/'סכום נכסי הקרן'!$C$42</f>
        <v>1.023885182211014E-5</v>
      </c>
    </row>
    <row r="147" spans="2:15">
      <c r="B147" s="87" t="s">
        <v>1281</v>
      </c>
      <c r="C147" s="88" t="s">
        <v>1282</v>
      </c>
      <c r="D147" s="89" t="s">
        <v>109</v>
      </c>
      <c r="E147" s="89" t="s">
        <v>295</v>
      </c>
      <c r="F147" s="88" t="s">
        <v>1283</v>
      </c>
      <c r="G147" s="89" t="s">
        <v>540</v>
      </c>
      <c r="H147" s="89" t="s">
        <v>122</v>
      </c>
      <c r="I147" s="91">
        <v>0.87219500000000005</v>
      </c>
      <c r="J147" s="103">
        <v>428.7</v>
      </c>
      <c r="K147" s="91"/>
      <c r="L147" s="91">
        <v>3.7391E-3</v>
      </c>
      <c r="M147" s="92">
        <v>1.1992488605661162E-8</v>
      </c>
      <c r="N147" s="92">
        <f t="shared" si="4"/>
        <v>2.6027265979935266E-4</v>
      </c>
      <c r="O147" s="92">
        <f>L147/'סכום נכסי הקרן'!$C$42</f>
        <v>4.3625163204320145E-5</v>
      </c>
    </row>
    <row r="148" spans="2:15">
      <c r="B148" s="87" t="s">
        <v>1284</v>
      </c>
      <c r="C148" s="88" t="s">
        <v>1285</v>
      </c>
      <c r="D148" s="89" t="s">
        <v>109</v>
      </c>
      <c r="E148" s="89" t="s">
        <v>295</v>
      </c>
      <c r="F148" s="88" t="s">
        <v>1286</v>
      </c>
      <c r="G148" s="89" t="s">
        <v>568</v>
      </c>
      <c r="H148" s="89" t="s">
        <v>122</v>
      </c>
      <c r="I148" s="91">
        <v>1.2807810000000002</v>
      </c>
      <c r="J148" s="103">
        <v>353.6</v>
      </c>
      <c r="K148" s="91"/>
      <c r="L148" s="91">
        <v>4.5288419999999999E-3</v>
      </c>
      <c r="M148" s="92">
        <v>1.0256432719742167E-8</v>
      </c>
      <c r="N148" s="92">
        <f t="shared" si="4"/>
        <v>3.1524531388596721E-4</v>
      </c>
      <c r="O148" s="92">
        <f>L148/'סכום נכסי הקרן'!$C$42</f>
        <v>5.2839311967205914E-5</v>
      </c>
    </row>
    <row r="149" spans="2:15">
      <c r="B149" s="87" t="s">
        <v>1287</v>
      </c>
      <c r="C149" s="88" t="s">
        <v>1288</v>
      </c>
      <c r="D149" s="89" t="s">
        <v>109</v>
      </c>
      <c r="E149" s="89" t="s">
        <v>295</v>
      </c>
      <c r="F149" s="88" t="s">
        <v>1289</v>
      </c>
      <c r="G149" s="89" t="s">
        <v>524</v>
      </c>
      <c r="H149" s="89" t="s">
        <v>122</v>
      </c>
      <c r="I149" s="91">
        <v>0.30725799999999998</v>
      </c>
      <c r="J149" s="103">
        <v>7273</v>
      </c>
      <c r="K149" s="91"/>
      <c r="L149" s="91">
        <v>2.2346889999999998E-2</v>
      </c>
      <c r="M149" s="92">
        <v>5.180905250294692E-9</v>
      </c>
      <c r="N149" s="92">
        <f t="shared" si="4"/>
        <v>1.5555306085805558E-3</v>
      </c>
      <c r="O149" s="92">
        <f>L149/'סכום נכסי הקרן'!$C$42</f>
        <v>2.6072764123960036E-4</v>
      </c>
    </row>
    <row r="150" spans="2:15">
      <c r="B150" s="87" t="s">
        <v>1290</v>
      </c>
      <c r="C150" s="88" t="s">
        <v>1291</v>
      </c>
      <c r="D150" s="89" t="s">
        <v>109</v>
      </c>
      <c r="E150" s="89" t="s">
        <v>295</v>
      </c>
      <c r="F150" s="88" t="s">
        <v>1292</v>
      </c>
      <c r="G150" s="89" t="s">
        <v>118</v>
      </c>
      <c r="H150" s="89" t="s">
        <v>122</v>
      </c>
      <c r="I150" s="91">
        <v>0.44699600000000006</v>
      </c>
      <c r="J150" s="103">
        <v>1355</v>
      </c>
      <c r="K150" s="91">
        <v>4.4699600000000007E-4</v>
      </c>
      <c r="L150" s="91">
        <v>6.5037869999999996E-3</v>
      </c>
      <c r="M150" s="92">
        <v>3.8785992768907351E-8</v>
      </c>
      <c r="N150" s="92">
        <f t="shared" si="4"/>
        <v>4.527180180413609E-4</v>
      </c>
      <c r="O150" s="92">
        <f>L150/'סכום נכסי הקרן'!$C$42</f>
        <v>7.5881567575388639E-5</v>
      </c>
    </row>
    <row r="151" spans="2:15">
      <c r="B151" s="87" t="s">
        <v>1293</v>
      </c>
      <c r="C151" s="88" t="s">
        <v>1294</v>
      </c>
      <c r="D151" s="89" t="s">
        <v>109</v>
      </c>
      <c r="E151" s="89" t="s">
        <v>295</v>
      </c>
      <c r="F151" s="88" t="s">
        <v>1295</v>
      </c>
      <c r="G151" s="89" t="s">
        <v>498</v>
      </c>
      <c r="H151" s="89" t="s">
        <v>122</v>
      </c>
      <c r="I151" s="91">
        <v>0.187502</v>
      </c>
      <c r="J151" s="103">
        <v>26800</v>
      </c>
      <c r="K151" s="91"/>
      <c r="L151" s="91">
        <v>5.0250410000000002E-2</v>
      </c>
      <c r="M151" s="92">
        <v>5.1367708876683746E-8</v>
      </c>
      <c r="N151" s="92">
        <f t="shared" si="4"/>
        <v>3.4978491794035974E-3</v>
      </c>
      <c r="O151" s="92">
        <f>L151/'סכום נכסי הקרן'!$C$42</f>
        <v>5.8628609487149346E-4</v>
      </c>
    </row>
    <row r="152" spans="2:15">
      <c r="B152" s="87" t="s">
        <v>1296</v>
      </c>
      <c r="C152" s="88" t="s">
        <v>1297</v>
      </c>
      <c r="D152" s="89" t="s">
        <v>109</v>
      </c>
      <c r="E152" s="89" t="s">
        <v>295</v>
      </c>
      <c r="F152" s="88" t="s">
        <v>1298</v>
      </c>
      <c r="G152" s="89" t="s">
        <v>1095</v>
      </c>
      <c r="H152" s="89" t="s">
        <v>122</v>
      </c>
      <c r="I152" s="91">
        <v>0.545211</v>
      </c>
      <c r="J152" s="103">
        <v>654.6</v>
      </c>
      <c r="K152" s="91"/>
      <c r="L152" s="91">
        <v>3.5689510000000003E-3</v>
      </c>
      <c r="M152" s="92">
        <v>2.4926731199019704E-8</v>
      </c>
      <c r="N152" s="92">
        <f t="shared" si="4"/>
        <v>2.4842886509148182E-4</v>
      </c>
      <c r="O152" s="92">
        <f>L152/'סכום נכסי הקרן'!$C$42</f>
        <v>4.1639985516092533E-5</v>
      </c>
    </row>
    <row r="153" spans="2:15">
      <c r="B153" s="87" t="s">
        <v>1299</v>
      </c>
      <c r="C153" s="88" t="s">
        <v>1300</v>
      </c>
      <c r="D153" s="89" t="s">
        <v>109</v>
      </c>
      <c r="E153" s="89" t="s">
        <v>295</v>
      </c>
      <c r="F153" s="88" t="s">
        <v>1301</v>
      </c>
      <c r="G153" s="89" t="s">
        <v>550</v>
      </c>
      <c r="H153" s="89" t="s">
        <v>122</v>
      </c>
      <c r="I153" s="91">
        <v>1.8835000000000001E-2</v>
      </c>
      <c r="J153" s="103">
        <v>11220</v>
      </c>
      <c r="K153" s="91"/>
      <c r="L153" s="91">
        <v>2.113307E-3</v>
      </c>
      <c r="M153" s="92">
        <v>5.6649615137523069E-9</v>
      </c>
      <c r="N153" s="92">
        <f t="shared" si="4"/>
        <v>1.4710385757604522E-4</v>
      </c>
      <c r="O153" s="92">
        <f>L153/'סכום נכסי הקרן'!$C$42</f>
        <v>2.465656515627616E-5</v>
      </c>
    </row>
    <row r="154" spans="2:15">
      <c r="B154" s="87" t="s">
        <v>1302</v>
      </c>
      <c r="C154" s="88" t="s">
        <v>1303</v>
      </c>
      <c r="D154" s="89" t="s">
        <v>109</v>
      </c>
      <c r="E154" s="89" t="s">
        <v>295</v>
      </c>
      <c r="F154" s="88" t="s">
        <v>1304</v>
      </c>
      <c r="G154" s="89" t="s">
        <v>117</v>
      </c>
      <c r="H154" s="89" t="s">
        <v>122</v>
      </c>
      <c r="I154" s="91">
        <v>1.2112989999999999</v>
      </c>
      <c r="J154" s="103">
        <v>881.6</v>
      </c>
      <c r="K154" s="91"/>
      <c r="L154" s="91">
        <v>1.0678813999999998E-2</v>
      </c>
      <c r="M154" s="92">
        <v>3.0572835151606227E-8</v>
      </c>
      <c r="N154" s="92">
        <f t="shared" si="4"/>
        <v>7.433348461615266E-4</v>
      </c>
      <c r="O154" s="92">
        <f>L154/'סכום נכסי הקרן'!$C$42</f>
        <v>1.2459281741022672E-4</v>
      </c>
    </row>
    <row r="155" spans="2:15">
      <c r="B155" s="87" t="s">
        <v>1307</v>
      </c>
      <c r="C155" s="88" t="s">
        <v>1308</v>
      </c>
      <c r="D155" s="89" t="s">
        <v>109</v>
      </c>
      <c r="E155" s="89" t="s">
        <v>295</v>
      </c>
      <c r="F155" s="88" t="s">
        <v>1309</v>
      </c>
      <c r="G155" s="89" t="s">
        <v>470</v>
      </c>
      <c r="H155" s="89" t="s">
        <v>122</v>
      </c>
      <c r="I155" s="91">
        <v>0.587781</v>
      </c>
      <c r="J155" s="103">
        <v>7550</v>
      </c>
      <c r="K155" s="91"/>
      <c r="L155" s="91">
        <v>4.4377486000000001E-2</v>
      </c>
      <c r="M155" s="92">
        <v>2.3511239999999998E-8</v>
      </c>
      <c r="N155" s="92">
        <f t="shared" si="4"/>
        <v>3.0890445070815269E-3</v>
      </c>
      <c r="O155" s="92">
        <f>L155/'סכום נכסי הקרן'!$C$42</f>
        <v>5.1776498872654713E-4</v>
      </c>
    </row>
    <row r="156" spans="2:15">
      <c r="B156" s="87" t="s">
        <v>1310</v>
      </c>
      <c r="C156" s="88" t="s">
        <v>1311</v>
      </c>
      <c r="D156" s="89" t="s">
        <v>109</v>
      </c>
      <c r="E156" s="89" t="s">
        <v>295</v>
      </c>
      <c r="F156" s="88" t="s">
        <v>1312</v>
      </c>
      <c r="G156" s="89" t="s">
        <v>568</v>
      </c>
      <c r="H156" s="89" t="s">
        <v>122</v>
      </c>
      <c r="I156" s="91">
        <v>1.7036709999999999</v>
      </c>
      <c r="J156" s="103">
        <v>701.5</v>
      </c>
      <c r="K156" s="91">
        <v>7.3551400000000005E-4</v>
      </c>
      <c r="L156" s="91">
        <v>1.2686765000000001E-2</v>
      </c>
      <c r="M156" s="92">
        <v>1.2258566986038581E-8</v>
      </c>
      <c r="N156" s="92">
        <f t="shared" si="4"/>
        <v>8.8310504420832149E-4</v>
      </c>
      <c r="O156" s="92">
        <f>L156/'סכום נכסי הקרן'!$C$42</f>
        <v>1.4802016358478155E-4</v>
      </c>
    </row>
    <row r="157" spans="2:15">
      <c r="B157" s="87" t="s">
        <v>1313</v>
      </c>
      <c r="C157" s="88" t="s">
        <v>1314</v>
      </c>
      <c r="D157" s="89" t="s">
        <v>109</v>
      </c>
      <c r="E157" s="89" t="s">
        <v>295</v>
      </c>
      <c r="F157" s="88" t="s">
        <v>1315</v>
      </c>
      <c r="G157" s="89" t="s">
        <v>144</v>
      </c>
      <c r="H157" s="89" t="s">
        <v>122</v>
      </c>
      <c r="I157" s="91">
        <v>0.25146000000000002</v>
      </c>
      <c r="J157" s="103">
        <v>546.4</v>
      </c>
      <c r="K157" s="91"/>
      <c r="L157" s="91">
        <v>1.3739769999999998E-3</v>
      </c>
      <c r="M157" s="92">
        <v>3.3172190660021852E-8</v>
      </c>
      <c r="N157" s="92">
        <f t="shared" si="4"/>
        <v>9.5640300685495219E-5</v>
      </c>
      <c r="O157" s="92">
        <f>L157/'סכום נכסי הקרן'!$C$42</f>
        <v>1.6030587805616905E-5</v>
      </c>
    </row>
    <row r="158" spans="2:15">
      <c r="B158" s="87" t="s">
        <v>1316</v>
      </c>
      <c r="C158" s="88" t="s">
        <v>1317</v>
      </c>
      <c r="D158" s="89" t="s">
        <v>109</v>
      </c>
      <c r="E158" s="89" t="s">
        <v>295</v>
      </c>
      <c r="F158" s="88" t="s">
        <v>1318</v>
      </c>
      <c r="G158" s="89" t="s">
        <v>540</v>
      </c>
      <c r="H158" s="89" t="s">
        <v>122</v>
      </c>
      <c r="I158" s="91">
        <v>0.82365500000000003</v>
      </c>
      <c r="J158" s="103">
        <v>701.5</v>
      </c>
      <c r="K158" s="91"/>
      <c r="L158" s="91">
        <v>5.7779369999999995E-3</v>
      </c>
      <c r="M158" s="92">
        <v>2.9454141701365176E-8</v>
      </c>
      <c r="N158" s="92">
        <f t="shared" si="4"/>
        <v>4.0219278199114556E-4</v>
      </c>
      <c r="O158" s="92">
        <f>L158/'סכום נכסי הקרן'!$C$42</f>
        <v>6.7412865290920239E-5</v>
      </c>
    </row>
    <row r="159" spans="2:15">
      <c r="B159" s="87" t="s">
        <v>1319</v>
      </c>
      <c r="C159" s="88" t="s">
        <v>1320</v>
      </c>
      <c r="D159" s="89" t="s">
        <v>109</v>
      </c>
      <c r="E159" s="89" t="s">
        <v>295</v>
      </c>
      <c r="F159" s="88" t="s">
        <v>1321</v>
      </c>
      <c r="G159" s="89" t="s">
        <v>146</v>
      </c>
      <c r="H159" s="89" t="s">
        <v>122</v>
      </c>
      <c r="I159" s="91">
        <v>5.0265360000000001</v>
      </c>
      <c r="J159" s="103">
        <v>44.1</v>
      </c>
      <c r="K159" s="91"/>
      <c r="L159" s="91">
        <v>2.2167020000000001E-3</v>
      </c>
      <c r="M159" s="92">
        <v>3.6612962552283904E-8</v>
      </c>
      <c r="N159" s="92">
        <f t="shared" si="4"/>
        <v>1.5430101508987317E-4</v>
      </c>
      <c r="O159" s="92">
        <f>L159/'סכום נכסי הקרן'!$C$42</f>
        <v>2.5862904582745278E-5</v>
      </c>
    </row>
    <row r="160" spans="2:15">
      <c r="B160" s="87" t="s">
        <v>1322</v>
      </c>
      <c r="C160" s="88" t="s">
        <v>1323</v>
      </c>
      <c r="D160" s="89" t="s">
        <v>109</v>
      </c>
      <c r="E160" s="89" t="s">
        <v>295</v>
      </c>
      <c r="F160" s="88" t="s">
        <v>1324</v>
      </c>
      <c r="G160" s="89" t="s">
        <v>1177</v>
      </c>
      <c r="H160" s="89" t="s">
        <v>122</v>
      </c>
      <c r="I160" s="91">
        <v>5.4471999999999993E-2</v>
      </c>
      <c r="J160" s="103">
        <v>711</v>
      </c>
      <c r="K160" s="91"/>
      <c r="L160" s="91">
        <v>3.8729699999999999E-4</v>
      </c>
      <c r="M160" s="92">
        <v>2.9211413043653126E-9</v>
      </c>
      <c r="N160" s="92">
        <f t="shared" si="4"/>
        <v>2.6959113241772056E-5</v>
      </c>
      <c r="O160" s="92">
        <f>L160/'סכום נכסי הקרן'!$C$42</f>
        <v>4.5187063286736323E-6</v>
      </c>
    </row>
    <row r="161" spans="2:15">
      <c r="B161" s="87" t="s">
        <v>1325</v>
      </c>
      <c r="C161" s="88" t="s">
        <v>1326</v>
      </c>
      <c r="D161" s="89" t="s">
        <v>109</v>
      </c>
      <c r="E161" s="89" t="s">
        <v>295</v>
      </c>
      <c r="F161" s="88" t="s">
        <v>1327</v>
      </c>
      <c r="G161" s="89" t="s">
        <v>409</v>
      </c>
      <c r="H161" s="89" t="s">
        <v>122</v>
      </c>
      <c r="I161" s="91">
        <v>4.9112410000000004</v>
      </c>
      <c r="J161" s="103">
        <v>861.4</v>
      </c>
      <c r="K161" s="91">
        <v>5.5220499999999995E-4</v>
      </c>
      <c r="L161" s="91">
        <v>4.2857633999999999E-2</v>
      </c>
      <c r="M161" s="92">
        <v>4.6016923783644575E-8</v>
      </c>
      <c r="N161" s="92">
        <f t="shared" si="4"/>
        <v>2.9832500852844724E-3</v>
      </c>
      <c r="O161" s="92">
        <f>L161/'סכום נכסי הקרן'!$C$42</f>
        <v>5.0003243502474385E-4</v>
      </c>
    </row>
    <row r="162" spans="2:15">
      <c r="B162" s="87" t="s">
        <v>1328</v>
      </c>
      <c r="C162" s="88" t="s">
        <v>1329</v>
      </c>
      <c r="D162" s="89" t="s">
        <v>109</v>
      </c>
      <c r="E162" s="89" t="s">
        <v>295</v>
      </c>
      <c r="F162" s="88" t="s">
        <v>1330</v>
      </c>
      <c r="G162" s="89" t="s">
        <v>144</v>
      </c>
      <c r="H162" s="89" t="s">
        <v>122</v>
      </c>
      <c r="I162" s="91">
        <v>2.0498180000000001</v>
      </c>
      <c r="J162" s="103">
        <v>265.39999999999998</v>
      </c>
      <c r="K162" s="91"/>
      <c r="L162" s="91">
        <v>5.4402180000000001E-3</v>
      </c>
      <c r="M162" s="92">
        <v>2.6799005367925164E-8</v>
      </c>
      <c r="N162" s="92">
        <f t="shared" si="4"/>
        <v>3.786847125640702E-4</v>
      </c>
      <c r="O162" s="92">
        <f>L162/'סכום נכסי הקרן'!$C$42</f>
        <v>6.3472599854799314E-5</v>
      </c>
    </row>
    <row r="163" spans="2:15">
      <c r="B163" s="87" t="s">
        <v>1331</v>
      </c>
      <c r="C163" s="88" t="s">
        <v>1332</v>
      </c>
      <c r="D163" s="89" t="s">
        <v>109</v>
      </c>
      <c r="E163" s="89" t="s">
        <v>295</v>
      </c>
      <c r="F163" s="88" t="s">
        <v>1333</v>
      </c>
      <c r="G163" s="89" t="s">
        <v>498</v>
      </c>
      <c r="H163" s="89" t="s">
        <v>122</v>
      </c>
      <c r="I163" s="91">
        <v>5.8269999999999997E-3</v>
      </c>
      <c r="J163" s="103">
        <v>168.7</v>
      </c>
      <c r="K163" s="91"/>
      <c r="L163" s="91">
        <v>9.8300000000000008E-6</v>
      </c>
      <c r="M163" s="92">
        <v>8.4996170285823136E-10</v>
      </c>
      <c r="N163" s="92">
        <f t="shared" si="4"/>
        <v>6.8425028638646655E-7</v>
      </c>
      <c r="O163" s="92">
        <f>L163/'סכום נכסי הקרן'!$C$42</f>
        <v>1.1468945850564763E-7</v>
      </c>
    </row>
    <row r="164" spans="2:15">
      <c r="B164" s="87" t="s">
        <v>1334</v>
      </c>
      <c r="C164" s="88" t="s">
        <v>1335</v>
      </c>
      <c r="D164" s="89" t="s">
        <v>109</v>
      </c>
      <c r="E164" s="89" t="s">
        <v>295</v>
      </c>
      <c r="F164" s="88" t="s">
        <v>1336</v>
      </c>
      <c r="G164" s="89" t="s">
        <v>1337</v>
      </c>
      <c r="H164" s="89" t="s">
        <v>122</v>
      </c>
      <c r="I164" s="91">
        <v>0.61912500000000004</v>
      </c>
      <c r="J164" s="103">
        <v>751.1</v>
      </c>
      <c r="K164" s="91"/>
      <c r="L164" s="91">
        <v>4.6502480000000001E-3</v>
      </c>
      <c r="M164" s="92">
        <v>1.240291668922046E-8</v>
      </c>
      <c r="N164" s="92">
        <f t="shared" si="4"/>
        <v>3.236961877688803E-4</v>
      </c>
      <c r="O164" s="92">
        <f>L164/'סכום נכסי הקרן'!$C$42</f>
        <v>5.425579094984444E-5</v>
      </c>
    </row>
    <row r="165" spans="2:15">
      <c r="B165" s="87" t="s">
        <v>1338</v>
      </c>
      <c r="C165" s="88" t="s">
        <v>1339</v>
      </c>
      <c r="D165" s="89" t="s">
        <v>109</v>
      </c>
      <c r="E165" s="89" t="s">
        <v>295</v>
      </c>
      <c r="F165" s="88" t="s">
        <v>1340</v>
      </c>
      <c r="G165" s="89" t="s">
        <v>409</v>
      </c>
      <c r="H165" s="89" t="s">
        <v>122</v>
      </c>
      <c r="I165" s="91">
        <v>0.28129500000000002</v>
      </c>
      <c r="J165" s="103">
        <v>490</v>
      </c>
      <c r="K165" s="91"/>
      <c r="L165" s="91">
        <v>1.378345E-3</v>
      </c>
      <c r="M165" s="92">
        <v>1.8741913533414534E-8</v>
      </c>
      <c r="N165" s="92">
        <f t="shared" si="4"/>
        <v>9.5944350049781711E-5</v>
      </c>
      <c r="O165" s="92">
        <f>L165/'סכום נכסי הקרן'!$C$42</f>
        <v>1.6081550527361837E-5</v>
      </c>
    </row>
    <row r="166" spans="2:15">
      <c r="B166" s="87" t="s">
        <v>1341</v>
      </c>
      <c r="C166" s="88" t="s">
        <v>1342</v>
      </c>
      <c r="D166" s="89" t="s">
        <v>109</v>
      </c>
      <c r="E166" s="89" t="s">
        <v>295</v>
      </c>
      <c r="F166" s="88" t="s">
        <v>1343</v>
      </c>
      <c r="G166" s="89" t="s">
        <v>409</v>
      </c>
      <c r="H166" s="89" t="s">
        <v>122</v>
      </c>
      <c r="I166" s="91">
        <v>0.61714999999999998</v>
      </c>
      <c r="J166" s="103">
        <v>2190</v>
      </c>
      <c r="K166" s="91"/>
      <c r="L166" s="91">
        <v>1.3515590999999999E-2</v>
      </c>
      <c r="M166" s="92">
        <v>2.398982767556548E-8</v>
      </c>
      <c r="N166" s="92">
        <f t="shared" si="4"/>
        <v>9.4079827186493883E-4</v>
      </c>
      <c r="O166" s="92">
        <f>L166/'סכום נכסי הקרן'!$C$42</f>
        <v>1.5769031670130257E-4</v>
      </c>
    </row>
    <row r="167" spans="2:15">
      <c r="B167" s="87" t="s">
        <v>1344</v>
      </c>
      <c r="C167" s="88" t="s">
        <v>1345</v>
      </c>
      <c r="D167" s="89" t="s">
        <v>109</v>
      </c>
      <c r="E167" s="89" t="s">
        <v>295</v>
      </c>
      <c r="F167" s="88" t="s">
        <v>1346</v>
      </c>
      <c r="G167" s="89" t="s">
        <v>480</v>
      </c>
      <c r="H167" s="89" t="s">
        <v>122</v>
      </c>
      <c r="I167" s="91">
        <v>8.5621729999999996</v>
      </c>
      <c r="J167" s="103">
        <v>150.1</v>
      </c>
      <c r="K167" s="91"/>
      <c r="L167" s="91">
        <v>1.2851822000000001E-2</v>
      </c>
      <c r="M167" s="92">
        <v>3.7496251654901421E-8</v>
      </c>
      <c r="N167" s="92">
        <f t="shared" si="4"/>
        <v>8.94594393091342E-4</v>
      </c>
      <c r="O167" s="92">
        <f>L167/'סכום נכסי הקרן'!$C$42</f>
        <v>1.4994593143346585E-4</v>
      </c>
    </row>
    <row r="168" spans="2:15">
      <c r="B168" s="87" t="s">
        <v>1347</v>
      </c>
      <c r="C168" s="88" t="s">
        <v>1348</v>
      </c>
      <c r="D168" s="89" t="s">
        <v>109</v>
      </c>
      <c r="E168" s="89" t="s">
        <v>295</v>
      </c>
      <c r="F168" s="88" t="s">
        <v>1349</v>
      </c>
      <c r="G168" s="89" t="s">
        <v>622</v>
      </c>
      <c r="H168" s="89" t="s">
        <v>122</v>
      </c>
      <c r="I168" s="91">
        <v>3.4289999999999998</v>
      </c>
      <c r="J168" s="103">
        <v>414.8</v>
      </c>
      <c r="K168" s="91"/>
      <c r="L168" s="91">
        <v>1.4223492000000001E-2</v>
      </c>
      <c r="M168" s="92">
        <v>1.1926541685506591E-8</v>
      </c>
      <c r="N168" s="92">
        <f t="shared" si="4"/>
        <v>9.9007410726506778E-4</v>
      </c>
      <c r="O168" s="92">
        <f>L168/'סכום נכסי הקרן'!$C$42</f>
        <v>1.6594960280156773E-4</v>
      </c>
    </row>
    <row r="169" spans="2:15">
      <c r="B169" s="87" t="s">
        <v>1350</v>
      </c>
      <c r="C169" s="88" t="s">
        <v>1351</v>
      </c>
      <c r="D169" s="89" t="s">
        <v>109</v>
      </c>
      <c r="E169" s="89" t="s">
        <v>295</v>
      </c>
      <c r="F169" s="88" t="s">
        <v>1352</v>
      </c>
      <c r="G169" s="89" t="s">
        <v>470</v>
      </c>
      <c r="H169" s="89" t="s">
        <v>122</v>
      </c>
      <c r="I169" s="91">
        <v>2.8811219999999995</v>
      </c>
      <c r="J169" s="103">
        <v>483.7</v>
      </c>
      <c r="K169" s="91"/>
      <c r="L169" s="91">
        <v>1.3935987E-2</v>
      </c>
      <c r="M169" s="92">
        <v>1.8892890326733682E-8</v>
      </c>
      <c r="N169" s="92">
        <f t="shared" si="4"/>
        <v>9.7006135257660987E-4</v>
      </c>
      <c r="O169" s="92">
        <f>L169/'סכום נכסי הקרן'!$C$42</f>
        <v>1.6259519865429752E-4</v>
      </c>
    </row>
    <row r="170" spans="2:15">
      <c r="B170" s="87" t="s">
        <v>1353</v>
      </c>
      <c r="C170" s="88" t="s">
        <v>1354</v>
      </c>
      <c r="D170" s="89" t="s">
        <v>109</v>
      </c>
      <c r="E170" s="89" t="s">
        <v>295</v>
      </c>
      <c r="F170" s="88" t="s">
        <v>1355</v>
      </c>
      <c r="G170" s="89" t="s">
        <v>622</v>
      </c>
      <c r="H170" s="89" t="s">
        <v>122</v>
      </c>
      <c r="I170" s="91">
        <v>5.3490999999999997E-2</v>
      </c>
      <c r="J170" s="103">
        <v>17030</v>
      </c>
      <c r="K170" s="91"/>
      <c r="L170" s="91">
        <v>9.1095609999999987E-3</v>
      </c>
      <c r="M170" s="92">
        <v>2.366157982437942E-8</v>
      </c>
      <c r="N170" s="92">
        <f t="shared" si="4"/>
        <v>6.3410170123143293E-4</v>
      </c>
      <c r="O170" s="92">
        <f>L170/'סכום נכסי הקרן'!$C$42</f>
        <v>1.0628388792616131E-4</v>
      </c>
    </row>
    <row r="171" spans="2:15">
      <c r="B171" s="87" t="s">
        <v>1356</v>
      </c>
      <c r="C171" s="88" t="s">
        <v>1357</v>
      </c>
      <c r="D171" s="89" t="s">
        <v>109</v>
      </c>
      <c r="E171" s="89" t="s">
        <v>295</v>
      </c>
      <c r="F171" s="88" t="s">
        <v>1358</v>
      </c>
      <c r="G171" s="89" t="s">
        <v>1359</v>
      </c>
      <c r="H171" s="89" t="s">
        <v>122</v>
      </c>
      <c r="I171" s="91">
        <v>0.25285999999999997</v>
      </c>
      <c r="J171" s="103">
        <v>1684</v>
      </c>
      <c r="K171" s="91"/>
      <c r="L171" s="91">
        <v>4.2581650000000004E-3</v>
      </c>
      <c r="M171" s="92">
        <v>5.6416831091184859E-9</v>
      </c>
      <c r="N171" s="92">
        <f t="shared" si="4"/>
        <v>2.9640392886376687E-4</v>
      </c>
      <c r="O171" s="92">
        <f>L171/'סכום נכסי הקרן'!$C$42</f>
        <v>4.9681244972299188E-5</v>
      </c>
    </row>
    <row r="172" spans="2:15">
      <c r="B172" s="87" t="s">
        <v>1360</v>
      </c>
      <c r="C172" s="88" t="s">
        <v>1361</v>
      </c>
      <c r="D172" s="89" t="s">
        <v>109</v>
      </c>
      <c r="E172" s="89" t="s">
        <v>295</v>
      </c>
      <c r="F172" s="88" t="s">
        <v>542</v>
      </c>
      <c r="G172" s="89" t="s">
        <v>470</v>
      </c>
      <c r="H172" s="89" t="s">
        <v>122</v>
      </c>
      <c r="I172" s="91">
        <v>0.40838999999999998</v>
      </c>
      <c r="J172" s="103">
        <v>5.0999999999999996</v>
      </c>
      <c r="K172" s="91"/>
      <c r="L172" s="91">
        <v>2.0827999999999998E-5</v>
      </c>
      <c r="M172" s="92">
        <v>1.6614814618026268E-8</v>
      </c>
      <c r="N172" s="92">
        <f t="shared" si="4"/>
        <v>1.4498031500363503E-6</v>
      </c>
      <c r="O172" s="92">
        <f>L172/'סכום נכסי הקרן'!$C$42</f>
        <v>2.4300631147056239E-7</v>
      </c>
    </row>
    <row r="173" spans="2:15">
      <c r="B173" s="87" t="s">
        <v>1362</v>
      </c>
      <c r="C173" s="88" t="s">
        <v>1363</v>
      </c>
      <c r="D173" s="89" t="s">
        <v>109</v>
      </c>
      <c r="E173" s="89" t="s">
        <v>295</v>
      </c>
      <c r="F173" s="88" t="s">
        <v>1364</v>
      </c>
      <c r="G173" s="89" t="s">
        <v>550</v>
      </c>
      <c r="H173" s="89" t="s">
        <v>122</v>
      </c>
      <c r="I173" s="91">
        <v>0.32516</v>
      </c>
      <c r="J173" s="103">
        <v>7922</v>
      </c>
      <c r="K173" s="91"/>
      <c r="L173" s="91">
        <v>2.5759166E-2</v>
      </c>
      <c r="M173" s="92">
        <v>2.5852444525294068E-8</v>
      </c>
      <c r="N173" s="92">
        <f t="shared" si="4"/>
        <v>1.7930535821542757E-3</v>
      </c>
      <c r="O173" s="92">
        <f>L173/'סכום נכסי הקרן'!$C$42</f>
        <v>3.005396541299175E-4</v>
      </c>
    </row>
    <row r="174" spans="2:15">
      <c r="B174" s="87" t="s">
        <v>1365</v>
      </c>
      <c r="C174" s="88" t="s">
        <v>1366</v>
      </c>
      <c r="D174" s="89" t="s">
        <v>109</v>
      </c>
      <c r="E174" s="89" t="s">
        <v>295</v>
      </c>
      <c r="F174" s="88" t="s">
        <v>1367</v>
      </c>
      <c r="G174" s="89" t="s">
        <v>409</v>
      </c>
      <c r="H174" s="89" t="s">
        <v>122</v>
      </c>
      <c r="I174" s="91">
        <v>3.1545819999999996</v>
      </c>
      <c r="J174" s="103">
        <v>470.4</v>
      </c>
      <c r="K174" s="91"/>
      <c r="L174" s="91">
        <v>1.4839152000000001E-2</v>
      </c>
      <c r="M174" s="92">
        <v>3.6940177064204302E-8</v>
      </c>
      <c r="N174" s="92">
        <f t="shared" si="4"/>
        <v>1.032929196920886E-3</v>
      </c>
      <c r="O174" s="92">
        <f>L174/'סכום נכסי הקרן'!$C$42</f>
        <v>1.7313268642553387E-4</v>
      </c>
    </row>
    <row r="175" spans="2:15">
      <c r="B175" s="87" t="s">
        <v>1368</v>
      </c>
      <c r="C175" s="88" t="s">
        <v>1369</v>
      </c>
      <c r="D175" s="89" t="s">
        <v>109</v>
      </c>
      <c r="E175" s="89" t="s">
        <v>295</v>
      </c>
      <c r="F175" s="88" t="s">
        <v>666</v>
      </c>
      <c r="G175" s="89" t="s">
        <v>319</v>
      </c>
      <c r="H175" s="89" t="s">
        <v>122</v>
      </c>
      <c r="I175" s="91">
        <v>4.2290999999999999</v>
      </c>
      <c r="J175" s="103">
        <v>576</v>
      </c>
      <c r="K175" s="91"/>
      <c r="L175" s="91">
        <v>2.4359616000000004E-2</v>
      </c>
      <c r="M175" s="92">
        <v>5.9480828610656902E-8</v>
      </c>
      <c r="N175" s="92">
        <f t="shared" ref="N175:N181" si="5">IFERROR(L175/$L$11,0)</f>
        <v>1.695633186598612E-3</v>
      </c>
      <c r="O175" s="92">
        <f>L175/'סכום נכסי הקרן'!$C$42</f>
        <v>2.8421069872283926E-4</v>
      </c>
    </row>
    <row r="176" spans="2:15">
      <c r="B176" s="87" t="s">
        <v>1370</v>
      </c>
      <c r="C176" s="88" t="s">
        <v>1371</v>
      </c>
      <c r="D176" s="89" t="s">
        <v>109</v>
      </c>
      <c r="E176" s="89" t="s">
        <v>295</v>
      </c>
      <c r="F176" s="88" t="s">
        <v>1372</v>
      </c>
      <c r="G176" s="89" t="s">
        <v>146</v>
      </c>
      <c r="H176" s="89" t="s">
        <v>122</v>
      </c>
      <c r="I176" s="91">
        <v>0.71666099999999999</v>
      </c>
      <c r="J176" s="103">
        <v>68.400000000000006</v>
      </c>
      <c r="K176" s="91"/>
      <c r="L176" s="91">
        <v>4.9019600000000003E-4</v>
      </c>
      <c r="M176" s="92">
        <v>1.8252908768337123E-8</v>
      </c>
      <c r="N176" s="92">
        <f t="shared" si="5"/>
        <v>3.4121745003611429E-5</v>
      </c>
      <c r="O176" s="92">
        <f>L176/'סכום נכסי הקרן'!$C$42</f>
        <v>5.7192587794134733E-6</v>
      </c>
    </row>
    <row r="177" spans="2:15">
      <c r="B177" s="87" t="s">
        <v>1373</v>
      </c>
      <c r="C177" s="88" t="s">
        <v>1374</v>
      </c>
      <c r="D177" s="89" t="s">
        <v>109</v>
      </c>
      <c r="E177" s="89" t="s">
        <v>295</v>
      </c>
      <c r="F177" s="88" t="s">
        <v>1375</v>
      </c>
      <c r="G177" s="89" t="s">
        <v>498</v>
      </c>
      <c r="H177" s="89" t="s">
        <v>122</v>
      </c>
      <c r="I177" s="91">
        <v>0.87409000000000003</v>
      </c>
      <c r="J177" s="103">
        <v>2540</v>
      </c>
      <c r="K177" s="91"/>
      <c r="L177" s="91">
        <v>2.2201881E-2</v>
      </c>
      <c r="M177" s="92">
        <v>2.4491173998318858E-8</v>
      </c>
      <c r="N177" s="92">
        <f t="shared" si="5"/>
        <v>1.5454367683182348E-3</v>
      </c>
      <c r="O177" s="92">
        <f>L177/'סכום נכסי הקרן'!$C$42</f>
        <v>2.5903577921636072E-4</v>
      </c>
    </row>
    <row r="178" spans="2:15">
      <c r="B178" s="87" t="s">
        <v>1376</v>
      </c>
      <c r="C178" s="88" t="s">
        <v>1377</v>
      </c>
      <c r="D178" s="89" t="s">
        <v>109</v>
      </c>
      <c r="E178" s="89" t="s">
        <v>295</v>
      </c>
      <c r="F178" s="88" t="s">
        <v>1378</v>
      </c>
      <c r="G178" s="89" t="s">
        <v>409</v>
      </c>
      <c r="H178" s="89" t="s">
        <v>122</v>
      </c>
      <c r="I178" s="91">
        <v>0.1905</v>
      </c>
      <c r="J178" s="103">
        <v>5790</v>
      </c>
      <c r="K178" s="91"/>
      <c r="L178" s="91">
        <v>1.102995E-2</v>
      </c>
      <c r="M178" s="92">
        <v>2.2668316713867536E-8</v>
      </c>
      <c r="N178" s="92">
        <f t="shared" si="5"/>
        <v>7.6777685110156733E-4</v>
      </c>
      <c r="O178" s="92">
        <f>L178/'סכום נכסי הקרן'!$C$42</f>
        <v>1.286896228732826E-4</v>
      </c>
    </row>
    <row r="179" spans="2:15">
      <c r="B179" s="87" t="s">
        <v>1379</v>
      </c>
      <c r="C179" s="88" t="s">
        <v>1380</v>
      </c>
      <c r="D179" s="89" t="s">
        <v>109</v>
      </c>
      <c r="E179" s="89" t="s">
        <v>295</v>
      </c>
      <c r="F179" s="88" t="s">
        <v>1381</v>
      </c>
      <c r="G179" s="89" t="s">
        <v>409</v>
      </c>
      <c r="H179" s="89" t="s">
        <v>122</v>
      </c>
      <c r="I179" s="91">
        <v>0.74698600000000004</v>
      </c>
      <c r="J179" s="103">
        <v>1013</v>
      </c>
      <c r="K179" s="91">
        <v>1.2319800000000001E-4</v>
      </c>
      <c r="L179" s="91">
        <v>7.6901619999999995E-3</v>
      </c>
      <c r="M179" s="92">
        <v>4.4799340771642626E-8</v>
      </c>
      <c r="N179" s="92">
        <f t="shared" si="5"/>
        <v>5.3529964912088729E-4</v>
      </c>
      <c r="O179" s="92">
        <f>L179/'סכום נכסי הקרן'!$C$42</f>
        <v>8.9723348484303976E-5</v>
      </c>
    </row>
    <row r="180" spans="2:15">
      <c r="B180" s="87" t="s">
        <v>1382</v>
      </c>
      <c r="C180" s="88" t="s">
        <v>1383</v>
      </c>
      <c r="D180" s="89" t="s">
        <v>109</v>
      </c>
      <c r="E180" s="89" t="s">
        <v>295</v>
      </c>
      <c r="F180" s="88" t="s">
        <v>1384</v>
      </c>
      <c r="G180" s="89" t="s">
        <v>116</v>
      </c>
      <c r="H180" s="89" t="s">
        <v>122</v>
      </c>
      <c r="I180" s="91">
        <v>0.60598099999999999</v>
      </c>
      <c r="J180" s="103">
        <v>819.8</v>
      </c>
      <c r="K180" s="91"/>
      <c r="L180" s="91">
        <v>4.9678279999999997E-3</v>
      </c>
      <c r="M180" s="92">
        <v>3.0297535123243835E-8</v>
      </c>
      <c r="N180" s="92">
        <f t="shared" si="5"/>
        <v>3.4580241421350018E-4</v>
      </c>
      <c r="O180" s="92">
        <f>L180/'סכום נכסי הקרן'!$C$42</f>
        <v>5.7961088837151004E-5</v>
      </c>
    </row>
    <row r="181" spans="2:15">
      <c r="B181" s="87" t="s">
        <v>1385</v>
      </c>
      <c r="C181" s="88" t="s">
        <v>1386</v>
      </c>
      <c r="D181" s="89" t="s">
        <v>109</v>
      </c>
      <c r="E181" s="89" t="s">
        <v>295</v>
      </c>
      <c r="F181" s="88" t="s">
        <v>674</v>
      </c>
      <c r="G181" s="89" t="s">
        <v>116</v>
      </c>
      <c r="H181" s="89" t="s">
        <v>122</v>
      </c>
      <c r="I181" s="91">
        <v>2.530046</v>
      </c>
      <c r="J181" s="103">
        <v>1003</v>
      </c>
      <c r="K181" s="91"/>
      <c r="L181" s="91">
        <v>2.5376363000000002E-2</v>
      </c>
      <c r="M181" s="92">
        <v>2.8589519548412228E-8</v>
      </c>
      <c r="N181" s="92">
        <f t="shared" si="5"/>
        <v>1.7664072889315295E-3</v>
      </c>
      <c r="O181" s="92">
        <f>L181/'סכום נכסי הקרן'!$C$42</f>
        <v>2.9607338060150067E-4</v>
      </c>
    </row>
    <row r="182" spans="2:15">
      <c r="B182" s="93"/>
      <c r="C182" s="88"/>
      <c r="D182" s="88"/>
      <c r="E182" s="88"/>
      <c r="F182" s="88"/>
      <c r="G182" s="88"/>
      <c r="H182" s="88"/>
      <c r="I182" s="91"/>
      <c r="J182" s="103"/>
      <c r="K182" s="88"/>
      <c r="L182" s="88"/>
      <c r="M182" s="88"/>
      <c r="N182" s="92"/>
      <c r="O182" s="88"/>
    </row>
    <row r="183" spans="2:15">
      <c r="B183" s="80" t="s">
        <v>183</v>
      </c>
      <c r="C183" s="81"/>
      <c r="D183" s="82"/>
      <c r="E183" s="82"/>
      <c r="F183" s="81"/>
      <c r="G183" s="82"/>
      <c r="H183" s="82"/>
      <c r="I183" s="84"/>
      <c r="J183" s="101"/>
      <c r="K183" s="84">
        <v>4.8753799999999998E-4</v>
      </c>
      <c r="L183" s="84">
        <f>L184+L211</f>
        <v>3.3253500119999995</v>
      </c>
      <c r="M183" s="85"/>
      <c r="N183" s="85">
        <f t="shared" ref="N183:N199" si="6">IFERROR(L183/$L$11,0)</f>
        <v>0.23147219715628073</v>
      </c>
      <c r="O183" s="85">
        <f>L183/'סכום נכסי הקרן'!$C$42</f>
        <v>3.8797822199189091E-2</v>
      </c>
    </row>
    <row r="184" spans="2:15">
      <c r="B184" s="86" t="s">
        <v>58</v>
      </c>
      <c r="C184" s="81"/>
      <c r="D184" s="82"/>
      <c r="E184" s="82"/>
      <c r="F184" s="81"/>
      <c r="G184" s="82"/>
      <c r="H184" s="82"/>
      <c r="I184" s="84"/>
      <c r="J184" s="101"/>
      <c r="K184" s="84"/>
      <c r="L184" s="84">
        <f>SUM(L185:L209)</f>
        <v>1.40893625</v>
      </c>
      <c r="M184" s="85"/>
      <c r="N184" s="85">
        <f t="shared" si="6"/>
        <v>9.807375712744397E-2</v>
      </c>
      <c r="O184" s="85">
        <f>L184/'סכום נכסי הקרן'!$C$42</f>
        <v>1.6438467505745447E-2</v>
      </c>
    </row>
    <row r="185" spans="2:15">
      <c r="B185" s="87" t="s">
        <v>1387</v>
      </c>
      <c r="C185" s="88" t="s">
        <v>1388</v>
      </c>
      <c r="D185" s="89" t="s">
        <v>1389</v>
      </c>
      <c r="E185" s="89" t="s">
        <v>678</v>
      </c>
      <c r="F185" s="88" t="s">
        <v>1390</v>
      </c>
      <c r="G185" s="89" t="s">
        <v>749</v>
      </c>
      <c r="H185" s="89" t="s">
        <v>121</v>
      </c>
      <c r="I185" s="91">
        <v>0.53339999999999999</v>
      </c>
      <c r="J185" s="103">
        <v>319</v>
      </c>
      <c r="K185" s="91"/>
      <c r="L185" s="91">
        <v>6.1510890000000002E-3</v>
      </c>
      <c r="M185" s="92">
        <v>8.2253859373750192E-9</v>
      </c>
      <c r="N185" s="92">
        <f t="shared" si="6"/>
        <v>4.281672848259048E-4</v>
      </c>
      <c r="O185" s="92">
        <f>L185/'סכום נכסי הקרן'!$C$42</f>
        <v>7.1766537805701479E-5</v>
      </c>
    </row>
    <row r="186" spans="2:15">
      <c r="B186" s="87" t="s">
        <v>1391</v>
      </c>
      <c r="C186" s="88" t="s">
        <v>1392</v>
      </c>
      <c r="D186" s="89" t="s">
        <v>1389</v>
      </c>
      <c r="E186" s="89" t="s">
        <v>678</v>
      </c>
      <c r="F186" s="88" t="s">
        <v>1147</v>
      </c>
      <c r="G186" s="89" t="s">
        <v>979</v>
      </c>
      <c r="H186" s="89" t="s">
        <v>121</v>
      </c>
      <c r="I186" s="91">
        <v>0.58368200000000003</v>
      </c>
      <c r="J186" s="103">
        <v>2835</v>
      </c>
      <c r="K186" s="91"/>
      <c r="L186" s="91">
        <v>5.9818765999999995E-2</v>
      </c>
      <c r="M186" s="92">
        <v>1.3142160228881034E-8</v>
      </c>
      <c r="N186" s="92">
        <f t="shared" si="6"/>
        <v>4.1638868531826065E-3</v>
      </c>
      <c r="O186" s="92">
        <f>L186/'סכום נכסי הקרן'!$C$42</f>
        <v>6.9792287701078779E-4</v>
      </c>
    </row>
    <row r="187" spans="2:15">
      <c r="B187" s="87" t="s">
        <v>1393</v>
      </c>
      <c r="C187" s="88" t="s">
        <v>1394</v>
      </c>
      <c r="D187" s="89" t="s">
        <v>1389</v>
      </c>
      <c r="E187" s="89" t="s">
        <v>678</v>
      </c>
      <c r="F187" s="88" t="s">
        <v>1395</v>
      </c>
      <c r="G187" s="89" t="s">
        <v>790</v>
      </c>
      <c r="H187" s="89" t="s">
        <v>121</v>
      </c>
      <c r="I187" s="91">
        <v>7.9640000000000002E-2</v>
      </c>
      <c r="J187" s="103">
        <v>13000</v>
      </c>
      <c r="K187" s="91"/>
      <c r="L187" s="91">
        <v>3.7426841000000002E-2</v>
      </c>
      <c r="M187" s="92">
        <v>6.5948283611040839E-10</v>
      </c>
      <c r="N187" s="92">
        <f t="shared" si="6"/>
        <v>2.6052214316165563E-3</v>
      </c>
      <c r="O187" s="92">
        <f>L187/'סכום נכסי הקרן'!$C$42</f>
        <v>4.3666979937609065E-4</v>
      </c>
    </row>
    <row r="188" spans="2:15">
      <c r="B188" s="87" t="s">
        <v>1396</v>
      </c>
      <c r="C188" s="88" t="s">
        <v>1397</v>
      </c>
      <c r="D188" s="89" t="s">
        <v>1389</v>
      </c>
      <c r="E188" s="89" t="s">
        <v>678</v>
      </c>
      <c r="F188" s="88" t="s">
        <v>1398</v>
      </c>
      <c r="G188" s="89" t="s">
        <v>790</v>
      </c>
      <c r="H188" s="89" t="s">
        <v>121</v>
      </c>
      <c r="I188" s="91">
        <v>5.7606999999999998E-2</v>
      </c>
      <c r="J188" s="103">
        <v>14798</v>
      </c>
      <c r="K188" s="91"/>
      <c r="L188" s="91">
        <v>3.0816839000000002E-2</v>
      </c>
      <c r="M188" s="92">
        <v>1.4148377669312967E-9</v>
      </c>
      <c r="N188" s="92">
        <f t="shared" si="6"/>
        <v>2.1451099604553035E-3</v>
      </c>
      <c r="O188" s="92">
        <f>L188/'סכום נכסי הקרן'!$C$42</f>
        <v>3.595489906170624E-4</v>
      </c>
    </row>
    <row r="189" spans="2:15">
      <c r="B189" s="87" t="s">
        <v>1399</v>
      </c>
      <c r="C189" s="88" t="s">
        <v>1400</v>
      </c>
      <c r="D189" s="89" t="s">
        <v>1389</v>
      </c>
      <c r="E189" s="89" t="s">
        <v>678</v>
      </c>
      <c r="F189" s="88" t="s">
        <v>668</v>
      </c>
      <c r="G189" s="89" t="s">
        <v>553</v>
      </c>
      <c r="H189" s="89" t="s">
        <v>121</v>
      </c>
      <c r="I189" s="91">
        <v>2.6670000000000001E-3</v>
      </c>
      <c r="J189" s="103">
        <v>17021</v>
      </c>
      <c r="K189" s="91"/>
      <c r="L189" s="91">
        <v>1.6410299999999999E-3</v>
      </c>
      <c r="M189" s="92">
        <v>6.0142306574494473E-11</v>
      </c>
      <c r="N189" s="92">
        <f t="shared" si="6"/>
        <v>1.1422942497139197E-4</v>
      </c>
      <c r="O189" s="92">
        <f>L189/'סכום נכסי הקרן'!$C$42</f>
        <v>1.9146372542372625E-5</v>
      </c>
    </row>
    <row r="190" spans="2:15">
      <c r="B190" s="87" t="s">
        <v>1403</v>
      </c>
      <c r="C190" s="88" t="s">
        <v>1404</v>
      </c>
      <c r="D190" s="89" t="s">
        <v>1405</v>
      </c>
      <c r="E190" s="89" t="s">
        <v>678</v>
      </c>
      <c r="F190" s="88" t="s">
        <v>1406</v>
      </c>
      <c r="G190" s="89" t="s">
        <v>768</v>
      </c>
      <c r="H190" s="89" t="s">
        <v>121</v>
      </c>
      <c r="I190" s="91">
        <v>7.6105999999999993E-2</v>
      </c>
      <c r="J190" s="103">
        <v>3492</v>
      </c>
      <c r="K190" s="91"/>
      <c r="L190" s="91">
        <v>9.6072880000000003E-3</v>
      </c>
      <c r="M190" s="92">
        <v>2.0156541742774125E-9</v>
      </c>
      <c r="N190" s="92">
        <f t="shared" si="6"/>
        <v>6.6874766687662903E-4</v>
      </c>
      <c r="O190" s="92">
        <f>L190/'סכום נכסי הקרן'!$C$42</f>
        <v>1.1209101306488366E-4</v>
      </c>
    </row>
    <row r="191" spans="2:15">
      <c r="B191" s="87" t="s">
        <v>1407</v>
      </c>
      <c r="C191" s="88" t="s">
        <v>1408</v>
      </c>
      <c r="D191" s="89" t="s">
        <v>1405</v>
      </c>
      <c r="E191" s="89" t="s">
        <v>678</v>
      </c>
      <c r="F191" s="88" t="s">
        <v>1409</v>
      </c>
      <c r="G191" s="89" t="s">
        <v>1410</v>
      </c>
      <c r="H191" s="89" t="s">
        <v>121</v>
      </c>
      <c r="I191" s="91">
        <v>0.31241999999999998</v>
      </c>
      <c r="J191" s="103">
        <v>3223</v>
      </c>
      <c r="K191" s="91"/>
      <c r="L191" s="91">
        <v>3.6400506999999999E-2</v>
      </c>
      <c r="M191" s="92">
        <v>1.9966828044209502E-9</v>
      </c>
      <c r="N191" s="92">
        <f t="shared" si="6"/>
        <v>2.5337799938313916E-3</v>
      </c>
      <c r="O191" s="92">
        <f>L191/'סכום נכסי הקרן'!$C$42</f>
        <v>4.2469526319033931E-4</v>
      </c>
    </row>
    <row r="192" spans="2:15">
      <c r="B192" s="87" t="s">
        <v>1411</v>
      </c>
      <c r="C192" s="88" t="s">
        <v>1412</v>
      </c>
      <c r="D192" s="89" t="s">
        <v>1389</v>
      </c>
      <c r="E192" s="89" t="s">
        <v>678</v>
      </c>
      <c r="F192" s="88" t="s">
        <v>1413</v>
      </c>
      <c r="G192" s="89" t="s">
        <v>1414</v>
      </c>
      <c r="H192" s="89" t="s">
        <v>121</v>
      </c>
      <c r="I192" s="91">
        <v>0.37496699999999999</v>
      </c>
      <c r="J192" s="103">
        <v>3196</v>
      </c>
      <c r="K192" s="91"/>
      <c r="L192" s="91">
        <v>4.3321990999999997E-2</v>
      </c>
      <c r="M192" s="92">
        <v>4.5132658362168615E-9</v>
      </c>
      <c r="N192" s="92">
        <f t="shared" si="6"/>
        <v>3.0155732195912433E-3</v>
      </c>
      <c r="O192" s="92">
        <f>L192/'סכום נכסי הקרן'!$C$42</f>
        <v>5.0545022270361538E-4</v>
      </c>
    </row>
    <row r="193" spans="2:15">
      <c r="B193" s="87" t="s">
        <v>1415</v>
      </c>
      <c r="C193" s="88" t="s">
        <v>1416</v>
      </c>
      <c r="D193" s="89" t="s">
        <v>1405</v>
      </c>
      <c r="E193" s="89" t="s">
        <v>678</v>
      </c>
      <c r="F193" s="88" t="s">
        <v>1417</v>
      </c>
      <c r="G193" s="89" t="s">
        <v>824</v>
      </c>
      <c r="H193" s="89" t="s">
        <v>121</v>
      </c>
      <c r="I193" s="91">
        <v>0.48322500000000007</v>
      </c>
      <c r="J193" s="103">
        <v>141</v>
      </c>
      <c r="K193" s="91"/>
      <c r="L193" s="91">
        <v>2.4630719999999997E-3</v>
      </c>
      <c r="M193" s="92">
        <v>3.545793654467195E-9</v>
      </c>
      <c r="N193" s="92">
        <f t="shared" si="6"/>
        <v>1.7145042943952053E-4</v>
      </c>
      <c r="O193" s="92">
        <f>L193/'סכום נכסי הקרן'!$C$42</f>
        <v>2.8737374765048062E-5</v>
      </c>
    </row>
    <row r="194" spans="2:15">
      <c r="B194" s="87" t="s">
        <v>1418</v>
      </c>
      <c r="C194" s="88" t="s">
        <v>1419</v>
      </c>
      <c r="D194" s="89" t="s">
        <v>1405</v>
      </c>
      <c r="E194" s="89" t="s">
        <v>678</v>
      </c>
      <c r="F194" s="88" t="s">
        <v>1420</v>
      </c>
      <c r="G194" s="89" t="s">
        <v>749</v>
      </c>
      <c r="H194" s="89" t="s">
        <v>121</v>
      </c>
      <c r="I194" s="91">
        <v>0.78676500000000005</v>
      </c>
      <c r="J194" s="103">
        <v>350</v>
      </c>
      <c r="K194" s="91"/>
      <c r="L194" s="91">
        <v>9.9545440000000009E-3</v>
      </c>
      <c r="M194" s="92">
        <v>5.7931486637189364E-9</v>
      </c>
      <c r="N194" s="92">
        <f t="shared" si="6"/>
        <v>6.9291959133740413E-4</v>
      </c>
      <c r="O194" s="92">
        <f>L194/'סכום נכסי הקרן'!$C$42</f>
        <v>1.1614254944360564E-4</v>
      </c>
    </row>
    <row r="195" spans="2:15">
      <c r="B195" s="87" t="s">
        <v>1421</v>
      </c>
      <c r="C195" s="88" t="s">
        <v>1422</v>
      </c>
      <c r="D195" s="89" t="s">
        <v>1389</v>
      </c>
      <c r="E195" s="89" t="s">
        <v>678</v>
      </c>
      <c r="F195" s="88" t="s">
        <v>1423</v>
      </c>
      <c r="G195" s="89" t="s">
        <v>790</v>
      </c>
      <c r="H195" s="89" t="s">
        <v>121</v>
      </c>
      <c r="I195" s="91">
        <v>5.7149999999999999E-2</v>
      </c>
      <c r="J195" s="103">
        <v>1970</v>
      </c>
      <c r="K195" s="91"/>
      <c r="L195" s="91">
        <v>4.0699660000000004E-3</v>
      </c>
      <c r="M195" s="92">
        <v>5.6188381365518068E-10</v>
      </c>
      <c r="N195" s="92">
        <f t="shared" si="6"/>
        <v>2.8330370306034404E-4</v>
      </c>
      <c r="O195" s="92">
        <f>L195/'סכום נכסי הקרן'!$C$42</f>
        <v>4.7485472703600882E-5</v>
      </c>
    </row>
    <row r="196" spans="2:15">
      <c r="B196" s="87" t="s">
        <v>1424</v>
      </c>
      <c r="C196" s="88" t="s">
        <v>1425</v>
      </c>
      <c r="D196" s="89" t="s">
        <v>1389</v>
      </c>
      <c r="E196" s="89" t="s">
        <v>678</v>
      </c>
      <c r="F196" s="88" t="s">
        <v>1426</v>
      </c>
      <c r="G196" s="89" t="s">
        <v>744</v>
      </c>
      <c r="H196" s="89" t="s">
        <v>121</v>
      </c>
      <c r="I196" s="91">
        <v>0.18047299999999999</v>
      </c>
      <c r="J196" s="103">
        <v>1936</v>
      </c>
      <c r="K196" s="91"/>
      <c r="L196" s="91">
        <v>1.2630644999999999E-2</v>
      </c>
      <c r="M196" s="92">
        <v>3.6250721708195115E-9</v>
      </c>
      <c r="N196" s="92">
        <f t="shared" si="6"/>
        <v>8.7919862243090443E-4</v>
      </c>
      <c r="O196" s="92">
        <f>L196/'סכום נכסי הקרן'!$C$42</f>
        <v>1.4736539528250919E-4</v>
      </c>
    </row>
    <row r="197" spans="2:15">
      <c r="B197" s="87" t="s">
        <v>1429</v>
      </c>
      <c r="C197" s="88" t="s">
        <v>1430</v>
      </c>
      <c r="D197" s="89" t="s">
        <v>1389</v>
      </c>
      <c r="E197" s="89" t="s">
        <v>678</v>
      </c>
      <c r="F197" s="88" t="s">
        <v>1431</v>
      </c>
      <c r="G197" s="89" t="s">
        <v>790</v>
      </c>
      <c r="H197" s="89" t="s">
        <v>121</v>
      </c>
      <c r="I197" s="91">
        <v>5.7320000000000003E-2</v>
      </c>
      <c r="J197" s="103">
        <v>14275</v>
      </c>
      <c r="K197" s="91"/>
      <c r="L197" s="91">
        <v>2.9579642999999999E-2</v>
      </c>
      <c r="M197" s="92">
        <v>1.2007239200544105E-9</v>
      </c>
      <c r="N197" s="92">
        <f t="shared" si="6"/>
        <v>2.0589907623559957E-3</v>
      </c>
      <c r="O197" s="92">
        <f>L197/'סכום נכסי הקרן'!$C$42</f>
        <v>3.451142663744018E-4</v>
      </c>
    </row>
    <row r="198" spans="2:15">
      <c r="B198" s="87" t="s">
        <v>1432</v>
      </c>
      <c r="C198" s="88" t="s">
        <v>1433</v>
      </c>
      <c r="D198" s="89" t="s">
        <v>1389</v>
      </c>
      <c r="E198" s="89" t="s">
        <v>678</v>
      </c>
      <c r="F198" s="88" t="s">
        <v>998</v>
      </c>
      <c r="G198" s="89" t="s">
        <v>146</v>
      </c>
      <c r="H198" s="89" t="s">
        <v>121</v>
      </c>
      <c r="I198" s="91">
        <v>0.45749299999999998</v>
      </c>
      <c r="J198" s="103">
        <v>22889</v>
      </c>
      <c r="K198" s="91"/>
      <c r="L198" s="91">
        <v>0.37854710199999997</v>
      </c>
      <c r="M198" s="92">
        <v>7.1893307881508142E-9</v>
      </c>
      <c r="N198" s="92">
        <f t="shared" si="6"/>
        <v>2.6350047096059707E-2</v>
      </c>
      <c r="O198" s="92">
        <f>L198/'סכום נכסי הקרן'!$C$42</f>
        <v>4.4166187331904526E-3</v>
      </c>
    </row>
    <row r="199" spans="2:15">
      <c r="B199" s="87" t="s">
        <v>1434</v>
      </c>
      <c r="C199" s="88" t="s">
        <v>1435</v>
      </c>
      <c r="D199" s="89" t="s">
        <v>1389</v>
      </c>
      <c r="E199" s="89" t="s">
        <v>678</v>
      </c>
      <c r="F199" s="88" t="s">
        <v>992</v>
      </c>
      <c r="G199" s="89" t="s">
        <v>979</v>
      </c>
      <c r="H199" s="89" t="s">
        <v>121</v>
      </c>
      <c r="I199" s="91">
        <v>0.40069200000000005</v>
      </c>
      <c r="J199" s="103">
        <v>10447</v>
      </c>
      <c r="K199" s="91"/>
      <c r="L199" s="91">
        <v>0.15132495399999998</v>
      </c>
      <c r="M199" s="92">
        <v>1.3971872145507315E-8</v>
      </c>
      <c r="N199" s="92">
        <f t="shared" si="6"/>
        <v>1.0533483531222671E-2</v>
      </c>
      <c r="O199" s="92">
        <f>L199/'סכום נכסי הקרן'!$C$42</f>
        <v>1.7655520887743675E-3</v>
      </c>
    </row>
    <row r="200" spans="2:15">
      <c r="B200" s="87" t="s">
        <v>1438</v>
      </c>
      <c r="C200" s="88" t="s">
        <v>1439</v>
      </c>
      <c r="D200" s="89" t="s">
        <v>1389</v>
      </c>
      <c r="E200" s="89" t="s">
        <v>678</v>
      </c>
      <c r="F200" s="88" t="s">
        <v>1142</v>
      </c>
      <c r="G200" s="89" t="s">
        <v>146</v>
      </c>
      <c r="H200" s="89" t="s">
        <v>121</v>
      </c>
      <c r="I200" s="91">
        <v>0.73115399999999997</v>
      </c>
      <c r="J200" s="103">
        <v>3958</v>
      </c>
      <c r="K200" s="91"/>
      <c r="L200" s="91">
        <v>0.104614737</v>
      </c>
      <c r="M200" s="92">
        <v>1.6370474976047271E-8</v>
      </c>
      <c r="N200" s="92">
        <f t="shared" ref="N200:N209" si="7">IFERROR(L200/$L$11,0)</f>
        <v>7.2820614193789294E-3</v>
      </c>
      <c r="O200" s="92">
        <f>L200/'סכום נכסי הקרן'!$C$42</f>
        <v>1.2205704514995665E-3</v>
      </c>
    </row>
    <row r="201" spans="2:15">
      <c r="B201" s="87" t="s">
        <v>1440</v>
      </c>
      <c r="C201" s="88" t="s">
        <v>1441</v>
      </c>
      <c r="D201" s="89" t="s">
        <v>1405</v>
      </c>
      <c r="E201" s="89" t="s">
        <v>678</v>
      </c>
      <c r="F201" s="88" t="s">
        <v>1442</v>
      </c>
      <c r="G201" s="89" t="s">
        <v>790</v>
      </c>
      <c r="H201" s="89" t="s">
        <v>121</v>
      </c>
      <c r="I201" s="91">
        <v>0.281387</v>
      </c>
      <c r="J201" s="103">
        <v>564</v>
      </c>
      <c r="K201" s="91"/>
      <c r="L201" s="91">
        <v>5.7370900000000002E-3</v>
      </c>
      <c r="M201" s="92">
        <v>2.7119988090556108E-9</v>
      </c>
      <c r="N201" s="92">
        <f t="shared" si="7"/>
        <v>3.9934948886316719E-4</v>
      </c>
      <c r="O201" s="92">
        <f>L201/'סכום נכסי הקרן'!$C$42</f>
        <v>6.6936291505408541E-5</v>
      </c>
    </row>
    <row r="202" spans="2:15">
      <c r="B202" s="87" t="s">
        <v>1445</v>
      </c>
      <c r="C202" s="88" t="s">
        <v>1446</v>
      </c>
      <c r="D202" s="89" t="s">
        <v>1405</v>
      </c>
      <c r="E202" s="89" t="s">
        <v>678</v>
      </c>
      <c r="F202" s="88" t="s">
        <v>1447</v>
      </c>
      <c r="G202" s="89" t="s">
        <v>790</v>
      </c>
      <c r="H202" s="89" t="s">
        <v>121</v>
      </c>
      <c r="I202" s="91">
        <v>0.60462800000000005</v>
      </c>
      <c r="J202" s="103">
        <v>676</v>
      </c>
      <c r="K202" s="91"/>
      <c r="L202" s="91">
        <v>1.4775534999999999E-2</v>
      </c>
      <c r="M202" s="92">
        <v>7.8723636208388512E-9</v>
      </c>
      <c r="N202" s="92">
        <f t="shared" si="7"/>
        <v>1.0285009211864963E-3</v>
      </c>
      <c r="O202" s="92">
        <f>L202/'סכום נכסי הקרן'!$C$42</f>
        <v>1.7239044845180509E-4</v>
      </c>
    </row>
    <row r="203" spans="2:15">
      <c r="B203" s="87" t="s">
        <v>1448</v>
      </c>
      <c r="C203" s="88" t="s">
        <v>1449</v>
      </c>
      <c r="D203" s="89" t="s">
        <v>1389</v>
      </c>
      <c r="E203" s="89" t="s">
        <v>678</v>
      </c>
      <c r="F203" s="88" t="s">
        <v>1450</v>
      </c>
      <c r="G203" s="89" t="s">
        <v>832</v>
      </c>
      <c r="H203" s="89" t="s">
        <v>121</v>
      </c>
      <c r="I203" s="91">
        <v>0.46887200000000001</v>
      </c>
      <c r="J203" s="103">
        <v>388</v>
      </c>
      <c r="K203" s="91"/>
      <c r="L203" s="91">
        <v>6.5764969999999997E-3</v>
      </c>
      <c r="M203" s="92">
        <v>1.824727156060032E-8</v>
      </c>
      <c r="N203" s="92">
        <f t="shared" si="7"/>
        <v>4.5777924269275051E-4</v>
      </c>
      <c r="O203" s="92">
        <f>L203/'סכום נכסי הקרן'!$C$42</f>
        <v>7.6729896215057574E-5</v>
      </c>
    </row>
    <row r="204" spans="2:15">
      <c r="B204" s="87" t="s">
        <v>1451</v>
      </c>
      <c r="C204" s="88" t="s">
        <v>1452</v>
      </c>
      <c r="D204" s="89" t="s">
        <v>1389</v>
      </c>
      <c r="E204" s="89" t="s">
        <v>678</v>
      </c>
      <c r="F204" s="88" t="s">
        <v>705</v>
      </c>
      <c r="G204" s="89" t="s">
        <v>706</v>
      </c>
      <c r="H204" s="89" t="s">
        <v>121</v>
      </c>
      <c r="I204" s="91">
        <v>9.8625000000000004E-2</v>
      </c>
      <c r="J204" s="103">
        <v>30395</v>
      </c>
      <c r="K204" s="91"/>
      <c r="L204" s="91">
        <v>0.108366991</v>
      </c>
      <c r="M204" s="92">
        <v>1.7565620348784026E-9</v>
      </c>
      <c r="N204" s="92">
        <f t="shared" si="7"/>
        <v>7.5432497076896882E-3</v>
      </c>
      <c r="O204" s="92">
        <f>L204/'סכום נכסי הקרן'!$C$42</f>
        <v>1.2643490862336102E-3</v>
      </c>
    </row>
    <row r="205" spans="2:15">
      <c r="B205" s="87" t="s">
        <v>1453</v>
      </c>
      <c r="C205" s="88" t="s">
        <v>1454</v>
      </c>
      <c r="D205" s="89" t="s">
        <v>1389</v>
      </c>
      <c r="E205" s="89" t="s">
        <v>678</v>
      </c>
      <c r="F205" s="88" t="s">
        <v>1455</v>
      </c>
      <c r="G205" s="89" t="s">
        <v>790</v>
      </c>
      <c r="H205" s="89" t="s">
        <v>125</v>
      </c>
      <c r="I205" s="91">
        <v>5.0673000000000004</v>
      </c>
      <c r="J205" s="103">
        <v>13.5</v>
      </c>
      <c r="K205" s="91"/>
      <c r="L205" s="91">
        <v>1.6526819999999999E-3</v>
      </c>
      <c r="M205" s="92">
        <v>9.4394978271355699E-9</v>
      </c>
      <c r="N205" s="92">
        <f t="shared" si="7"/>
        <v>1.1504050170963969E-4</v>
      </c>
      <c r="O205" s="92">
        <f>L205/'סכום נכסי הקרן'!$C$42</f>
        <v>1.9282319802851548E-5</v>
      </c>
    </row>
    <row r="206" spans="2:15">
      <c r="B206" s="87" t="s">
        <v>1456</v>
      </c>
      <c r="C206" s="88" t="s">
        <v>1457</v>
      </c>
      <c r="D206" s="89" t="s">
        <v>1389</v>
      </c>
      <c r="E206" s="89" t="s">
        <v>678</v>
      </c>
      <c r="F206" s="88" t="s">
        <v>696</v>
      </c>
      <c r="G206" s="89" t="s">
        <v>697</v>
      </c>
      <c r="H206" s="89" t="s">
        <v>121</v>
      </c>
      <c r="I206" s="91">
        <v>8.8897969999999997</v>
      </c>
      <c r="J206" s="103">
        <v>885</v>
      </c>
      <c r="K206" s="91"/>
      <c r="L206" s="91">
        <v>0.28440904699999997</v>
      </c>
      <c r="M206" s="92">
        <v>8.0041764279294441E-9</v>
      </c>
      <c r="N206" s="92">
        <f t="shared" si="7"/>
        <v>1.9797250443606512E-2</v>
      </c>
      <c r="O206" s="92">
        <f>L206/'סכום נכסי הקרן'!$C$42</f>
        <v>3.318282766483955E-3</v>
      </c>
    </row>
    <row r="207" spans="2:15">
      <c r="B207" s="87" t="s">
        <v>1458</v>
      </c>
      <c r="C207" s="88" t="s">
        <v>1459</v>
      </c>
      <c r="D207" s="89" t="s">
        <v>1389</v>
      </c>
      <c r="E207" s="89" t="s">
        <v>678</v>
      </c>
      <c r="F207" s="88" t="s">
        <v>978</v>
      </c>
      <c r="G207" s="89" t="s">
        <v>979</v>
      </c>
      <c r="H207" s="89" t="s">
        <v>121</v>
      </c>
      <c r="I207" s="91">
        <v>0.21366699999999997</v>
      </c>
      <c r="J207" s="103">
        <v>4247</v>
      </c>
      <c r="K207" s="91"/>
      <c r="L207" s="91">
        <v>3.2804105E-2</v>
      </c>
      <c r="M207" s="92">
        <v>1.9414592258580012E-9</v>
      </c>
      <c r="N207" s="92">
        <f t="shared" si="7"/>
        <v>2.2834403093491065E-3</v>
      </c>
      <c r="O207" s="92">
        <f>L207/'סכום נכסי הקרן'!$C$42</f>
        <v>3.827349989025847E-4</v>
      </c>
    </row>
    <row r="208" spans="2:15">
      <c r="B208" s="87" t="s">
        <v>1460</v>
      </c>
      <c r="C208" s="88" t="s">
        <v>1461</v>
      </c>
      <c r="D208" s="89" t="s">
        <v>1389</v>
      </c>
      <c r="E208" s="89" t="s">
        <v>678</v>
      </c>
      <c r="F208" s="88" t="s">
        <v>1462</v>
      </c>
      <c r="G208" s="89" t="s">
        <v>832</v>
      </c>
      <c r="H208" s="89" t="s">
        <v>121</v>
      </c>
      <c r="I208" s="91">
        <v>0.26605299999999998</v>
      </c>
      <c r="J208" s="103">
        <v>924</v>
      </c>
      <c r="K208" s="91"/>
      <c r="L208" s="91">
        <v>8.8868639999999995E-3</v>
      </c>
      <c r="M208" s="92">
        <v>1.1350131680093629E-8</v>
      </c>
      <c r="N208" s="92">
        <f t="shared" si="7"/>
        <v>6.1860012584715959E-4</v>
      </c>
      <c r="O208" s="92">
        <f>L208/'סכום נכסי הקרן'!$C$42</f>
        <v>1.03685617494744E-4</v>
      </c>
    </row>
    <row r="209" spans="2:15">
      <c r="B209" s="87" t="s">
        <v>1463</v>
      </c>
      <c r="C209" s="88" t="s">
        <v>1464</v>
      </c>
      <c r="D209" s="89" t="s">
        <v>1389</v>
      </c>
      <c r="E209" s="89" t="s">
        <v>678</v>
      </c>
      <c r="F209" s="88" t="s">
        <v>1465</v>
      </c>
      <c r="G209" s="89" t="s">
        <v>790</v>
      </c>
      <c r="H209" s="89" t="s">
        <v>121</v>
      </c>
      <c r="I209" s="91">
        <v>7.5831999999999997E-2</v>
      </c>
      <c r="J209" s="103">
        <v>9980</v>
      </c>
      <c r="K209" s="91"/>
      <c r="L209" s="91">
        <v>2.7358424999999999E-2</v>
      </c>
      <c r="M209" s="92">
        <v>1.335648796087827E-9</v>
      </c>
      <c r="N209" s="92">
        <f t="shared" si="7"/>
        <v>1.9043753958629364E-3</v>
      </c>
      <c r="O209" s="92">
        <f>L209/'סכום נכסי הקרן'!$C$42</f>
        <v>3.1919867231102464E-4</v>
      </c>
    </row>
    <row r="210" spans="2:15">
      <c r="B210" s="93"/>
      <c r="C210" s="88"/>
      <c r="D210" s="88"/>
      <c r="E210" s="88"/>
      <c r="F210" s="88"/>
      <c r="G210" s="88"/>
      <c r="H210" s="88"/>
      <c r="I210" s="91"/>
      <c r="J210" s="103"/>
      <c r="K210" s="88"/>
      <c r="L210" s="88"/>
      <c r="M210" s="88"/>
      <c r="N210" s="92"/>
      <c r="O210" s="88"/>
    </row>
    <row r="211" spans="2:15">
      <c r="B211" s="86" t="s">
        <v>57</v>
      </c>
      <c r="C211" s="81"/>
      <c r="D211" s="82"/>
      <c r="E211" s="82"/>
      <c r="F211" s="81"/>
      <c r="G211" s="82"/>
      <c r="H211" s="82"/>
      <c r="I211" s="84"/>
      <c r="J211" s="101"/>
      <c r="K211" s="84">
        <v>4.8753799999999998E-4</v>
      </c>
      <c r="L211" s="84">
        <f>SUM(L212:L247)</f>
        <v>1.9164137619999992</v>
      </c>
      <c r="M211" s="85"/>
      <c r="N211" s="85">
        <f t="shared" ref="N211:N247" si="8">IFERROR(L211/$L$11,0)</f>
        <v>0.13339844002883675</v>
      </c>
      <c r="O211" s="85">
        <f>L211/'סכום נכסי הקרן'!$C$42</f>
        <v>2.2359354693443637E-2</v>
      </c>
    </row>
    <row r="212" spans="2:15">
      <c r="B212" s="87" t="s">
        <v>1466</v>
      </c>
      <c r="C212" s="88" t="s">
        <v>1467</v>
      </c>
      <c r="D212" s="89" t="s">
        <v>1405</v>
      </c>
      <c r="E212" s="89" t="s">
        <v>678</v>
      </c>
      <c r="F212" s="88"/>
      <c r="G212" s="89" t="s">
        <v>744</v>
      </c>
      <c r="H212" s="89" t="s">
        <v>121</v>
      </c>
      <c r="I212" s="91">
        <v>9.849999999999999E-2</v>
      </c>
      <c r="J212" s="103">
        <v>13520</v>
      </c>
      <c r="K212" s="91"/>
      <c r="L212" s="91">
        <v>4.8141678E-2</v>
      </c>
      <c r="M212" s="92">
        <v>1.3160321291942194E-9</v>
      </c>
      <c r="N212" s="92">
        <f t="shared" si="8"/>
        <v>3.3510637801246242E-3</v>
      </c>
      <c r="O212" s="92">
        <f>L212/'סכום נכסי הקרן'!$C$42</f>
        <v>5.6168290756594599E-4</v>
      </c>
    </row>
    <row r="213" spans="2:15">
      <c r="B213" s="87" t="s">
        <v>1468</v>
      </c>
      <c r="C213" s="88" t="s">
        <v>1469</v>
      </c>
      <c r="D213" s="89" t="s">
        <v>1389</v>
      </c>
      <c r="E213" s="89" t="s">
        <v>678</v>
      </c>
      <c r="F213" s="88"/>
      <c r="G213" s="89" t="s">
        <v>824</v>
      </c>
      <c r="H213" s="89" t="s">
        <v>121</v>
      </c>
      <c r="I213" s="91">
        <v>0.118938</v>
      </c>
      <c r="J213" s="103">
        <v>10400</v>
      </c>
      <c r="K213" s="91"/>
      <c r="L213" s="91">
        <v>4.4715945999999999E-2</v>
      </c>
      <c r="M213" s="92">
        <v>1.9929289544235926E-11</v>
      </c>
      <c r="N213" s="92">
        <f t="shared" si="8"/>
        <v>3.1126041563114722E-3</v>
      </c>
      <c r="O213" s="92">
        <f>L213/'סכום נכסי הקרן'!$C$42</f>
        <v>5.217138996243926E-4</v>
      </c>
    </row>
    <row r="214" spans="2:15">
      <c r="B214" s="87" t="s">
        <v>1470</v>
      </c>
      <c r="C214" s="88" t="s">
        <v>1471</v>
      </c>
      <c r="D214" s="89" t="s">
        <v>1389</v>
      </c>
      <c r="E214" s="89" t="s">
        <v>678</v>
      </c>
      <c r="F214" s="88"/>
      <c r="G214" s="89" t="s">
        <v>1410</v>
      </c>
      <c r="H214" s="89" t="s">
        <v>121</v>
      </c>
      <c r="I214" s="91">
        <v>0.13199</v>
      </c>
      <c r="J214" s="103">
        <v>10329</v>
      </c>
      <c r="K214" s="91"/>
      <c r="L214" s="91">
        <v>4.9284188E-2</v>
      </c>
      <c r="M214" s="92">
        <v>1.2880516658108172E-11</v>
      </c>
      <c r="N214" s="92">
        <f t="shared" si="8"/>
        <v>3.4305920400126608E-3</v>
      </c>
      <c r="O214" s="92">
        <f>L214/'סכום נכסי הקרן'!$C$42</f>
        <v>5.7501290280880326E-4</v>
      </c>
    </row>
    <row r="215" spans="2:15">
      <c r="B215" s="87" t="s">
        <v>1472</v>
      </c>
      <c r="C215" s="88" t="s">
        <v>1473</v>
      </c>
      <c r="D215" s="89" t="s">
        <v>1389</v>
      </c>
      <c r="E215" s="89" t="s">
        <v>678</v>
      </c>
      <c r="F215" s="88"/>
      <c r="G215" s="89" t="s">
        <v>749</v>
      </c>
      <c r="H215" s="89" t="s">
        <v>121</v>
      </c>
      <c r="I215" s="91">
        <v>0.13547000000000001</v>
      </c>
      <c r="J215" s="103">
        <v>16490</v>
      </c>
      <c r="K215" s="91"/>
      <c r="L215" s="91">
        <v>8.0755616000000002E-2</v>
      </c>
      <c r="M215" s="92">
        <v>8.562157903964532E-12</v>
      </c>
      <c r="N215" s="92">
        <f t="shared" si="8"/>
        <v>5.6212668743962886E-3</v>
      </c>
      <c r="O215" s="92">
        <f>L215/'סכום נכסי הקרן'!$C$42</f>
        <v>9.4219917297355162E-4</v>
      </c>
    </row>
    <row r="216" spans="2:15">
      <c r="B216" s="87" t="s">
        <v>1474</v>
      </c>
      <c r="C216" s="88" t="s">
        <v>1475</v>
      </c>
      <c r="D216" s="89" t="s">
        <v>29</v>
      </c>
      <c r="E216" s="89" t="s">
        <v>678</v>
      </c>
      <c r="F216" s="88"/>
      <c r="G216" s="89" t="s">
        <v>739</v>
      </c>
      <c r="H216" s="89" t="s">
        <v>123</v>
      </c>
      <c r="I216" s="91">
        <v>2.8956</v>
      </c>
      <c r="J216" s="103">
        <v>132.44999999999999</v>
      </c>
      <c r="K216" s="91"/>
      <c r="L216" s="91">
        <v>1.5080861000000001E-2</v>
      </c>
      <c r="M216" s="92">
        <v>1.883898344337866E-9</v>
      </c>
      <c r="N216" s="92">
        <f t="shared" si="8"/>
        <v>1.0497541666535601E-3</v>
      </c>
      <c r="O216" s="92">
        <f>L216/'סכום נכסי הקרן'!$C$42</f>
        <v>1.7595277537018714E-4</v>
      </c>
    </row>
    <row r="217" spans="2:15">
      <c r="B217" s="87" t="s">
        <v>1476</v>
      </c>
      <c r="C217" s="88" t="s">
        <v>1477</v>
      </c>
      <c r="D217" s="89" t="s">
        <v>29</v>
      </c>
      <c r="E217" s="89" t="s">
        <v>678</v>
      </c>
      <c r="F217" s="88"/>
      <c r="G217" s="89" t="s">
        <v>706</v>
      </c>
      <c r="H217" s="89" t="s">
        <v>123</v>
      </c>
      <c r="I217" s="91">
        <v>3.3489999999999999E-2</v>
      </c>
      <c r="J217" s="103">
        <v>62520</v>
      </c>
      <c r="K217" s="91"/>
      <c r="L217" s="91">
        <v>8.2332199000000009E-2</v>
      </c>
      <c r="M217" s="92">
        <v>8.3073243056473425E-11</v>
      </c>
      <c r="N217" s="92">
        <f t="shared" si="8"/>
        <v>5.7310102486854081E-3</v>
      </c>
      <c r="O217" s="92">
        <f>L217/'סכום נכסי הקרן'!$C$42</f>
        <v>9.6059362369168091E-4</v>
      </c>
    </row>
    <row r="218" spans="2:15">
      <c r="B218" s="87" t="s">
        <v>1478</v>
      </c>
      <c r="C218" s="88" t="s">
        <v>1479</v>
      </c>
      <c r="D218" s="89" t="s">
        <v>1405</v>
      </c>
      <c r="E218" s="89" t="s">
        <v>678</v>
      </c>
      <c r="F218" s="88"/>
      <c r="G218" s="89" t="s">
        <v>744</v>
      </c>
      <c r="H218" s="89" t="s">
        <v>121</v>
      </c>
      <c r="I218" s="91">
        <v>0.11701800000000001</v>
      </c>
      <c r="J218" s="103">
        <v>21243</v>
      </c>
      <c r="K218" s="91"/>
      <c r="L218" s="91">
        <v>8.9862152999999986E-2</v>
      </c>
      <c r="M218" s="92">
        <v>1.9529786045501064E-10</v>
      </c>
      <c r="N218" s="92">
        <f t="shared" si="8"/>
        <v>6.2551580799139837E-3</v>
      </c>
      <c r="O218" s="92">
        <f>L218/'סכום נכסי הקרן'!$C$42</f>
        <v>1.0484477790154278E-3</v>
      </c>
    </row>
    <row r="219" spans="2:15">
      <c r="B219" s="87" t="s">
        <v>1480</v>
      </c>
      <c r="C219" s="88" t="s">
        <v>1481</v>
      </c>
      <c r="D219" s="89" t="s">
        <v>1389</v>
      </c>
      <c r="E219" s="89" t="s">
        <v>678</v>
      </c>
      <c r="F219" s="88"/>
      <c r="G219" s="89" t="s">
        <v>706</v>
      </c>
      <c r="H219" s="89" t="s">
        <v>121</v>
      </c>
      <c r="I219" s="91">
        <v>3.0731999999999999E-2</v>
      </c>
      <c r="J219" s="103">
        <v>64154</v>
      </c>
      <c r="K219" s="91"/>
      <c r="L219" s="91">
        <v>7.1272642999999997E-2</v>
      </c>
      <c r="M219" s="92">
        <v>7.371133532012709E-11</v>
      </c>
      <c r="N219" s="92">
        <f t="shared" si="8"/>
        <v>4.9611725721536507E-3</v>
      </c>
      <c r="O219" s="92">
        <f>L219/'סכום נכסי הקרן'!$C$42</f>
        <v>8.3155857903726706E-4</v>
      </c>
    </row>
    <row r="220" spans="2:15">
      <c r="B220" s="87" t="s">
        <v>1482</v>
      </c>
      <c r="C220" s="88" t="s">
        <v>1483</v>
      </c>
      <c r="D220" s="89" t="s">
        <v>1389</v>
      </c>
      <c r="E220" s="89" t="s">
        <v>678</v>
      </c>
      <c r="F220" s="88"/>
      <c r="G220" s="89" t="s">
        <v>763</v>
      </c>
      <c r="H220" s="89" t="s">
        <v>121</v>
      </c>
      <c r="I220" s="91">
        <v>0.38100000000000001</v>
      </c>
      <c r="J220" s="103">
        <v>1015</v>
      </c>
      <c r="K220" s="91"/>
      <c r="L220" s="91">
        <v>1.3979746999999999E-2</v>
      </c>
      <c r="M220" s="92">
        <v>1.140744144232456E-8</v>
      </c>
      <c r="N220" s="92">
        <f t="shared" si="8"/>
        <v>9.7310741488915013E-4</v>
      </c>
      <c r="O220" s="92">
        <f>L220/'סכום נכסי הקרן'!$C$42</f>
        <v>1.6310575925492895E-4</v>
      </c>
    </row>
    <row r="221" spans="2:15">
      <c r="B221" s="87" t="s">
        <v>1484</v>
      </c>
      <c r="C221" s="88" t="s">
        <v>1485</v>
      </c>
      <c r="D221" s="89" t="s">
        <v>1389</v>
      </c>
      <c r="E221" s="89" t="s">
        <v>678</v>
      </c>
      <c r="F221" s="88"/>
      <c r="G221" s="89" t="s">
        <v>790</v>
      </c>
      <c r="H221" s="89" t="s">
        <v>121</v>
      </c>
      <c r="I221" s="91">
        <v>5.0063000000000003E-2</v>
      </c>
      <c r="J221" s="103">
        <v>13726</v>
      </c>
      <c r="K221" s="91"/>
      <c r="L221" s="91">
        <v>2.4841204000000002E-2</v>
      </c>
      <c r="M221" s="92">
        <v>2.2456095514090914E-10</v>
      </c>
      <c r="N221" s="92">
        <f t="shared" si="8"/>
        <v>1.729155742745131E-3</v>
      </c>
      <c r="O221" s="92">
        <f>L221/'סכום נכסי הקרן'!$C$42</f>
        <v>2.8982952547185431E-4</v>
      </c>
    </row>
    <row r="222" spans="2:15">
      <c r="B222" s="87" t="s">
        <v>1486</v>
      </c>
      <c r="C222" s="88" t="s">
        <v>1487</v>
      </c>
      <c r="D222" s="89" t="s">
        <v>1405</v>
      </c>
      <c r="E222" s="89" t="s">
        <v>678</v>
      </c>
      <c r="F222" s="88"/>
      <c r="G222" s="89" t="s">
        <v>744</v>
      </c>
      <c r="H222" s="89" t="s">
        <v>121</v>
      </c>
      <c r="I222" s="91">
        <v>3.5459999999999998E-2</v>
      </c>
      <c r="J222" s="103">
        <v>41288</v>
      </c>
      <c r="K222" s="91">
        <v>1.60235E-4</v>
      </c>
      <c r="L222" s="91">
        <v>5.3086455000000005E-2</v>
      </c>
      <c r="M222" s="92">
        <v>1.1966700862881137E-10</v>
      </c>
      <c r="N222" s="92">
        <f t="shared" si="8"/>
        <v>3.6952616517794781E-3</v>
      </c>
      <c r="O222" s="92">
        <f>L222/'סכום נכסי הקרן'!$C$42</f>
        <v>6.1937505370645272E-4</v>
      </c>
    </row>
    <row r="223" spans="2:15">
      <c r="B223" s="87" t="s">
        <v>1488</v>
      </c>
      <c r="C223" s="88" t="s">
        <v>1489</v>
      </c>
      <c r="D223" s="89" t="s">
        <v>29</v>
      </c>
      <c r="E223" s="89" t="s">
        <v>678</v>
      </c>
      <c r="F223" s="88"/>
      <c r="G223" s="89" t="s">
        <v>744</v>
      </c>
      <c r="H223" s="89" t="s">
        <v>123</v>
      </c>
      <c r="I223" s="91">
        <v>0.12017</v>
      </c>
      <c r="J223" s="103">
        <v>9974</v>
      </c>
      <c r="K223" s="91"/>
      <c r="L223" s="91">
        <v>4.7130389000000009E-2</v>
      </c>
      <c r="M223" s="92">
        <v>1.2262244897959183E-9</v>
      </c>
      <c r="N223" s="92">
        <f t="shared" si="8"/>
        <v>3.2806696002803232E-3</v>
      </c>
      <c r="O223" s="92">
        <f>L223/'סכום נכסי הקרן'!$C$42</f>
        <v>5.4988390575488628E-4</v>
      </c>
    </row>
    <row r="224" spans="2:15">
      <c r="B224" s="87" t="s">
        <v>1490</v>
      </c>
      <c r="C224" s="88" t="s">
        <v>1491</v>
      </c>
      <c r="D224" s="89" t="s">
        <v>1405</v>
      </c>
      <c r="E224" s="89" t="s">
        <v>678</v>
      </c>
      <c r="F224" s="88"/>
      <c r="G224" s="89" t="s">
        <v>744</v>
      </c>
      <c r="H224" s="89" t="s">
        <v>121</v>
      </c>
      <c r="I224" s="91">
        <v>0.11032</v>
      </c>
      <c r="J224" s="103">
        <v>8714</v>
      </c>
      <c r="K224" s="91"/>
      <c r="L224" s="91">
        <v>3.4752025000000006E-2</v>
      </c>
      <c r="M224" s="92">
        <v>1.9306965348267414E-10</v>
      </c>
      <c r="N224" s="92">
        <f t="shared" si="8"/>
        <v>2.4190318472797202E-3</v>
      </c>
      <c r="O224" s="92">
        <f>L224/'סכום נכסי הקרן'!$C$42</f>
        <v>4.0546194600455028E-4</v>
      </c>
    </row>
    <row r="225" spans="2:15">
      <c r="B225" s="87" t="s">
        <v>1401</v>
      </c>
      <c r="C225" s="88" t="s">
        <v>1402</v>
      </c>
      <c r="D225" s="89" t="s">
        <v>110</v>
      </c>
      <c r="E225" s="89" t="s">
        <v>678</v>
      </c>
      <c r="F225" s="88"/>
      <c r="G225" s="89" t="s">
        <v>116</v>
      </c>
      <c r="H225" s="89" t="s">
        <v>124</v>
      </c>
      <c r="I225" s="91">
        <v>1.5119200000000002</v>
      </c>
      <c r="J225" s="103">
        <v>1302</v>
      </c>
      <c r="K225" s="91"/>
      <c r="L225" s="91">
        <v>8.7937697000000009E-2</v>
      </c>
      <c r="M225" s="92">
        <v>8.4494137624023644E-9</v>
      </c>
      <c r="N225" s="92">
        <f t="shared" si="8"/>
        <v>6.1211998327992193E-3</v>
      </c>
      <c r="O225" s="92">
        <f>L225/'סכום נכסי הקרן'!$C$42</f>
        <v>1.0259945932007846E-3</v>
      </c>
    </row>
    <row r="226" spans="2:15">
      <c r="B226" s="87" t="s">
        <v>1492</v>
      </c>
      <c r="C226" s="88" t="s">
        <v>1493</v>
      </c>
      <c r="D226" s="89" t="s">
        <v>1405</v>
      </c>
      <c r="E226" s="89" t="s">
        <v>678</v>
      </c>
      <c r="F226" s="88"/>
      <c r="G226" s="89" t="s">
        <v>1494</v>
      </c>
      <c r="H226" s="89" t="s">
        <v>121</v>
      </c>
      <c r="I226" s="91">
        <v>5.4831999999999999E-2</v>
      </c>
      <c r="J226" s="103">
        <v>24646</v>
      </c>
      <c r="K226" s="91"/>
      <c r="L226" s="91">
        <v>4.8852899999999998E-2</v>
      </c>
      <c r="M226" s="92">
        <v>2.3667314117973714E-10</v>
      </c>
      <c r="N226" s="92">
        <f t="shared" si="8"/>
        <v>3.4005707849246599E-3</v>
      </c>
      <c r="O226" s="92">
        <f>L226/'סכום נכסי הקרן'!$C$42</f>
        <v>5.6998094073555975E-4</v>
      </c>
    </row>
    <row r="227" spans="2:15">
      <c r="B227" s="87" t="s">
        <v>1495</v>
      </c>
      <c r="C227" s="88" t="s">
        <v>1496</v>
      </c>
      <c r="D227" s="89" t="s">
        <v>1389</v>
      </c>
      <c r="E227" s="89" t="s">
        <v>678</v>
      </c>
      <c r="F227" s="88"/>
      <c r="G227" s="89" t="s">
        <v>790</v>
      </c>
      <c r="H227" s="89" t="s">
        <v>121</v>
      </c>
      <c r="I227" s="91">
        <v>8.7724999999999997E-2</v>
      </c>
      <c r="J227" s="103">
        <v>6646</v>
      </c>
      <c r="K227" s="91"/>
      <c r="L227" s="91">
        <v>2.1076246E-2</v>
      </c>
      <c r="M227" s="92">
        <v>1.1188467254711928E-10</v>
      </c>
      <c r="N227" s="92">
        <f t="shared" si="8"/>
        <v>1.4670831496898901E-3</v>
      </c>
      <c r="O227" s="92">
        <f>L227/'סכום נכסי הקרן'!$C$42</f>
        <v>2.459026694884864E-4</v>
      </c>
    </row>
    <row r="228" spans="2:15">
      <c r="B228" s="87" t="s">
        <v>1427</v>
      </c>
      <c r="C228" s="88" t="s">
        <v>1428</v>
      </c>
      <c r="D228" s="89" t="s">
        <v>1389</v>
      </c>
      <c r="E228" s="89" t="s">
        <v>678</v>
      </c>
      <c r="F228" s="88"/>
      <c r="G228" s="89" t="s">
        <v>744</v>
      </c>
      <c r="H228" s="89" t="s">
        <v>121</v>
      </c>
      <c r="I228" s="91">
        <v>0.49901699999999999</v>
      </c>
      <c r="J228" s="103">
        <v>1297</v>
      </c>
      <c r="K228" s="91"/>
      <c r="L228" s="91">
        <v>2.3397205000000001E-2</v>
      </c>
      <c r="M228" s="92">
        <v>1.9152593763912984E-9</v>
      </c>
      <c r="N228" s="92">
        <f t="shared" si="8"/>
        <v>1.6286413247093455E-3</v>
      </c>
      <c r="O228" s="92">
        <f>L228/'סכום נכסי הקרן'!$C$42</f>
        <v>2.7298197070148842E-4</v>
      </c>
    </row>
    <row r="229" spans="2:15">
      <c r="B229" s="87" t="s">
        <v>1497</v>
      </c>
      <c r="C229" s="88" t="s">
        <v>1498</v>
      </c>
      <c r="D229" s="89" t="s">
        <v>1389</v>
      </c>
      <c r="E229" s="89" t="s">
        <v>678</v>
      </c>
      <c r="F229" s="88"/>
      <c r="G229" s="89" t="s">
        <v>824</v>
      </c>
      <c r="H229" s="89" t="s">
        <v>121</v>
      </c>
      <c r="I229" s="91">
        <v>0.12608</v>
      </c>
      <c r="J229" s="103">
        <v>21194</v>
      </c>
      <c r="K229" s="91"/>
      <c r="L229" s="91">
        <v>9.6597843999999974E-2</v>
      </c>
      <c r="M229" s="92">
        <v>5.6645741519484401E-11</v>
      </c>
      <c r="N229" s="92">
        <f t="shared" si="8"/>
        <v>6.7240185576109054E-3</v>
      </c>
      <c r="O229" s="92">
        <f>L229/'סכום נכסי הקרן'!$C$42</f>
        <v>1.1270350377592085E-3</v>
      </c>
    </row>
    <row r="230" spans="2:15">
      <c r="B230" s="87" t="s">
        <v>1499</v>
      </c>
      <c r="C230" s="88" t="s">
        <v>1500</v>
      </c>
      <c r="D230" s="89" t="s">
        <v>1405</v>
      </c>
      <c r="E230" s="89" t="s">
        <v>678</v>
      </c>
      <c r="F230" s="88"/>
      <c r="G230" s="89" t="s">
        <v>763</v>
      </c>
      <c r="H230" s="89" t="s">
        <v>121</v>
      </c>
      <c r="I230" s="91">
        <v>0.21637300000000001</v>
      </c>
      <c r="J230" s="103">
        <v>8780</v>
      </c>
      <c r="K230" s="91"/>
      <c r="L230" s="91">
        <v>6.8676134999999999E-2</v>
      </c>
      <c r="M230" s="92">
        <v>1.2864488629799081E-10</v>
      </c>
      <c r="N230" s="92">
        <f t="shared" si="8"/>
        <v>4.7804338801287526E-3</v>
      </c>
      <c r="O230" s="92">
        <f>L230/'סכום נכסי הקרן'!$C$42</f>
        <v>8.0126436779356599E-4</v>
      </c>
    </row>
    <row r="231" spans="2:15">
      <c r="B231" s="87" t="s">
        <v>1501</v>
      </c>
      <c r="C231" s="88" t="s">
        <v>1502</v>
      </c>
      <c r="D231" s="89" t="s">
        <v>1405</v>
      </c>
      <c r="E231" s="89" t="s">
        <v>678</v>
      </c>
      <c r="F231" s="88"/>
      <c r="G231" s="89" t="s">
        <v>877</v>
      </c>
      <c r="H231" s="89" t="s">
        <v>121</v>
      </c>
      <c r="I231" s="91">
        <v>4.5720000000000004E-2</v>
      </c>
      <c r="J231" s="103">
        <v>7385</v>
      </c>
      <c r="K231" s="91">
        <v>8.7596999999999981E-5</v>
      </c>
      <c r="L231" s="91">
        <v>1.2293363E-2</v>
      </c>
      <c r="M231" s="92">
        <v>9.1578485535297403E-11</v>
      </c>
      <c r="N231" s="92">
        <f t="shared" si="8"/>
        <v>8.5572097186193199E-4</v>
      </c>
      <c r="O231" s="92">
        <f>L231/'סכום נכסי הקרן'!$C$42</f>
        <v>1.4343022845202073E-4</v>
      </c>
    </row>
    <row r="232" spans="2:15">
      <c r="B232" s="87" t="s">
        <v>1436</v>
      </c>
      <c r="C232" s="88" t="s">
        <v>1437</v>
      </c>
      <c r="D232" s="89" t="s">
        <v>1405</v>
      </c>
      <c r="E232" s="89" t="s">
        <v>678</v>
      </c>
      <c r="F232" s="88"/>
      <c r="G232" s="89" t="s">
        <v>540</v>
      </c>
      <c r="H232" s="89" t="s">
        <v>121</v>
      </c>
      <c r="I232" s="91">
        <v>0.433778</v>
      </c>
      <c r="J232" s="103">
        <v>8477</v>
      </c>
      <c r="K232" s="91"/>
      <c r="L232" s="91">
        <v>0.13292859500000001</v>
      </c>
      <c r="M232" s="92">
        <v>7.2013179910365111E-9</v>
      </c>
      <c r="N232" s="92">
        <f t="shared" si="8"/>
        <v>9.2529429499186803E-3</v>
      </c>
      <c r="O232" s="92">
        <f>L232/'סכום נכסי הקרן'!$C$42</f>
        <v>1.5509164374838797E-3</v>
      </c>
    </row>
    <row r="233" spans="2:15">
      <c r="B233" s="87" t="s">
        <v>1503</v>
      </c>
      <c r="C233" s="88" t="s">
        <v>1504</v>
      </c>
      <c r="D233" s="89" t="s">
        <v>1405</v>
      </c>
      <c r="E233" s="89" t="s">
        <v>678</v>
      </c>
      <c r="F233" s="88"/>
      <c r="G233" s="89" t="s">
        <v>790</v>
      </c>
      <c r="H233" s="89" t="s">
        <v>121</v>
      </c>
      <c r="I233" s="91">
        <v>8.8355000000000003E-2</v>
      </c>
      <c r="J233" s="103">
        <v>19974</v>
      </c>
      <c r="K233" s="91"/>
      <c r="L233" s="91">
        <v>6.3797925999999991E-2</v>
      </c>
      <c r="M233" s="92">
        <v>2.9197845706243889E-10</v>
      </c>
      <c r="N233" s="92">
        <f t="shared" si="8"/>
        <v>4.4408696985109453E-3</v>
      </c>
      <c r="O233" s="92">
        <f>L233/'סכום נכסי הקרן'!$C$42</f>
        <v>7.4434888979891926E-4</v>
      </c>
    </row>
    <row r="234" spans="2:15">
      <c r="B234" s="87" t="s">
        <v>1505</v>
      </c>
      <c r="C234" s="88" t="s">
        <v>1506</v>
      </c>
      <c r="D234" s="89" t="s">
        <v>1405</v>
      </c>
      <c r="E234" s="89" t="s">
        <v>678</v>
      </c>
      <c r="F234" s="88"/>
      <c r="G234" s="89" t="s">
        <v>832</v>
      </c>
      <c r="H234" s="89" t="s">
        <v>121</v>
      </c>
      <c r="I234" s="91">
        <v>0.33489999999999998</v>
      </c>
      <c r="J234" s="103">
        <v>4080</v>
      </c>
      <c r="K234" s="91"/>
      <c r="L234" s="91">
        <v>4.9395070999999999E-2</v>
      </c>
      <c r="M234" s="92">
        <v>5.9333119473904427E-11</v>
      </c>
      <c r="N234" s="92">
        <f t="shared" si="8"/>
        <v>3.4383104250081229E-3</v>
      </c>
      <c r="O234" s="92">
        <f>L234/'סכום נכסי הקרן'!$C$42</f>
        <v>5.7630660690112078E-4</v>
      </c>
    </row>
    <row r="235" spans="2:15">
      <c r="B235" s="87" t="s">
        <v>1507</v>
      </c>
      <c r="C235" s="88" t="s">
        <v>1508</v>
      </c>
      <c r="D235" s="89" t="s">
        <v>1389</v>
      </c>
      <c r="E235" s="89" t="s">
        <v>678</v>
      </c>
      <c r="F235" s="88"/>
      <c r="G235" s="89" t="s">
        <v>706</v>
      </c>
      <c r="H235" s="89" t="s">
        <v>121</v>
      </c>
      <c r="I235" s="91">
        <v>0.10638</v>
      </c>
      <c r="J235" s="103">
        <v>12758</v>
      </c>
      <c r="K235" s="91"/>
      <c r="L235" s="91">
        <v>4.9062636999999999E-2</v>
      </c>
      <c r="M235" s="92">
        <v>9.5408071748878921E-11</v>
      </c>
      <c r="N235" s="92">
        <f t="shared" si="8"/>
        <v>3.4151702358214903E-3</v>
      </c>
      <c r="O235" s="92">
        <f>L235/'סכום נכסי הקרן'!$C$42</f>
        <v>5.7242800309147016E-4</v>
      </c>
    </row>
    <row r="236" spans="2:15">
      <c r="B236" s="87" t="s">
        <v>1509</v>
      </c>
      <c r="C236" s="88" t="s">
        <v>1510</v>
      </c>
      <c r="D236" s="89" t="s">
        <v>1405</v>
      </c>
      <c r="E236" s="89" t="s">
        <v>678</v>
      </c>
      <c r="F236" s="88"/>
      <c r="G236" s="89" t="s">
        <v>744</v>
      </c>
      <c r="H236" s="89" t="s">
        <v>121</v>
      </c>
      <c r="I236" s="91">
        <v>0.14183999999999999</v>
      </c>
      <c r="J236" s="103">
        <v>9793</v>
      </c>
      <c r="K236" s="91"/>
      <c r="L236" s="91">
        <v>5.0213764000000001E-2</v>
      </c>
      <c r="M236" s="92">
        <v>9.6937683295232513E-11</v>
      </c>
      <c r="N236" s="92">
        <f t="shared" si="8"/>
        <v>3.4952983110419578E-3</v>
      </c>
      <c r="O236" s="92">
        <f>L236/'סכום נכסי הקרן'!$C$42</f>
        <v>5.8585853537033387E-4</v>
      </c>
    </row>
    <row r="237" spans="2:15">
      <c r="B237" s="87" t="s">
        <v>1511</v>
      </c>
      <c r="C237" s="88" t="s">
        <v>1512</v>
      </c>
      <c r="D237" s="89" t="s">
        <v>29</v>
      </c>
      <c r="E237" s="89" t="s">
        <v>678</v>
      </c>
      <c r="F237" s="88"/>
      <c r="G237" s="89" t="s">
        <v>115</v>
      </c>
      <c r="H237" s="89" t="s">
        <v>123</v>
      </c>
      <c r="I237" s="91">
        <v>9.8105999999999985E-2</v>
      </c>
      <c r="J237" s="103">
        <v>13654</v>
      </c>
      <c r="K237" s="91"/>
      <c r="L237" s="91">
        <v>5.2673365E-2</v>
      </c>
      <c r="M237" s="92">
        <v>2.2961633613622182E-10</v>
      </c>
      <c r="N237" s="92">
        <f t="shared" si="8"/>
        <v>3.6665071298259289E-3</v>
      </c>
      <c r="O237" s="92">
        <f>L237/'סכום נכסי הקרן'!$C$42</f>
        <v>6.1455541297256676E-4</v>
      </c>
    </row>
    <row r="238" spans="2:15">
      <c r="B238" s="87" t="s">
        <v>1513</v>
      </c>
      <c r="C238" s="88" t="s">
        <v>1514</v>
      </c>
      <c r="D238" s="89" t="s">
        <v>29</v>
      </c>
      <c r="E238" s="89" t="s">
        <v>678</v>
      </c>
      <c r="F238" s="88"/>
      <c r="G238" s="89" t="s">
        <v>749</v>
      </c>
      <c r="H238" s="89" t="s">
        <v>121</v>
      </c>
      <c r="I238" s="91">
        <v>1.4419999999999999E-2</v>
      </c>
      <c r="J238" s="103">
        <v>122850</v>
      </c>
      <c r="K238" s="91"/>
      <c r="L238" s="91">
        <v>6.4041393000000002E-2</v>
      </c>
      <c r="M238" s="92">
        <v>6.0387459171356239E-11</v>
      </c>
      <c r="N238" s="92">
        <f t="shared" si="8"/>
        <v>4.4578170397597408E-3</v>
      </c>
      <c r="O238" s="92">
        <f>L238/'סכום נכסי הקרן'!$C$42</f>
        <v>7.4718948983900019E-4</v>
      </c>
    </row>
    <row r="239" spans="2:15">
      <c r="B239" s="87" t="s">
        <v>1443</v>
      </c>
      <c r="C239" s="88" t="s">
        <v>1444</v>
      </c>
      <c r="D239" s="89" t="s">
        <v>1389</v>
      </c>
      <c r="E239" s="89" t="s">
        <v>678</v>
      </c>
      <c r="F239" s="88"/>
      <c r="G239" s="89" t="s">
        <v>146</v>
      </c>
      <c r="H239" s="89" t="s">
        <v>121</v>
      </c>
      <c r="I239" s="91">
        <v>4.6338999999999998E-2</v>
      </c>
      <c r="J239" s="103">
        <v>2172</v>
      </c>
      <c r="K239" s="91"/>
      <c r="L239" s="91">
        <v>3.638446E-3</v>
      </c>
      <c r="M239" s="92">
        <v>8.0633730064254666E-10</v>
      </c>
      <c r="N239" s="92">
        <f t="shared" si="8"/>
        <v>2.5326629883028418E-4</v>
      </c>
      <c r="O239" s="92">
        <f>L239/'סכום נכסי הקרן'!$C$42</f>
        <v>4.2450803819129153E-5</v>
      </c>
    </row>
    <row r="240" spans="2:15">
      <c r="B240" s="87" t="s">
        <v>1515</v>
      </c>
      <c r="C240" s="88" t="s">
        <v>1516</v>
      </c>
      <c r="D240" s="89" t="s">
        <v>29</v>
      </c>
      <c r="E240" s="89" t="s">
        <v>678</v>
      </c>
      <c r="F240" s="88"/>
      <c r="G240" s="89" t="s">
        <v>744</v>
      </c>
      <c r="H240" s="89" t="s">
        <v>123</v>
      </c>
      <c r="I240" s="91">
        <v>0.14932599999999999</v>
      </c>
      <c r="J240" s="103">
        <v>15368</v>
      </c>
      <c r="K240" s="91"/>
      <c r="L240" s="91">
        <v>9.0237775999999992E-2</v>
      </c>
      <c r="M240" s="92">
        <v>2.6147408680626946E-10</v>
      </c>
      <c r="N240" s="92">
        <f t="shared" si="8"/>
        <v>6.2813045850333479E-3</v>
      </c>
      <c r="O240" s="92">
        <f>L240/'סכום נכסי הקרן'!$C$42</f>
        <v>1.0528302814032475E-3</v>
      </c>
    </row>
    <row r="241" spans="2:15">
      <c r="B241" s="87" t="s">
        <v>1517</v>
      </c>
      <c r="C241" s="88" t="s">
        <v>1518</v>
      </c>
      <c r="D241" s="89" t="s">
        <v>1389</v>
      </c>
      <c r="E241" s="89" t="s">
        <v>678</v>
      </c>
      <c r="F241" s="88"/>
      <c r="G241" s="89" t="s">
        <v>790</v>
      </c>
      <c r="H241" s="89" t="s">
        <v>121</v>
      </c>
      <c r="I241" s="91">
        <v>0.41909999999999997</v>
      </c>
      <c r="J241" s="103">
        <v>1636</v>
      </c>
      <c r="K241" s="91"/>
      <c r="L241" s="91">
        <v>2.4786161000000004E-2</v>
      </c>
      <c r="M241" s="92">
        <v>1.7833007555787005E-9</v>
      </c>
      <c r="N241" s="92">
        <f t="shared" si="8"/>
        <v>1.7253242891832217E-3</v>
      </c>
      <c r="O241" s="92">
        <f>L241/'סכום נכסי הקרן'!$C$42</f>
        <v>2.8918732284067156E-4</v>
      </c>
    </row>
    <row r="242" spans="2:15">
      <c r="B242" s="87" t="s">
        <v>1519</v>
      </c>
      <c r="C242" s="88" t="s">
        <v>1520</v>
      </c>
      <c r="D242" s="89" t="s">
        <v>29</v>
      </c>
      <c r="E242" s="89" t="s">
        <v>678</v>
      </c>
      <c r="F242" s="88"/>
      <c r="G242" s="89" t="s">
        <v>744</v>
      </c>
      <c r="H242" s="89" t="s">
        <v>123</v>
      </c>
      <c r="I242" s="91">
        <v>0.12411</v>
      </c>
      <c r="J242" s="103">
        <v>14912</v>
      </c>
      <c r="K242" s="91"/>
      <c r="L242" s="91">
        <v>7.2774338999999993E-2</v>
      </c>
      <c r="M242" s="92">
        <v>1.551375E-10</v>
      </c>
      <c r="N242" s="92">
        <f t="shared" si="8"/>
        <v>5.065703184367833E-3</v>
      </c>
      <c r="O242" s="92">
        <f>L242/'סכום נכסי הקרן'!$C$42</f>
        <v>8.4907930142588326E-4</v>
      </c>
    </row>
    <row r="243" spans="2:15">
      <c r="B243" s="87" t="s">
        <v>1521</v>
      </c>
      <c r="C243" s="88" t="s">
        <v>1522</v>
      </c>
      <c r="D243" s="89" t="s">
        <v>1405</v>
      </c>
      <c r="E243" s="89" t="s">
        <v>678</v>
      </c>
      <c r="F243" s="88"/>
      <c r="G243" s="89" t="s">
        <v>824</v>
      </c>
      <c r="H243" s="89" t="s">
        <v>121</v>
      </c>
      <c r="I243" s="91">
        <v>1.1670929999999999</v>
      </c>
      <c r="J243" s="103">
        <v>272</v>
      </c>
      <c r="K243" s="91"/>
      <c r="L243" s="91">
        <v>1.1475787000000001E-2</v>
      </c>
      <c r="M243" s="92">
        <v>3.9472023164057796E-9</v>
      </c>
      <c r="N243" s="92">
        <f t="shared" si="8"/>
        <v>7.9881083837844257E-4</v>
      </c>
      <c r="O243" s="92">
        <f>L243/'סכום נכסי הקרן'!$C$42</f>
        <v>1.3389133234548834E-4</v>
      </c>
    </row>
    <row r="244" spans="2:15">
      <c r="B244" s="87" t="s">
        <v>1523</v>
      </c>
      <c r="C244" s="88" t="s">
        <v>1524</v>
      </c>
      <c r="D244" s="89" t="s">
        <v>1405</v>
      </c>
      <c r="E244" s="89" t="s">
        <v>678</v>
      </c>
      <c r="F244" s="88"/>
      <c r="G244" s="89" t="s">
        <v>706</v>
      </c>
      <c r="H244" s="89" t="s">
        <v>121</v>
      </c>
      <c r="I244" s="91">
        <v>0.14774999999999999</v>
      </c>
      <c r="J244" s="103">
        <v>9302</v>
      </c>
      <c r="K244" s="91">
        <v>2.3970600000000001E-4</v>
      </c>
      <c r="L244" s="91">
        <v>4.9923198999999994E-2</v>
      </c>
      <c r="M244" s="92">
        <v>2.8487429741447205E-11</v>
      </c>
      <c r="N244" s="92">
        <f t="shared" si="8"/>
        <v>3.4750725547384085E-3</v>
      </c>
      <c r="O244" s="92">
        <f>L244/'סכום נכסי הקרן'!$C$42</f>
        <v>5.8246842931634663E-4</v>
      </c>
    </row>
    <row r="245" spans="2:15">
      <c r="B245" s="87" t="s">
        <v>1525</v>
      </c>
      <c r="C245" s="88" t="s">
        <v>1526</v>
      </c>
      <c r="D245" s="89" t="s">
        <v>1389</v>
      </c>
      <c r="E245" s="89" t="s">
        <v>678</v>
      </c>
      <c r="F245" s="88"/>
      <c r="G245" s="89" t="s">
        <v>1414</v>
      </c>
      <c r="H245" s="89" t="s">
        <v>121</v>
      </c>
      <c r="I245" s="91">
        <v>0.76200000000000001</v>
      </c>
      <c r="J245" s="103">
        <v>69.510000000000005</v>
      </c>
      <c r="K245" s="91"/>
      <c r="L245" s="91">
        <v>1.914743E-3</v>
      </c>
      <c r="M245" s="92">
        <v>4.6980277032335804E-9</v>
      </c>
      <c r="N245" s="92">
        <f t="shared" si="8"/>
        <v>1.3328214100778049E-4</v>
      </c>
      <c r="O245" s="92">
        <f>L245/'סכום נכסי הקרן'!$C$42</f>
        <v>2.2339861429041632E-5</v>
      </c>
    </row>
    <row r="246" spans="2:15">
      <c r="B246" s="87" t="s">
        <v>1527</v>
      </c>
      <c r="C246" s="88" t="s">
        <v>1528</v>
      </c>
      <c r="D246" s="89" t="s">
        <v>29</v>
      </c>
      <c r="E246" s="89" t="s">
        <v>678</v>
      </c>
      <c r="F246" s="88"/>
      <c r="G246" s="89" t="s">
        <v>744</v>
      </c>
      <c r="H246" s="89" t="s">
        <v>123</v>
      </c>
      <c r="I246" s="91">
        <v>0.14127300000000001</v>
      </c>
      <c r="J246" s="103">
        <v>13635</v>
      </c>
      <c r="K246" s="91"/>
      <c r="L246" s="91">
        <v>7.5744309999999995E-2</v>
      </c>
      <c r="M246" s="92">
        <v>6.7205606732386943E-10</v>
      </c>
      <c r="N246" s="92">
        <f t="shared" si="8"/>
        <v>5.2724380274308544E-3</v>
      </c>
      <c r="O246" s="92">
        <f>L246/'סכום נכסי הקרן'!$C$42</f>
        <v>8.8373081371148621E-4</v>
      </c>
    </row>
    <row r="247" spans="2:15">
      <c r="B247" s="87" t="s">
        <v>1529</v>
      </c>
      <c r="C247" s="88" t="s">
        <v>1530</v>
      </c>
      <c r="D247" s="89" t="s">
        <v>29</v>
      </c>
      <c r="E247" s="89" t="s">
        <v>678</v>
      </c>
      <c r="F247" s="88"/>
      <c r="G247" s="89" t="s">
        <v>744</v>
      </c>
      <c r="H247" s="89" t="s">
        <v>123</v>
      </c>
      <c r="I247" s="91">
        <v>0.26397999999999999</v>
      </c>
      <c r="J247" s="103">
        <v>10572</v>
      </c>
      <c r="K247" s="91"/>
      <c r="L247" s="91">
        <v>0.10973975599999999</v>
      </c>
      <c r="M247" s="92">
        <v>4.4702896586823943E-10</v>
      </c>
      <c r="N247" s="92">
        <f t="shared" si="8"/>
        <v>7.6388056430295986E-3</v>
      </c>
      <c r="O247" s="92">
        <f>L247/'סכום נכסי הקרן'!$C$42</f>
        <v>1.2803655332840175E-3</v>
      </c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110" t="s">
        <v>204</v>
      </c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110" t="s">
        <v>101</v>
      </c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110" t="s">
        <v>187</v>
      </c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110" t="s">
        <v>195</v>
      </c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110" t="s">
        <v>201</v>
      </c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12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2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13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2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2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13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2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2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13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2 B254" xr:uid="{00000000-0002-0000-0500-000000000000}"/>
    <dataValidation type="list" allowBlank="1" showInputMessage="1" showErrorMessage="1" sqref="E12:E35 E37:E355" xr:uid="{00000000-0002-0000-0500-000001000000}">
      <formula1>#REF!</formula1>
    </dataValidation>
    <dataValidation type="list" allowBlank="1" showInputMessage="1" showErrorMessage="1" sqref="H37:H355 G12:H35 G37:G36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4.425781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8.140625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135</v>
      </c>
      <c r="C1" s="46" t="s" vm="1">
        <v>213</v>
      </c>
    </row>
    <row r="2" spans="2:14">
      <c r="B2" s="46" t="s">
        <v>134</v>
      </c>
      <c r="C2" s="46" t="s">
        <v>214</v>
      </c>
    </row>
    <row r="3" spans="2:14">
      <c r="B3" s="46" t="s">
        <v>136</v>
      </c>
      <c r="C3" s="68" t="s">
        <v>2376</v>
      </c>
    </row>
    <row r="4" spans="2:14">
      <c r="B4" s="46" t="s">
        <v>137</v>
      </c>
      <c r="C4" s="68">
        <v>14244</v>
      </c>
    </row>
    <row r="6" spans="2:14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2:14" ht="26.25" customHeight="1">
      <c r="B7" s="121" t="s">
        <v>211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2:14" s="3" customFormat="1" ht="74.25" customHeight="1">
      <c r="B8" s="21" t="s">
        <v>104</v>
      </c>
      <c r="C8" s="29" t="s">
        <v>41</v>
      </c>
      <c r="D8" s="29" t="s">
        <v>108</v>
      </c>
      <c r="E8" s="29" t="s">
        <v>106</v>
      </c>
      <c r="F8" s="29" t="s">
        <v>59</v>
      </c>
      <c r="G8" s="29" t="s">
        <v>92</v>
      </c>
      <c r="H8" s="29" t="s">
        <v>189</v>
      </c>
      <c r="I8" s="29" t="s">
        <v>188</v>
      </c>
      <c r="J8" s="29" t="s">
        <v>203</v>
      </c>
      <c r="K8" s="29" t="s">
        <v>55</v>
      </c>
      <c r="L8" s="29" t="s">
        <v>54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196</v>
      </c>
      <c r="I9" s="31"/>
      <c r="J9" s="15" t="s">
        <v>192</v>
      </c>
      <c r="K9" s="15" t="s">
        <v>192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5" t="s">
        <v>206</v>
      </c>
      <c r="C11" s="75"/>
      <c r="D11" s="76"/>
      <c r="E11" s="75"/>
      <c r="F11" s="76"/>
      <c r="G11" s="76"/>
      <c r="H11" s="78"/>
      <c r="I11" s="99"/>
      <c r="J11" s="78">
        <v>7.6345000000000002E-5</v>
      </c>
      <c r="K11" s="78">
        <v>15.815142742000003</v>
      </c>
      <c r="L11" s="79"/>
      <c r="M11" s="79">
        <f>IFERROR(K11/$K$11,0)</f>
        <v>1</v>
      </c>
      <c r="N11" s="79">
        <f>K11/'סכום נכסי הקרן'!$C$42</f>
        <v>0.18451985323189252</v>
      </c>
    </row>
    <row r="12" spans="2:14">
      <c r="B12" s="80" t="s">
        <v>184</v>
      </c>
      <c r="C12" s="81"/>
      <c r="D12" s="82"/>
      <c r="E12" s="81"/>
      <c r="F12" s="82"/>
      <c r="G12" s="82"/>
      <c r="H12" s="84"/>
      <c r="I12" s="101"/>
      <c r="J12" s="84"/>
      <c r="K12" s="84">
        <v>5.5321232279999997</v>
      </c>
      <c r="L12" s="85"/>
      <c r="M12" s="85">
        <f t="shared" ref="M12:M75" si="0">IFERROR(K12/$K$11,0)</f>
        <v>0.34979913354233821</v>
      </c>
      <c r="N12" s="85">
        <f>K12/'סכום נכסי הקרן'!$C$42</f>
        <v>6.4544884781875408E-2</v>
      </c>
    </row>
    <row r="13" spans="2:14">
      <c r="B13" s="86" t="s">
        <v>207</v>
      </c>
      <c r="C13" s="81"/>
      <c r="D13" s="82"/>
      <c r="E13" s="81"/>
      <c r="F13" s="82"/>
      <c r="G13" s="82"/>
      <c r="H13" s="84"/>
      <c r="I13" s="101"/>
      <c r="J13" s="84"/>
      <c r="K13" s="84">
        <v>1.1020306380000002</v>
      </c>
      <c r="L13" s="85"/>
      <c r="M13" s="85">
        <f t="shared" si="0"/>
        <v>6.9681991239532504E-2</v>
      </c>
      <c r="N13" s="85">
        <f>K13/'סכום נכסי הקרן'!$C$42</f>
        <v>1.2857710796424556E-2</v>
      </c>
    </row>
    <row r="14" spans="2:14">
      <c r="B14" s="87" t="s">
        <v>1531</v>
      </c>
      <c r="C14" s="88" t="s">
        <v>1532</v>
      </c>
      <c r="D14" s="89" t="s">
        <v>109</v>
      </c>
      <c r="E14" s="88" t="s">
        <v>1533</v>
      </c>
      <c r="F14" s="89" t="s">
        <v>1534</v>
      </c>
      <c r="G14" s="89" t="s">
        <v>122</v>
      </c>
      <c r="H14" s="91">
        <v>3.8701979999999998</v>
      </c>
      <c r="I14" s="103">
        <v>1701</v>
      </c>
      <c r="J14" s="91"/>
      <c r="K14" s="91">
        <v>6.5832068000000007E-2</v>
      </c>
      <c r="L14" s="92">
        <v>8.2080576351772481E-8</v>
      </c>
      <c r="M14" s="92">
        <f t="shared" si="0"/>
        <v>4.162597143380244E-3</v>
      </c>
      <c r="N14" s="92">
        <f>K14/'סכום נכסי הקרן'!$C$42</f>
        <v>7.6808181396001765E-4</v>
      </c>
    </row>
    <row r="15" spans="2:14">
      <c r="B15" s="87" t="s">
        <v>1535</v>
      </c>
      <c r="C15" s="88" t="s">
        <v>1536</v>
      </c>
      <c r="D15" s="89" t="s">
        <v>109</v>
      </c>
      <c r="E15" s="88" t="s">
        <v>1533</v>
      </c>
      <c r="F15" s="89" t="s">
        <v>1534</v>
      </c>
      <c r="G15" s="89" t="s">
        <v>122</v>
      </c>
      <c r="H15" s="91">
        <v>6.5222540000000002</v>
      </c>
      <c r="I15" s="103">
        <v>2939</v>
      </c>
      <c r="J15" s="91"/>
      <c r="K15" s="91">
        <v>0.19168903499999998</v>
      </c>
      <c r="L15" s="92">
        <v>9.8466169092196155E-8</v>
      </c>
      <c r="M15" s="92">
        <f t="shared" si="0"/>
        <v>1.2120601004184092E-2</v>
      </c>
      <c r="N15" s="92">
        <f>K15/'סכום נכסי הקרן'!$C$42</f>
        <v>2.2364915183743775E-3</v>
      </c>
    </row>
    <row r="16" spans="2:14">
      <c r="B16" s="87" t="s">
        <v>1537</v>
      </c>
      <c r="C16" s="88" t="s">
        <v>1538</v>
      </c>
      <c r="D16" s="89" t="s">
        <v>109</v>
      </c>
      <c r="E16" s="88" t="s">
        <v>1539</v>
      </c>
      <c r="F16" s="89" t="s">
        <v>1534</v>
      </c>
      <c r="G16" s="89" t="s">
        <v>122</v>
      </c>
      <c r="H16" s="91">
        <v>3.0040490000000002</v>
      </c>
      <c r="I16" s="103">
        <v>2914</v>
      </c>
      <c r="J16" s="91"/>
      <c r="K16" s="91">
        <v>8.7537976000000003E-2</v>
      </c>
      <c r="L16" s="92">
        <v>3.6652011022412283E-8</v>
      </c>
      <c r="M16" s="92">
        <f t="shared" si="0"/>
        <v>5.5350734057889282E-3</v>
      </c>
      <c r="N16" s="92">
        <f>K16/'סכום נכסי הקרן'!$C$42</f>
        <v>1.0213309324639244E-3</v>
      </c>
    </row>
    <row r="17" spans="2:14">
      <c r="B17" s="87" t="s">
        <v>1540</v>
      </c>
      <c r="C17" s="88" t="s">
        <v>1541</v>
      </c>
      <c r="D17" s="89" t="s">
        <v>109</v>
      </c>
      <c r="E17" s="88" t="s">
        <v>1542</v>
      </c>
      <c r="F17" s="89" t="s">
        <v>1534</v>
      </c>
      <c r="G17" s="89" t="s">
        <v>122</v>
      </c>
      <c r="H17" s="91">
        <v>0.338061</v>
      </c>
      <c r="I17" s="103">
        <v>17100</v>
      </c>
      <c r="J17" s="91"/>
      <c r="K17" s="91">
        <v>5.7808482000000001E-2</v>
      </c>
      <c r="L17" s="92">
        <v>4.302786136786345E-8</v>
      </c>
      <c r="M17" s="92">
        <f t="shared" si="0"/>
        <v>3.655261475856238E-3</v>
      </c>
      <c r="N17" s="92">
        <f>K17/'סכום נכסי הקרן'!$C$42</f>
        <v>6.7446831104918381E-4</v>
      </c>
    </row>
    <row r="18" spans="2:14">
      <c r="B18" s="87" t="s">
        <v>1543</v>
      </c>
      <c r="C18" s="88" t="s">
        <v>1544</v>
      </c>
      <c r="D18" s="89" t="s">
        <v>109</v>
      </c>
      <c r="E18" s="88" t="s">
        <v>1542</v>
      </c>
      <c r="F18" s="89" t="s">
        <v>1534</v>
      </c>
      <c r="G18" s="89" t="s">
        <v>122</v>
      </c>
      <c r="H18" s="91">
        <v>0.43980000000000002</v>
      </c>
      <c r="I18" s="103">
        <v>28460</v>
      </c>
      <c r="J18" s="91"/>
      <c r="K18" s="91">
        <v>0.12516700299999997</v>
      </c>
      <c r="L18" s="92">
        <v>5.750079426404083E-8</v>
      </c>
      <c r="M18" s="92">
        <f t="shared" si="0"/>
        <v>7.9143770651905736E-3</v>
      </c>
      <c r="N18" s="92">
        <f>K18/'סכום נכסי הקרן'!$C$42</f>
        <v>1.4603596944908206E-3</v>
      </c>
    </row>
    <row r="19" spans="2:14">
      <c r="B19" s="87" t="s">
        <v>1545</v>
      </c>
      <c r="C19" s="88" t="s">
        <v>1546</v>
      </c>
      <c r="D19" s="89" t="s">
        <v>109</v>
      </c>
      <c r="E19" s="88" t="s">
        <v>1542</v>
      </c>
      <c r="F19" s="89" t="s">
        <v>1534</v>
      </c>
      <c r="G19" s="89" t="s">
        <v>122</v>
      </c>
      <c r="H19" s="91">
        <v>0.44138899999999998</v>
      </c>
      <c r="I19" s="103">
        <v>16970</v>
      </c>
      <c r="J19" s="91"/>
      <c r="K19" s="91">
        <v>7.4903628E-2</v>
      </c>
      <c r="L19" s="92">
        <v>1.7973913232212416E-8</v>
      </c>
      <c r="M19" s="92">
        <f t="shared" si="0"/>
        <v>4.7361967717863031E-3</v>
      </c>
      <c r="N19" s="92">
        <f>K19/'סכום נכסי הקרן'!$C$42</f>
        <v>8.7392233320737181E-4</v>
      </c>
    </row>
    <row r="20" spans="2:14">
      <c r="B20" s="87" t="s">
        <v>1547</v>
      </c>
      <c r="C20" s="88" t="s">
        <v>1548</v>
      </c>
      <c r="D20" s="89" t="s">
        <v>109</v>
      </c>
      <c r="E20" s="88" t="s">
        <v>1549</v>
      </c>
      <c r="F20" s="89" t="s">
        <v>1534</v>
      </c>
      <c r="G20" s="89" t="s">
        <v>122</v>
      </c>
      <c r="H20" s="91">
        <v>3.8858190000000001</v>
      </c>
      <c r="I20" s="103">
        <v>1700</v>
      </c>
      <c r="J20" s="91"/>
      <c r="K20" s="91">
        <v>6.6058922999999992E-2</v>
      </c>
      <c r="L20" s="92">
        <v>2.6237519067735771E-8</v>
      </c>
      <c r="M20" s="92">
        <f t="shared" si="0"/>
        <v>4.1769413073059689E-3</v>
      </c>
      <c r="N20" s="92">
        <f>K20/'סכום נכסי הקרן'!$C$42</f>
        <v>7.7072859698232657E-4</v>
      </c>
    </row>
    <row r="21" spans="2:14">
      <c r="B21" s="87" t="s">
        <v>1550</v>
      </c>
      <c r="C21" s="88" t="s">
        <v>1551</v>
      </c>
      <c r="D21" s="89" t="s">
        <v>109</v>
      </c>
      <c r="E21" s="88" t="s">
        <v>1549</v>
      </c>
      <c r="F21" s="89" t="s">
        <v>1534</v>
      </c>
      <c r="G21" s="89" t="s">
        <v>122</v>
      </c>
      <c r="H21" s="91">
        <v>3.149918</v>
      </c>
      <c r="I21" s="103">
        <v>1717</v>
      </c>
      <c r="J21" s="91"/>
      <c r="K21" s="91">
        <v>5.408409900000001E-2</v>
      </c>
      <c r="L21" s="92">
        <v>3.284154224185477E-8</v>
      </c>
      <c r="M21" s="92">
        <f t="shared" si="0"/>
        <v>3.4197667313093419E-3</v>
      </c>
      <c r="N21" s="92">
        <f>K21/'סכום נכסי הקרן'!$C$42</f>
        <v>6.3101485534850855E-4</v>
      </c>
    </row>
    <row r="22" spans="2:14">
      <c r="B22" s="87" t="s">
        <v>1552</v>
      </c>
      <c r="C22" s="88" t="s">
        <v>1553</v>
      </c>
      <c r="D22" s="89" t="s">
        <v>109</v>
      </c>
      <c r="E22" s="88" t="s">
        <v>1549</v>
      </c>
      <c r="F22" s="89" t="s">
        <v>1534</v>
      </c>
      <c r="G22" s="89" t="s">
        <v>122</v>
      </c>
      <c r="H22" s="91">
        <v>13.071728999999999</v>
      </c>
      <c r="I22" s="103">
        <v>2899</v>
      </c>
      <c r="J22" s="91"/>
      <c r="K22" s="91">
        <v>0.37894942400000003</v>
      </c>
      <c r="L22" s="92">
        <v>8.9126409846828801E-8</v>
      </c>
      <c r="M22" s="92">
        <f t="shared" si="0"/>
        <v>2.3961176334730799E-2</v>
      </c>
      <c r="N22" s="92">
        <f>K22/'סכום נכסי הקרן'!$C$42</f>
        <v>4.4213127405480232E-3</v>
      </c>
    </row>
    <row r="23" spans="2:14">
      <c r="B23" s="93"/>
      <c r="C23" s="88"/>
      <c r="D23" s="88"/>
      <c r="E23" s="88"/>
      <c r="F23" s="88"/>
      <c r="G23" s="88"/>
      <c r="H23" s="91"/>
      <c r="I23" s="103"/>
      <c r="J23" s="88"/>
      <c r="K23" s="88"/>
      <c r="L23" s="88"/>
      <c r="M23" s="92"/>
      <c r="N23" s="88"/>
    </row>
    <row r="24" spans="2:14">
      <c r="B24" s="86" t="s">
        <v>208</v>
      </c>
      <c r="C24" s="81"/>
      <c r="D24" s="82"/>
      <c r="E24" s="81"/>
      <c r="F24" s="82"/>
      <c r="G24" s="82"/>
      <c r="H24" s="84"/>
      <c r="I24" s="101"/>
      <c r="J24" s="84"/>
      <c r="K24" s="84">
        <v>4.4300925899999992</v>
      </c>
      <c r="L24" s="85"/>
      <c r="M24" s="85">
        <f t="shared" si="0"/>
        <v>0.28011714230280571</v>
      </c>
      <c r="N24" s="85">
        <f>K24/'סכום נכסי הקרן'!$C$42</f>
        <v>5.1687173985450856E-2</v>
      </c>
    </row>
    <row r="25" spans="2:14">
      <c r="B25" s="87" t="s">
        <v>1554</v>
      </c>
      <c r="C25" s="88" t="s">
        <v>1555</v>
      </c>
      <c r="D25" s="89" t="s">
        <v>109</v>
      </c>
      <c r="E25" s="88" t="s">
        <v>1533</v>
      </c>
      <c r="F25" s="89" t="s">
        <v>1556</v>
      </c>
      <c r="G25" s="89" t="s">
        <v>122</v>
      </c>
      <c r="H25" s="91">
        <v>200</v>
      </c>
      <c r="I25" s="103">
        <v>361.53</v>
      </c>
      <c r="J25" s="91"/>
      <c r="K25" s="91">
        <v>0.72305999999999993</v>
      </c>
      <c r="L25" s="92">
        <v>2.3238335752657104E-6</v>
      </c>
      <c r="M25" s="92">
        <f t="shared" si="0"/>
        <v>4.571947353214726E-2</v>
      </c>
      <c r="N25" s="92">
        <f>K25/'סכום נכסי הקרן'!$C$42</f>
        <v>8.4361505459912053E-3</v>
      </c>
    </row>
    <row r="26" spans="2:14">
      <c r="B26" s="87" t="s">
        <v>1557</v>
      </c>
      <c r="C26" s="88" t="s">
        <v>1558</v>
      </c>
      <c r="D26" s="89" t="s">
        <v>109</v>
      </c>
      <c r="E26" s="88" t="s">
        <v>1533</v>
      </c>
      <c r="F26" s="89" t="s">
        <v>1556</v>
      </c>
      <c r="G26" s="89" t="s">
        <v>122</v>
      </c>
      <c r="H26" s="91">
        <v>2.4552</v>
      </c>
      <c r="I26" s="103">
        <v>340.49</v>
      </c>
      <c r="J26" s="91"/>
      <c r="K26" s="91">
        <v>8.3597099999999994E-3</v>
      </c>
      <c r="L26" s="92">
        <v>4.3452565424277614E-8</v>
      </c>
      <c r="M26" s="92">
        <f t="shared" si="0"/>
        <v>5.2858896921614633E-4</v>
      </c>
      <c r="N26" s="92">
        <f>K26/'סכום נכסי הקרן'!$C$42</f>
        <v>9.7535159019760664E-5</v>
      </c>
    </row>
    <row r="27" spans="2:14">
      <c r="B27" s="87" t="s">
        <v>1559</v>
      </c>
      <c r="C27" s="88" t="s">
        <v>1560</v>
      </c>
      <c r="D27" s="89" t="s">
        <v>109</v>
      </c>
      <c r="E27" s="88" t="s">
        <v>1533</v>
      </c>
      <c r="F27" s="89" t="s">
        <v>1556</v>
      </c>
      <c r="G27" s="89" t="s">
        <v>122</v>
      </c>
      <c r="H27" s="91">
        <v>310</v>
      </c>
      <c r="I27" s="103">
        <v>326.47000000000003</v>
      </c>
      <c r="J27" s="91"/>
      <c r="K27" s="91">
        <v>1.01206</v>
      </c>
      <c r="L27" s="92">
        <v>7.8165668604544886E-6</v>
      </c>
      <c r="M27" s="92">
        <f t="shared" si="0"/>
        <v>6.3993099304269302E-2</v>
      </c>
      <c r="N27" s="92">
        <f>K27/'סכום נכסי הקרן'!$C$42</f>
        <v>1.1807997291477693E-2</v>
      </c>
    </row>
    <row r="28" spans="2:14">
      <c r="B28" s="87" t="s">
        <v>1561</v>
      </c>
      <c r="C28" s="88" t="s">
        <v>1562</v>
      </c>
      <c r="D28" s="89" t="s">
        <v>109</v>
      </c>
      <c r="E28" s="88" t="s">
        <v>1533</v>
      </c>
      <c r="F28" s="89" t="s">
        <v>1556</v>
      </c>
      <c r="G28" s="89" t="s">
        <v>122</v>
      </c>
      <c r="H28" s="91">
        <v>114.032933</v>
      </c>
      <c r="I28" s="103">
        <v>336.91</v>
      </c>
      <c r="J28" s="91"/>
      <c r="K28" s="91">
        <v>0.384190955</v>
      </c>
      <c r="L28" s="92">
        <v>6.5819649839926667E-7</v>
      </c>
      <c r="M28" s="92">
        <f t="shared" si="0"/>
        <v>2.4292601165066357E-2</v>
      </c>
      <c r="N28" s="92">
        <f>K28/'סכום נכסי הקרן'!$C$42</f>
        <v>4.4824672015989454E-3</v>
      </c>
    </row>
    <row r="29" spans="2:14">
      <c r="B29" s="87" t="s">
        <v>1563</v>
      </c>
      <c r="C29" s="88" t="s">
        <v>1564</v>
      </c>
      <c r="D29" s="89" t="s">
        <v>109</v>
      </c>
      <c r="E29" s="88" t="s">
        <v>1539</v>
      </c>
      <c r="F29" s="89" t="s">
        <v>1556</v>
      </c>
      <c r="G29" s="89" t="s">
        <v>122</v>
      </c>
      <c r="H29" s="91">
        <v>43</v>
      </c>
      <c r="I29" s="103">
        <v>338.17</v>
      </c>
      <c r="J29" s="91"/>
      <c r="K29" s="91">
        <v>0.14541000099999998</v>
      </c>
      <c r="L29" s="92">
        <v>1.3440088897123808E-7</v>
      </c>
      <c r="M29" s="92">
        <f t="shared" si="0"/>
        <v>9.1943527397850885E-3</v>
      </c>
      <c r="N29" s="92">
        <f>K29/'סכום נכסי הקרן'!$C$42</f>
        <v>1.6965406181073932E-3</v>
      </c>
    </row>
    <row r="30" spans="2:14">
      <c r="B30" s="87" t="s">
        <v>1565</v>
      </c>
      <c r="C30" s="88" t="s">
        <v>1566</v>
      </c>
      <c r="D30" s="89" t="s">
        <v>109</v>
      </c>
      <c r="E30" s="88" t="s">
        <v>1539</v>
      </c>
      <c r="F30" s="89" t="s">
        <v>1556</v>
      </c>
      <c r="G30" s="89" t="s">
        <v>122</v>
      </c>
      <c r="H30" s="91">
        <v>9.9999999999999995E-7</v>
      </c>
      <c r="I30" s="103">
        <v>357.78</v>
      </c>
      <c r="J30" s="91"/>
      <c r="K30" s="91">
        <v>3.9999999999999994E-9</v>
      </c>
      <c r="L30" s="92">
        <v>5.3837754038355121E-15</v>
      </c>
      <c r="M30" s="92">
        <f t="shared" si="0"/>
        <v>2.5292215601552987E-10</v>
      </c>
      <c r="N30" s="92">
        <f>K30/'סכום נכסי הקרן'!$C$42</f>
        <v>4.6669159107079388E-11</v>
      </c>
    </row>
    <row r="31" spans="2:14">
      <c r="B31" s="87" t="s">
        <v>1567</v>
      </c>
      <c r="C31" s="88" t="s">
        <v>1568</v>
      </c>
      <c r="D31" s="89" t="s">
        <v>109</v>
      </c>
      <c r="E31" s="88" t="s">
        <v>1542</v>
      </c>
      <c r="F31" s="89" t="s">
        <v>1556</v>
      </c>
      <c r="G31" s="89" t="s">
        <v>122</v>
      </c>
      <c r="H31" s="91">
        <v>4</v>
      </c>
      <c r="I31" s="103">
        <v>3405.81</v>
      </c>
      <c r="J31" s="91"/>
      <c r="K31" s="91">
        <v>0.13622999999999999</v>
      </c>
      <c r="L31" s="92">
        <v>8.6516229363175667E-7</v>
      </c>
      <c r="M31" s="92">
        <f t="shared" si="0"/>
        <v>8.6138963284989097E-3</v>
      </c>
      <c r="N31" s="92">
        <f>K31/'סכום נכסי הקרן'!$C$42</f>
        <v>1.5894348862893564E-3</v>
      </c>
    </row>
    <row r="32" spans="2:14">
      <c r="B32" s="87" t="s">
        <v>1569</v>
      </c>
      <c r="C32" s="88" t="s">
        <v>1570</v>
      </c>
      <c r="D32" s="89" t="s">
        <v>109</v>
      </c>
      <c r="E32" s="88" t="s">
        <v>1549</v>
      </c>
      <c r="F32" s="89" t="s">
        <v>1556</v>
      </c>
      <c r="G32" s="89" t="s">
        <v>122</v>
      </c>
      <c r="H32" s="91">
        <v>58.937440000000009</v>
      </c>
      <c r="I32" s="103">
        <v>3428.69</v>
      </c>
      <c r="J32" s="91"/>
      <c r="K32" s="91">
        <v>2.0207819119999999</v>
      </c>
      <c r="L32" s="92">
        <v>6.7321536208486072E-6</v>
      </c>
      <c r="M32" s="92">
        <f t="shared" si="0"/>
        <v>0.12777512950505621</v>
      </c>
      <c r="N32" s="92">
        <f>K32/'סכום נכסי הקרן'!$C$42</f>
        <v>2.3577048142959026E-2</v>
      </c>
    </row>
    <row r="33" spans="2:14">
      <c r="B33" s="87" t="s">
        <v>1571</v>
      </c>
      <c r="C33" s="88" t="s">
        <v>1572</v>
      </c>
      <c r="D33" s="89" t="s">
        <v>109</v>
      </c>
      <c r="E33" s="88" t="s">
        <v>1549</v>
      </c>
      <c r="F33" s="89" t="s">
        <v>1556</v>
      </c>
      <c r="G33" s="89" t="s">
        <v>122</v>
      </c>
      <c r="H33" s="91">
        <v>9.9999999999999995E-7</v>
      </c>
      <c r="I33" s="103">
        <v>337.56</v>
      </c>
      <c r="J33" s="91"/>
      <c r="K33" s="91">
        <v>1.9999999999999997E-9</v>
      </c>
      <c r="L33" s="92">
        <v>2.206879753868643E-15</v>
      </c>
      <c r="M33" s="92">
        <f t="shared" si="0"/>
        <v>1.2646107800776494E-10</v>
      </c>
      <c r="N33" s="92">
        <f>K33/'סכום נכסי הקרן'!$C$42</f>
        <v>2.3334579553539694E-11</v>
      </c>
    </row>
    <row r="34" spans="2:14">
      <c r="B34" s="87" t="s">
        <v>1573</v>
      </c>
      <c r="C34" s="88" t="s">
        <v>1574</v>
      </c>
      <c r="D34" s="89" t="s">
        <v>109</v>
      </c>
      <c r="E34" s="88" t="s">
        <v>1549</v>
      </c>
      <c r="F34" s="89" t="s">
        <v>1556</v>
      </c>
      <c r="G34" s="89" t="s">
        <v>122</v>
      </c>
      <c r="H34" s="91">
        <v>1.9999999999999999E-6</v>
      </c>
      <c r="I34" s="103">
        <v>361.37</v>
      </c>
      <c r="J34" s="91"/>
      <c r="K34" s="91">
        <v>6E-9</v>
      </c>
      <c r="L34" s="92">
        <v>8.8804519858781984E-15</v>
      </c>
      <c r="M34" s="92">
        <f t="shared" si="0"/>
        <v>3.7938323402329483E-10</v>
      </c>
      <c r="N34" s="92">
        <f>K34/'סכום נכסי הקרן'!$C$42</f>
        <v>7.0003738660619088E-11</v>
      </c>
    </row>
    <row r="35" spans="2:14">
      <c r="B35" s="93"/>
      <c r="C35" s="88"/>
      <c r="D35" s="88"/>
      <c r="E35" s="88"/>
      <c r="F35" s="88"/>
      <c r="G35" s="88"/>
      <c r="H35" s="91"/>
      <c r="I35" s="103"/>
      <c r="J35" s="88"/>
      <c r="K35" s="88"/>
      <c r="L35" s="88"/>
      <c r="M35" s="92"/>
      <c r="N35" s="88"/>
    </row>
    <row r="36" spans="2:14">
      <c r="B36" s="80" t="s">
        <v>183</v>
      </c>
      <c r="C36" s="81"/>
      <c r="D36" s="82"/>
      <c r="E36" s="81"/>
      <c r="F36" s="82"/>
      <c r="G36" s="82"/>
      <c r="H36" s="84"/>
      <c r="I36" s="101"/>
      <c r="J36" s="84">
        <v>7.6345000000000002E-5</v>
      </c>
      <c r="K36" s="84">
        <v>10.283019513999998</v>
      </c>
      <c r="L36" s="85"/>
      <c r="M36" s="85">
        <f t="shared" si="0"/>
        <v>0.65020086645766151</v>
      </c>
      <c r="N36" s="85">
        <f>K36/'סכום נכסי הקרן'!$C$42</f>
        <v>0.11997496845001704</v>
      </c>
    </row>
    <row r="37" spans="2:14">
      <c r="B37" s="86" t="s">
        <v>209</v>
      </c>
      <c r="C37" s="81"/>
      <c r="D37" s="82"/>
      <c r="E37" s="81"/>
      <c r="F37" s="82"/>
      <c r="G37" s="82"/>
      <c r="H37" s="84"/>
      <c r="I37" s="101"/>
      <c r="J37" s="84">
        <v>7.6345000000000002E-5</v>
      </c>
      <c r="K37" s="84">
        <v>10.104390749999999</v>
      </c>
      <c r="L37" s="85"/>
      <c r="M37" s="85">
        <f t="shared" si="0"/>
        <v>0.63890607342834416</v>
      </c>
      <c r="N37" s="85">
        <f>K37/'סכום נכסי הקרן'!$C$42</f>
        <v>0.1178908548979628</v>
      </c>
    </row>
    <row r="38" spans="2:14">
      <c r="B38" s="87" t="s">
        <v>1575</v>
      </c>
      <c r="C38" s="88" t="s">
        <v>1576</v>
      </c>
      <c r="D38" s="89" t="s">
        <v>29</v>
      </c>
      <c r="E38" s="88"/>
      <c r="F38" s="89" t="s">
        <v>1534</v>
      </c>
      <c r="G38" s="89" t="s">
        <v>121</v>
      </c>
      <c r="H38" s="91">
        <v>2.6822970000000002</v>
      </c>
      <c r="I38" s="103">
        <v>6292.2</v>
      </c>
      <c r="J38" s="91"/>
      <c r="K38" s="91">
        <v>0.61012345600000006</v>
      </c>
      <c r="L38" s="92">
        <v>6.0283018333627455E-8</v>
      </c>
      <c r="M38" s="92">
        <f t="shared" si="0"/>
        <v>3.857843498179158E-2</v>
      </c>
      <c r="N38" s="92">
        <f>K38/'סכום נכסי הקרן'!$C$42</f>
        <v>7.1184871607562891E-3</v>
      </c>
    </row>
    <row r="39" spans="2:14">
      <c r="B39" s="87" t="s">
        <v>1577</v>
      </c>
      <c r="C39" s="88" t="s">
        <v>1578</v>
      </c>
      <c r="D39" s="89" t="s">
        <v>1405</v>
      </c>
      <c r="E39" s="88"/>
      <c r="F39" s="89" t="s">
        <v>1534</v>
      </c>
      <c r="G39" s="89" t="s">
        <v>121</v>
      </c>
      <c r="H39" s="91">
        <v>1.649707</v>
      </c>
      <c r="I39" s="103">
        <v>5797</v>
      </c>
      <c r="J39" s="91"/>
      <c r="K39" s="91">
        <v>0.34571510599999999</v>
      </c>
      <c r="L39" s="92">
        <v>9.7586926944690928E-9</v>
      </c>
      <c r="M39" s="92">
        <f t="shared" si="0"/>
        <v>2.1859752494164365E-2</v>
      </c>
      <c r="N39" s="92">
        <f>K39/'סכום נכסי הקרן'!$C$42</f>
        <v>4.033558321908705E-3</v>
      </c>
    </row>
    <row r="40" spans="2:14">
      <c r="B40" s="87" t="s">
        <v>1579</v>
      </c>
      <c r="C40" s="88" t="s">
        <v>1580</v>
      </c>
      <c r="D40" s="89" t="s">
        <v>1405</v>
      </c>
      <c r="E40" s="88"/>
      <c r="F40" s="89" t="s">
        <v>1534</v>
      </c>
      <c r="G40" s="89" t="s">
        <v>121</v>
      </c>
      <c r="H40" s="91">
        <v>0.33486600000000005</v>
      </c>
      <c r="I40" s="103">
        <v>14954</v>
      </c>
      <c r="J40" s="91"/>
      <c r="K40" s="91">
        <v>0.181024303</v>
      </c>
      <c r="L40" s="92">
        <v>3.4935277939239876E-9</v>
      </c>
      <c r="M40" s="92">
        <f t="shared" si="0"/>
        <v>1.1446264251492139E-2</v>
      </c>
      <c r="N40" s="92">
        <f>K40/'סכום נכסי הקרן'!$C$42</f>
        <v>2.1120629997387875E-3</v>
      </c>
    </row>
    <row r="41" spans="2:14">
      <c r="B41" s="87" t="s">
        <v>1581</v>
      </c>
      <c r="C41" s="88" t="s">
        <v>1582</v>
      </c>
      <c r="D41" s="89" t="s">
        <v>1405</v>
      </c>
      <c r="E41" s="88"/>
      <c r="F41" s="89" t="s">
        <v>1534</v>
      </c>
      <c r="G41" s="89" t="s">
        <v>121</v>
      </c>
      <c r="H41" s="91">
        <v>1.235017</v>
      </c>
      <c r="I41" s="103">
        <v>7471</v>
      </c>
      <c r="J41" s="91"/>
      <c r="K41" s="91">
        <v>0.33354936999999996</v>
      </c>
      <c r="L41" s="92">
        <v>5.4400808690587082E-9</v>
      </c>
      <c r="M41" s="92">
        <f t="shared" si="0"/>
        <v>2.1090506449505424E-2</v>
      </c>
      <c r="N41" s="92">
        <f>K41/'סכום נכסי הקרן'!$C$42</f>
        <v>3.8916171546490232E-3</v>
      </c>
    </row>
    <row r="42" spans="2:14">
      <c r="B42" s="87" t="s">
        <v>1583</v>
      </c>
      <c r="C42" s="88" t="s">
        <v>1584</v>
      </c>
      <c r="D42" s="89" t="s">
        <v>1405</v>
      </c>
      <c r="E42" s="88"/>
      <c r="F42" s="89" t="s">
        <v>1534</v>
      </c>
      <c r="G42" s="89" t="s">
        <v>121</v>
      </c>
      <c r="H42" s="91">
        <v>0.30194300000000002</v>
      </c>
      <c r="I42" s="103">
        <v>8283</v>
      </c>
      <c r="J42" s="91"/>
      <c r="K42" s="91">
        <v>9.041107100000001E-2</v>
      </c>
      <c r="L42" s="92">
        <v>6.5722049469749308E-10</v>
      </c>
      <c r="M42" s="92">
        <f t="shared" si="0"/>
        <v>5.7167407512482881E-3</v>
      </c>
      <c r="N42" s="92">
        <f>K42/'סכום נכסי הקרן'!$C$42</f>
        <v>1.0548521643851132E-3</v>
      </c>
    </row>
    <row r="43" spans="2:14">
      <c r="B43" s="87" t="s">
        <v>1585</v>
      </c>
      <c r="C43" s="88" t="s">
        <v>1586</v>
      </c>
      <c r="D43" s="89" t="s">
        <v>1405</v>
      </c>
      <c r="E43" s="88"/>
      <c r="F43" s="89" t="s">
        <v>1534</v>
      </c>
      <c r="G43" s="89" t="s">
        <v>121</v>
      </c>
      <c r="H43" s="91">
        <v>2.189676</v>
      </c>
      <c r="I43" s="103">
        <v>3215</v>
      </c>
      <c r="J43" s="91"/>
      <c r="K43" s="91">
        <v>0.25448910400000002</v>
      </c>
      <c r="L43" s="92">
        <v>2.3788016059312806E-9</v>
      </c>
      <c r="M43" s="92">
        <f t="shared" si="0"/>
        <v>1.6091483216535106E-2</v>
      </c>
      <c r="N43" s="92">
        <f>K43/'סכום נכסי הקרן'!$C$42</f>
        <v>2.969198121398519E-3</v>
      </c>
    </row>
    <row r="44" spans="2:14">
      <c r="B44" s="87" t="s">
        <v>1587</v>
      </c>
      <c r="C44" s="88" t="s">
        <v>1588</v>
      </c>
      <c r="D44" s="89" t="s">
        <v>1405</v>
      </c>
      <c r="E44" s="88"/>
      <c r="F44" s="89" t="s">
        <v>1534</v>
      </c>
      <c r="G44" s="89" t="s">
        <v>121</v>
      </c>
      <c r="H44" s="91">
        <v>0.19897000000000001</v>
      </c>
      <c r="I44" s="103">
        <v>12946</v>
      </c>
      <c r="J44" s="91"/>
      <c r="K44" s="91">
        <v>9.3117541999999998E-2</v>
      </c>
      <c r="L44" s="92">
        <v>6.6809859656516535E-10</v>
      </c>
      <c r="M44" s="92">
        <f t="shared" si="0"/>
        <v>5.8878723713766644E-3</v>
      </c>
      <c r="N44" s="92">
        <f>K44/'סכום נכסי הקרן'!$C$42</f>
        <v>1.086429345814537E-3</v>
      </c>
    </row>
    <row r="45" spans="2:14">
      <c r="B45" s="87" t="s">
        <v>1589</v>
      </c>
      <c r="C45" s="88" t="s">
        <v>1590</v>
      </c>
      <c r="D45" s="89" t="s">
        <v>29</v>
      </c>
      <c r="E45" s="88"/>
      <c r="F45" s="89" t="s">
        <v>1534</v>
      </c>
      <c r="G45" s="89" t="s">
        <v>129</v>
      </c>
      <c r="H45" s="91">
        <v>2.487517</v>
      </c>
      <c r="I45" s="103">
        <v>4961</v>
      </c>
      <c r="J45" s="91"/>
      <c r="K45" s="91">
        <v>0.32908603299999994</v>
      </c>
      <c r="L45" s="92">
        <v>3.3777783921482796E-8</v>
      </c>
      <c r="M45" s="92">
        <f t="shared" si="0"/>
        <v>2.0808287245239452E-2</v>
      </c>
      <c r="N45" s="92">
        <f>K45/'סכום נכסי הקרן'!$C$42</f>
        <v>3.8395421084986446E-3</v>
      </c>
    </row>
    <row r="46" spans="2:14">
      <c r="B46" s="87" t="s">
        <v>1591</v>
      </c>
      <c r="C46" s="88" t="s">
        <v>1592</v>
      </c>
      <c r="D46" s="89" t="s">
        <v>110</v>
      </c>
      <c r="E46" s="88"/>
      <c r="F46" s="89" t="s">
        <v>1534</v>
      </c>
      <c r="G46" s="89" t="s">
        <v>121</v>
      </c>
      <c r="H46" s="91">
        <v>3.6839119999999999</v>
      </c>
      <c r="I46" s="103">
        <v>1002.5</v>
      </c>
      <c r="J46" s="91"/>
      <c r="K46" s="91">
        <v>0.13350631499999996</v>
      </c>
      <c r="L46" s="92">
        <v>1.7164943710592956E-8</v>
      </c>
      <c r="M46" s="92">
        <f t="shared" si="0"/>
        <v>8.4416762578721181E-3</v>
      </c>
      <c r="N46" s="92">
        <f>K46/'סכום נכסי הקרן'!$C$42</f>
        <v>1.5576568641337146E-3</v>
      </c>
    </row>
    <row r="47" spans="2:14">
      <c r="B47" s="87" t="s">
        <v>1593</v>
      </c>
      <c r="C47" s="88" t="s">
        <v>1594</v>
      </c>
      <c r="D47" s="89" t="s">
        <v>110</v>
      </c>
      <c r="E47" s="88"/>
      <c r="F47" s="89" t="s">
        <v>1534</v>
      </c>
      <c r="G47" s="89" t="s">
        <v>121</v>
      </c>
      <c r="H47" s="91">
        <v>2.758</v>
      </c>
      <c r="I47" s="103">
        <v>498.4</v>
      </c>
      <c r="J47" s="91"/>
      <c r="K47" s="91">
        <v>4.9691327E-2</v>
      </c>
      <c r="L47" s="92">
        <v>4.4756316962237459E-9</v>
      </c>
      <c r="M47" s="92">
        <f t="shared" si="0"/>
        <v>3.1420093900281785E-3</v>
      </c>
      <c r="N47" s="92">
        <f>K47/'סכום נכסי הקרן'!$C$42</f>
        <v>5.7976311150122759E-4</v>
      </c>
    </row>
    <row r="48" spans="2:14">
      <c r="B48" s="87" t="s">
        <v>1595</v>
      </c>
      <c r="C48" s="88" t="s">
        <v>1596</v>
      </c>
      <c r="D48" s="89" t="s">
        <v>1405</v>
      </c>
      <c r="E48" s="88"/>
      <c r="F48" s="89" t="s">
        <v>1534</v>
      </c>
      <c r="G48" s="89" t="s">
        <v>121</v>
      </c>
      <c r="H48" s="91">
        <v>0.61070000000000002</v>
      </c>
      <c r="I48" s="103">
        <v>10118</v>
      </c>
      <c r="J48" s="91"/>
      <c r="K48" s="91">
        <v>0.22337311299999998</v>
      </c>
      <c r="L48" s="92">
        <v>4.4682314378530248E-9</v>
      </c>
      <c r="M48" s="92">
        <f t="shared" si="0"/>
        <v>1.4124002333965147E-2</v>
      </c>
      <c r="N48" s="92">
        <f>K48/'סכום נכסי הקרן'!$C$42</f>
        <v>2.6061588377101559E-3</v>
      </c>
    </row>
    <row r="49" spans="2:14">
      <c r="B49" s="87" t="s">
        <v>1597</v>
      </c>
      <c r="C49" s="88" t="s">
        <v>1598</v>
      </c>
      <c r="D49" s="89" t="s">
        <v>29</v>
      </c>
      <c r="E49" s="88"/>
      <c r="F49" s="89" t="s">
        <v>1534</v>
      </c>
      <c r="G49" s="89" t="s">
        <v>121</v>
      </c>
      <c r="H49" s="91">
        <v>0.52205099999999993</v>
      </c>
      <c r="I49" s="103">
        <v>4594</v>
      </c>
      <c r="J49" s="91"/>
      <c r="K49" s="91">
        <v>8.6698464000000017E-2</v>
      </c>
      <c r="L49" s="92">
        <v>5.3559518458736365E-8</v>
      </c>
      <c r="M49" s="92">
        <f t="shared" si="0"/>
        <v>5.4819906095287018E-3</v>
      </c>
      <c r="N49" s="92">
        <f>K49/'סכום נכסי הקרן'!$C$42</f>
        <v>1.0115361026888489E-3</v>
      </c>
    </row>
    <row r="50" spans="2:14">
      <c r="B50" s="87" t="s">
        <v>1599</v>
      </c>
      <c r="C50" s="88" t="s">
        <v>1600</v>
      </c>
      <c r="D50" s="89" t="s">
        <v>1405</v>
      </c>
      <c r="E50" s="88"/>
      <c r="F50" s="89" t="s">
        <v>1534</v>
      </c>
      <c r="G50" s="89" t="s">
        <v>121</v>
      </c>
      <c r="H50" s="91">
        <v>1.475136</v>
      </c>
      <c r="I50" s="103">
        <v>5463</v>
      </c>
      <c r="J50" s="91"/>
      <c r="K50" s="91">
        <v>0.29132084699999999</v>
      </c>
      <c r="L50" s="92">
        <v>4.0679275196895047E-8</v>
      </c>
      <c r="M50" s="92">
        <f t="shared" si="0"/>
        <v>1.8420374178877579E-2</v>
      </c>
      <c r="N50" s="92">
        <f>K50/'סכום נכסי הקרן'!$C$42</f>
        <v>3.3989247399630333E-3</v>
      </c>
    </row>
    <row r="51" spans="2:14">
      <c r="B51" s="87" t="s">
        <v>1601</v>
      </c>
      <c r="C51" s="88" t="s">
        <v>1602</v>
      </c>
      <c r="D51" s="89" t="s">
        <v>110</v>
      </c>
      <c r="E51" s="88"/>
      <c r="F51" s="89" t="s">
        <v>1534</v>
      </c>
      <c r="G51" s="89" t="s">
        <v>121</v>
      </c>
      <c r="H51" s="91">
        <v>20.186924999999999</v>
      </c>
      <c r="I51" s="103">
        <v>731.7</v>
      </c>
      <c r="J51" s="91"/>
      <c r="K51" s="91">
        <v>0.53396344200000001</v>
      </c>
      <c r="L51" s="92">
        <v>2.5471808425245489E-8</v>
      </c>
      <c r="M51" s="92">
        <f t="shared" si="0"/>
        <v>3.3762796246028341E-2</v>
      </c>
      <c r="N51" s="92">
        <f>K51/'סכום נכסי הקרן'!$C$42</f>
        <v>6.2299062080154403E-3</v>
      </c>
    </row>
    <row r="52" spans="2:14">
      <c r="B52" s="87" t="s">
        <v>1603</v>
      </c>
      <c r="C52" s="88" t="s">
        <v>1604</v>
      </c>
      <c r="D52" s="89" t="s">
        <v>1605</v>
      </c>
      <c r="E52" s="88"/>
      <c r="F52" s="89" t="s">
        <v>1534</v>
      </c>
      <c r="G52" s="89" t="s">
        <v>126</v>
      </c>
      <c r="H52" s="91">
        <v>24.397763000000001</v>
      </c>
      <c r="I52" s="103">
        <v>2140</v>
      </c>
      <c r="J52" s="91"/>
      <c r="K52" s="91">
        <v>0.24044308</v>
      </c>
      <c r="L52" s="92">
        <v>7.9342654389571906E-8</v>
      </c>
      <c r="M52" s="92">
        <f t="shared" si="0"/>
        <v>1.5203345548153634E-2</v>
      </c>
      <c r="N52" s="92">
        <f>K52/'סכום נכסי הקרן'!$C$42</f>
        <v>2.8053190891790549E-3</v>
      </c>
    </row>
    <row r="53" spans="2:14">
      <c r="B53" s="87" t="s">
        <v>1606</v>
      </c>
      <c r="C53" s="88" t="s">
        <v>1607</v>
      </c>
      <c r="D53" s="89" t="s">
        <v>29</v>
      </c>
      <c r="E53" s="88"/>
      <c r="F53" s="89" t="s">
        <v>1534</v>
      </c>
      <c r="G53" s="89" t="s">
        <v>123</v>
      </c>
      <c r="H53" s="91">
        <v>8.1681859999999986</v>
      </c>
      <c r="I53" s="103">
        <v>2868.5</v>
      </c>
      <c r="J53" s="91"/>
      <c r="K53" s="91">
        <v>0.92133193299999994</v>
      </c>
      <c r="L53" s="92">
        <v>3.5241496998125325E-8</v>
      </c>
      <c r="M53" s="92">
        <f t="shared" si="0"/>
        <v>5.8256314725078931E-2</v>
      </c>
      <c r="N53" s="92">
        <f>K53/'סכום נכסי הקרן'!$C$42</f>
        <v>1.0749446642902503E-2</v>
      </c>
    </row>
    <row r="54" spans="2:14">
      <c r="B54" s="87" t="s">
        <v>1608</v>
      </c>
      <c r="C54" s="88" t="s">
        <v>1609</v>
      </c>
      <c r="D54" s="89" t="s">
        <v>1405</v>
      </c>
      <c r="E54" s="88"/>
      <c r="F54" s="89" t="s">
        <v>1534</v>
      </c>
      <c r="G54" s="89" t="s">
        <v>121</v>
      </c>
      <c r="H54" s="91">
        <v>0.40611000000000003</v>
      </c>
      <c r="I54" s="103">
        <v>7029</v>
      </c>
      <c r="J54" s="91"/>
      <c r="K54" s="91">
        <v>0.103191777</v>
      </c>
      <c r="L54" s="92">
        <v>1.7656956521739132E-8</v>
      </c>
      <c r="M54" s="92">
        <f t="shared" si="0"/>
        <v>6.5248716804784425E-3</v>
      </c>
      <c r="N54" s="92">
        <f>K54/'סכום נכסי הקרן'!$C$42</f>
        <v>1.203968364838814E-3</v>
      </c>
    </row>
    <row r="55" spans="2:14">
      <c r="B55" s="87" t="s">
        <v>1610</v>
      </c>
      <c r="C55" s="88" t="s">
        <v>1611</v>
      </c>
      <c r="D55" s="89" t="s">
        <v>29</v>
      </c>
      <c r="E55" s="88"/>
      <c r="F55" s="89" t="s">
        <v>1534</v>
      </c>
      <c r="G55" s="89" t="s">
        <v>121</v>
      </c>
      <c r="H55" s="91">
        <v>0.67444099999999996</v>
      </c>
      <c r="I55" s="103">
        <v>3158</v>
      </c>
      <c r="J55" s="91"/>
      <c r="K55" s="91">
        <v>7.6995367999999995E-2</v>
      </c>
      <c r="L55" s="92">
        <v>1.2920325670498083E-8</v>
      </c>
      <c r="M55" s="92">
        <f t="shared" si="0"/>
        <v>4.8684586194422839E-3</v>
      </c>
      <c r="N55" s="92">
        <f>K55/'סכום נכסי הקרן'!$C$42</f>
        <v>8.9832726992503228E-4</v>
      </c>
    </row>
    <row r="56" spans="2:14">
      <c r="B56" s="87" t="s">
        <v>1612</v>
      </c>
      <c r="C56" s="88" t="s">
        <v>1613</v>
      </c>
      <c r="D56" s="89" t="s">
        <v>1389</v>
      </c>
      <c r="E56" s="88"/>
      <c r="F56" s="89" t="s">
        <v>1534</v>
      </c>
      <c r="G56" s="89" t="s">
        <v>121</v>
      </c>
      <c r="H56" s="91">
        <v>0.45506999999999997</v>
      </c>
      <c r="I56" s="103">
        <v>4989</v>
      </c>
      <c r="J56" s="91"/>
      <c r="K56" s="91">
        <v>8.2072944000000009E-2</v>
      </c>
      <c r="L56" s="92">
        <v>2.6213709677419355E-9</v>
      </c>
      <c r="M56" s="92">
        <f t="shared" si="0"/>
        <v>5.1895164867554631E-3</v>
      </c>
      <c r="N56" s="92">
        <f>K56/'סכום נכסי הקרן'!$C$42</f>
        <v>9.5756882048060436E-4</v>
      </c>
    </row>
    <row r="57" spans="2:14">
      <c r="B57" s="87" t="s">
        <v>1614</v>
      </c>
      <c r="C57" s="88" t="s">
        <v>1615</v>
      </c>
      <c r="D57" s="89" t="s">
        <v>110</v>
      </c>
      <c r="E57" s="88"/>
      <c r="F57" s="89" t="s">
        <v>1534</v>
      </c>
      <c r="G57" s="89" t="s">
        <v>121</v>
      </c>
      <c r="H57" s="91">
        <v>6.428223</v>
      </c>
      <c r="I57" s="103">
        <v>483.9</v>
      </c>
      <c r="J57" s="91"/>
      <c r="K57" s="91">
        <v>0.11244879799999999</v>
      </c>
      <c r="L57" s="92">
        <v>6.7555921735837748E-8</v>
      </c>
      <c r="M57" s="92">
        <f t="shared" si="0"/>
        <v>7.1101981078787006E-3</v>
      </c>
      <c r="N57" s="92">
        <f>K57/'סכום נכסי הקרן'!$C$42</f>
        <v>1.3119727113154577E-3</v>
      </c>
    </row>
    <row r="58" spans="2:14">
      <c r="B58" s="87" t="s">
        <v>1616</v>
      </c>
      <c r="C58" s="88" t="s">
        <v>1617</v>
      </c>
      <c r="D58" s="89" t="s">
        <v>110</v>
      </c>
      <c r="E58" s="88"/>
      <c r="F58" s="89" t="s">
        <v>1534</v>
      </c>
      <c r="G58" s="89" t="s">
        <v>121</v>
      </c>
      <c r="H58" s="91">
        <v>0.85340399999999983</v>
      </c>
      <c r="I58" s="103">
        <v>3861.5</v>
      </c>
      <c r="J58" s="91"/>
      <c r="K58" s="91">
        <v>0.11912941499999996</v>
      </c>
      <c r="L58" s="92">
        <v>8.6363865349993926E-9</v>
      </c>
      <c r="M58" s="92">
        <f t="shared" si="0"/>
        <v>7.5326171216671999E-3</v>
      </c>
      <c r="N58" s="92">
        <f>K58/'סכום נכסי הקרן'!$C$42</f>
        <v>1.3899174057420722E-3</v>
      </c>
    </row>
    <row r="59" spans="2:14">
      <c r="B59" s="87" t="s">
        <v>1618</v>
      </c>
      <c r="C59" s="88" t="s">
        <v>1619</v>
      </c>
      <c r="D59" s="89" t="s">
        <v>29</v>
      </c>
      <c r="E59" s="88"/>
      <c r="F59" s="89" t="s">
        <v>1534</v>
      </c>
      <c r="G59" s="89" t="s">
        <v>123</v>
      </c>
      <c r="H59" s="91">
        <v>5.7129989999999991</v>
      </c>
      <c r="I59" s="103">
        <v>644.1</v>
      </c>
      <c r="J59" s="91"/>
      <c r="K59" s="91">
        <v>0.14469486699999998</v>
      </c>
      <c r="L59" s="92">
        <v>3.204839570011317E-8</v>
      </c>
      <c r="M59" s="92">
        <f t="shared" si="0"/>
        <v>9.1491344315050866E-3</v>
      </c>
      <c r="N59" s="92">
        <f>K59/'סכום נכסי הקרן'!$C$42</f>
        <v>1.6881969425001726E-3</v>
      </c>
    </row>
    <row r="60" spans="2:14">
      <c r="B60" s="87" t="s">
        <v>1620</v>
      </c>
      <c r="C60" s="88" t="s">
        <v>1621</v>
      </c>
      <c r="D60" s="89" t="s">
        <v>110</v>
      </c>
      <c r="E60" s="88"/>
      <c r="F60" s="89" t="s">
        <v>1534</v>
      </c>
      <c r="G60" s="89" t="s">
        <v>121</v>
      </c>
      <c r="H60" s="91">
        <v>9.545439</v>
      </c>
      <c r="I60" s="103">
        <v>994.25</v>
      </c>
      <c r="J60" s="91"/>
      <c r="K60" s="91">
        <v>0.34308348799999999</v>
      </c>
      <c r="L60" s="92">
        <v>4.0680406965547886E-8</v>
      </c>
      <c r="M60" s="92">
        <f t="shared" si="0"/>
        <v>2.1693353869572045E-2</v>
      </c>
      <c r="N60" s="92">
        <f>K60/'סכום נכסי הקרן'!$C$42</f>
        <v>4.0028544721209414E-3</v>
      </c>
    </row>
    <row r="61" spans="2:14">
      <c r="B61" s="87" t="s">
        <v>1622</v>
      </c>
      <c r="C61" s="88" t="s">
        <v>1623</v>
      </c>
      <c r="D61" s="89" t="s">
        <v>1405</v>
      </c>
      <c r="E61" s="88"/>
      <c r="F61" s="89" t="s">
        <v>1534</v>
      </c>
      <c r="G61" s="89" t="s">
        <v>121</v>
      </c>
      <c r="H61" s="91">
        <v>0.37421700000000002</v>
      </c>
      <c r="I61" s="103">
        <v>30470</v>
      </c>
      <c r="J61" s="91"/>
      <c r="K61" s="91">
        <v>0.41219632299999998</v>
      </c>
      <c r="L61" s="92">
        <v>2.1262329545454547E-8</v>
      </c>
      <c r="M61" s="92">
        <f t="shared" si="0"/>
        <v>2.6063395678708436E-2</v>
      </c>
      <c r="N61" s="92">
        <f>K61/'סכום נכסי הקרן'!$C$42</f>
        <v>4.8092139453600226E-3</v>
      </c>
    </row>
    <row r="62" spans="2:14">
      <c r="B62" s="87" t="s">
        <v>1624</v>
      </c>
      <c r="C62" s="88" t="s">
        <v>1625</v>
      </c>
      <c r="D62" s="89" t="s">
        <v>29</v>
      </c>
      <c r="E62" s="88"/>
      <c r="F62" s="89" t="s">
        <v>1534</v>
      </c>
      <c r="G62" s="89" t="s">
        <v>121</v>
      </c>
      <c r="H62" s="91">
        <v>3.77956</v>
      </c>
      <c r="I62" s="103">
        <v>653.42999999999995</v>
      </c>
      <c r="J62" s="91"/>
      <c r="K62" s="91">
        <v>8.9278857000000003E-2</v>
      </c>
      <c r="L62" s="92">
        <v>1.0557822458531686E-8</v>
      </c>
      <c r="M62" s="92">
        <f t="shared" si="0"/>
        <v>5.6451502497605463E-3</v>
      </c>
      <c r="N62" s="92">
        <f>K62/'סכום נכסי הקרן'!$C$42</f>
        <v>1.0416422955577974E-3</v>
      </c>
    </row>
    <row r="63" spans="2:14">
      <c r="B63" s="87" t="s">
        <v>1626</v>
      </c>
      <c r="C63" s="88" t="s">
        <v>1627</v>
      </c>
      <c r="D63" s="89" t="s">
        <v>1405</v>
      </c>
      <c r="E63" s="88"/>
      <c r="F63" s="89" t="s">
        <v>1534</v>
      </c>
      <c r="G63" s="89" t="s">
        <v>121</v>
      </c>
      <c r="H63" s="91">
        <v>0.23837</v>
      </c>
      <c r="I63" s="103">
        <v>11508</v>
      </c>
      <c r="J63" s="91"/>
      <c r="K63" s="91">
        <v>9.9165305000000009E-2</v>
      </c>
      <c r="L63" s="92">
        <v>4.7062191510365248E-9</v>
      </c>
      <c r="M63" s="92">
        <f t="shared" si="0"/>
        <v>6.2702756856344022E-3</v>
      </c>
      <c r="N63" s="92">
        <f>K63/'סכום נכסי הקרן'!$C$42</f>
        <v>1.1569903492367642E-3</v>
      </c>
    </row>
    <row r="64" spans="2:14">
      <c r="B64" s="87" t="s">
        <v>1628</v>
      </c>
      <c r="C64" s="88" t="s">
        <v>1629</v>
      </c>
      <c r="D64" s="89" t="s">
        <v>29</v>
      </c>
      <c r="E64" s="88"/>
      <c r="F64" s="89" t="s">
        <v>1534</v>
      </c>
      <c r="G64" s="89" t="s">
        <v>123</v>
      </c>
      <c r="H64" s="91">
        <v>1.8149299999999997</v>
      </c>
      <c r="I64" s="103">
        <v>20348</v>
      </c>
      <c r="J64" s="91"/>
      <c r="K64" s="91">
        <v>1.4521684209999999</v>
      </c>
      <c r="L64" s="92">
        <v>6.6884136324635021E-8</v>
      </c>
      <c r="M64" s="92">
        <f t="shared" si="0"/>
        <v>9.1821391984246922E-2</v>
      </c>
      <c r="N64" s="92">
        <f>K64/'סכום נכסי הקרן'!$C$42</f>
        <v>1.6942869772481311E-2</v>
      </c>
    </row>
    <row r="65" spans="2:14">
      <c r="B65" s="87" t="s">
        <v>1630</v>
      </c>
      <c r="C65" s="88" t="s">
        <v>1631</v>
      </c>
      <c r="D65" s="89" t="s">
        <v>29</v>
      </c>
      <c r="E65" s="88"/>
      <c r="F65" s="89" t="s">
        <v>1534</v>
      </c>
      <c r="G65" s="89" t="s">
        <v>123</v>
      </c>
      <c r="H65" s="91">
        <v>0.49263899999999999</v>
      </c>
      <c r="I65" s="103">
        <v>5431.8</v>
      </c>
      <c r="J65" s="91"/>
      <c r="K65" s="91">
        <v>0.10522282799999998</v>
      </c>
      <c r="L65" s="92">
        <v>7.6948248511608173E-8</v>
      </c>
      <c r="M65" s="92">
        <f t="shared" si="0"/>
        <v>6.6532961299528154E-3</v>
      </c>
      <c r="N65" s="92">
        <f>K65/'סכום נכסי הקרן'!$C$42</f>
        <v>1.227665225407212E-3</v>
      </c>
    </row>
    <row r="66" spans="2:14">
      <c r="B66" s="87" t="s">
        <v>1632</v>
      </c>
      <c r="C66" s="88" t="s">
        <v>1633</v>
      </c>
      <c r="D66" s="89" t="s">
        <v>29</v>
      </c>
      <c r="E66" s="88"/>
      <c r="F66" s="89" t="s">
        <v>1534</v>
      </c>
      <c r="G66" s="89" t="s">
        <v>123</v>
      </c>
      <c r="H66" s="91">
        <v>0.63237100000000013</v>
      </c>
      <c r="I66" s="103">
        <v>8980</v>
      </c>
      <c r="J66" s="91"/>
      <c r="K66" s="91">
        <v>0.223297157</v>
      </c>
      <c r="L66" s="92">
        <v>1.1275068297169089E-7</v>
      </c>
      <c r="M66" s="92">
        <f t="shared" si="0"/>
        <v>1.4119199595144568E-2</v>
      </c>
      <c r="N66" s="92">
        <f>K66/'סכום נכסי הקרן'!$C$42</f>
        <v>2.605272637047872E-3</v>
      </c>
    </row>
    <row r="67" spans="2:14">
      <c r="B67" s="87" t="s">
        <v>1634</v>
      </c>
      <c r="C67" s="88" t="s">
        <v>1635</v>
      </c>
      <c r="D67" s="89" t="s">
        <v>29</v>
      </c>
      <c r="E67" s="88"/>
      <c r="F67" s="89" t="s">
        <v>1534</v>
      </c>
      <c r="G67" s="89" t="s">
        <v>123</v>
      </c>
      <c r="H67" s="91">
        <v>0.67634199999999989</v>
      </c>
      <c r="I67" s="103">
        <v>2119.9</v>
      </c>
      <c r="J67" s="91"/>
      <c r="K67" s="91">
        <v>5.6378827999999992E-2</v>
      </c>
      <c r="L67" s="92">
        <v>1.8876294713254847E-8</v>
      </c>
      <c r="M67" s="92">
        <f t="shared" si="0"/>
        <v>3.5648636828471809E-3</v>
      </c>
      <c r="N67" s="92">
        <f>K67/'סכום נכסי הקרן'!$C$42</f>
        <v>6.5778812355066565E-4</v>
      </c>
    </row>
    <row r="68" spans="2:14">
      <c r="B68" s="87" t="s">
        <v>1636</v>
      </c>
      <c r="C68" s="88" t="s">
        <v>1637</v>
      </c>
      <c r="D68" s="89" t="s">
        <v>111</v>
      </c>
      <c r="E68" s="88"/>
      <c r="F68" s="89" t="s">
        <v>1534</v>
      </c>
      <c r="G68" s="89" t="s">
        <v>130</v>
      </c>
      <c r="H68" s="91">
        <v>2.7681880000000003</v>
      </c>
      <c r="I68" s="103">
        <v>211900</v>
      </c>
      <c r="J68" s="91"/>
      <c r="K68" s="91">
        <v>0.15877523900000001</v>
      </c>
      <c r="L68" s="92">
        <v>3.4540312796135269E-10</v>
      </c>
      <c r="M68" s="92">
        <f t="shared" si="0"/>
        <v>1.0039443942440263E-2</v>
      </c>
      <c r="N68" s="92">
        <f>K68/'סכום נכסי הקרן'!$C$42</f>
        <v>1.8524767227888895E-3</v>
      </c>
    </row>
    <row r="69" spans="2:14">
      <c r="B69" s="87" t="s">
        <v>1638</v>
      </c>
      <c r="C69" s="88" t="s">
        <v>1639</v>
      </c>
      <c r="D69" s="89" t="s">
        <v>111</v>
      </c>
      <c r="E69" s="88"/>
      <c r="F69" s="89" t="s">
        <v>1534</v>
      </c>
      <c r="G69" s="89" t="s">
        <v>130</v>
      </c>
      <c r="H69" s="91">
        <v>18.123999999999999</v>
      </c>
      <c r="I69" s="103">
        <v>20000</v>
      </c>
      <c r="J69" s="91"/>
      <c r="K69" s="91">
        <v>9.8116085999999991E-2</v>
      </c>
      <c r="L69" s="92">
        <v>4.8157844216388784E-8</v>
      </c>
      <c r="M69" s="92">
        <f t="shared" si="0"/>
        <v>6.2039330027312866E-3</v>
      </c>
      <c r="N69" s="92">
        <f>K69/'סכום נכסי הקרן'!$C$42</f>
        <v>1.1447488071244711E-3</v>
      </c>
    </row>
    <row r="70" spans="2:14">
      <c r="B70" s="87" t="s">
        <v>1640</v>
      </c>
      <c r="C70" s="88" t="s">
        <v>1641</v>
      </c>
      <c r="D70" s="89" t="s">
        <v>1389</v>
      </c>
      <c r="E70" s="88"/>
      <c r="F70" s="89" t="s">
        <v>1534</v>
      </c>
      <c r="G70" s="89" t="s">
        <v>121</v>
      </c>
      <c r="H70" s="91">
        <v>4.4721999999999998E-2</v>
      </c>
      <c r="I70" s="103">
        <v>32093</v>
      </c>
      <c r="J70" s="91">
        <v>7.6345000000000002E-5</v>
      </c>
      <c r="K70" s="91">
        <v>5.1960827000000001E-2</v>
      </c>
      <c r="L70" s="92">
        <v>8.3180507765274809E-11</v>
      </c>
      <c r="M70" s="92">
        <f t="shared" si="0"/>
        <v>3.2855110982974896E-3</v>
      </c>
      <c r="N70" s="92">
        <f>K70/'סכום נכסי הקרן'!$C$42</f>
        <v>6.0624202564960679E-4</v>
      </c>
    </row>
    <row r="71" spans="2:14">
      <c r="B71" s="87" t="s">
        <v>1642</v>
      </c>
      <c r="C71" s="88" t="s">
        <v>1643</v>
      </c>
      <c r="D71" s="89" t="s">
        <v>110</v>
      </c>
      <c r="E71" s="88"/>
      <c r="F71" s="89" t="s">
        <v>1534</v>
      </c>
      <c r="G71" s="89" t="s">
        <v>121</v>
      </c>
      <c r="H71" s="91">
        <v>2.3113999999999999E-2</v>
      </c>
      <c r="I71" s="103">
        <v>78531</v>
      </c>
      <c r="J71" s="91"/>
      <c r="K71" s="91">
        <v>6.5618261999999997E-2</v>
      </c>
      <c r="L71" s="92">
        <v>1.4873161799718212E-9</v>
      </c>
      <c r="M71" s="92">
        <f t="shared" si="0"/>
        <v>4.1490780747579789E-3</v>
      </c>
      <c r="N71" s="92">
        <f>K71/'סכום נכסי הקרן'!$C$42</f>
        <v>7.6558727740200542E-4</v>
      </c>
    </row>
    <row r="72" spans="2:14">
      <c r="B72" s="87" t="s">
        <v>1644</v>
      </c>
      <c r="C72" s="88" t="s">
        <v>1645</v>
      </c>
      <c r="D72" s="89" t="s">
        <v>1405</v>
      </c>
      <c r="E72" s="88"/>
      <c r="F72" s="89" t="s">
        <v>1534</v>
      </c>
      <c r="G72" s="89" t="s">
        <v>121</v>
      </c>
      <c r="H72" s="91">
        <v>0.66586000000000001</v>
      </c>
      <c r="I72" s="103">
        <v>5316</v>
      </c>
      <c r="J72" s="91"/>
      <c r="K72" s="91">
        <v>0.12796057999999999</v>
      </c>
      <c r="L72" s="92">
        <v>1.5853722705804231E-8</v>
      </c>
      <c r="M72" s="92">
        <f t="shared" si="0"/>
        <v>8.0910164446494227E-3</v>
      </c>
      <c r="N72" s="92">
        <f>K72/'סכום נכסי הקרן'!$C$42</f>
        <v>1.4929531668635403E-3</v>
      </c>
    </row>
    <row r="73" spans="2:14">
      <c r="B73" s="87" t="s">
        <v>1646</v>
      </c>
      <c r="C73" s="88" t="s">
        <v>1647</v>
      </c>
      <c r="D73" s="89" t="s">
        <v>29</v>
      </c>
      <c r="E73" s="88"/>
      <c r="F73" s="89" t="s">
        <v>1534</v>
      </c>
      <c r="G73" s="89" t="s">
        <v>123</v>
      </c>
      <c r="H73" s="91">
        <v>0.122958</v>
      </c>
      <c r="I73" s="103">
        <v>22870</v>
      </c>
      <c r="J73" s="91"/>
      <c r="K73" s="91">
        <v>0.110576776</v>
      </c>
      <c r="L73" s="92">
        <v>7.2863999999999997E-8</v>
      </c>
      <c r="M73" s="92">
        <f t="shared" si="0"/>
        <v>6.9918291477915756E-3</v>
      </c>
      <c r="N73" s="92">
        <f>K73/'סכום נכסי הקרן'!$C$42</f>
        <v>1.2901312881729696E-3</v>
      </c>
    </row>
    <row r="74" spans="2:14">
      <c r="B74" s="87" t="s">
        <v>1648</v>
      </c>
      <c r="C74" s="88" t="s">
        <v>1649</v>
      </c>
      <c r="D74" s="89" t="s">
        <v>29</v>
      </c>
      <c r="E74" s="88"/>
      <c r="F74" s="89" t="s">
        <v>1534</v>
      </c>
      <c r="G74" s="89" t="s">
        <v>123</v>
      </c>
      <c r="H74" s="91">
        <v>0.41409499999999999</v>
      </c>
      <c r="I74" s="103">
        <v>19450</v>
      </c>
      <c r="J74" s="91"/>
      <c r="K74" s="91">
        <v>0.31670443199999992</v>
      </c>
      <c r="L74" s="92">
        <v>1.2403624382207578E-7</v>
      </c>
      <c r="M74" s="92">
        <f t="shared" si="0"/>
        <v>2.0025391940278442E-2</v>
      </c>
      <c r="N74" s="92">
        <f>K74/'סכום נכסי הקרן'!$C$42</f>
        <v>3.6950823817313008E-3</v>
      </c>
    </row>
    <row r="75" spans="2:14">
      <c r="B75" s="87" t="s">
        <v>1650</v>
      </c>
      <c r="C75" s="88" t="s">
        <v>1651</v>
      </c>
      <c r="D75" s="89" t="s">
        <v>1405</v>
      </c>
      <c r="E75" s="88"/>
      <c r="F75" s="89" t="s">
        <v>1534</v>
      </c>
      <c r="G75" s="89" t="s">
        <v>121</v>
      </c>
      <c r="H75" s="91">
        <v>0.45530199999999998</v>
      </c>
      <c r="I75" s="103">
        <v>7621</v>
      </c>
      <c r="J75" s="91"/>
      <c r="K75" s="91">
        <v>0.12543544100000001</v>
      </c>
      <c r="L75" s="92">
        <v>5.3596468510888754E-9</v>
      </c>
      <c r="M75" s="92">
        <f t="shared" si="0"/>
        <v>7.9313505446197002E-3</v>
      </c>
      <c r="N75" s="92">
        <f>K75/'סכום נכסי הקרן'!$C$42</f>
        <v>1.4634916384239176E-3</v>
      </c>
    </row>
    <row r="76" spans="2:14">
      <c r="B76" s="87" t="s">
        <v>1652</v>
      </c>
      <c r="C76" s="88" t="s">
        <v>1653</v>
      </c>
      <c r="D76" s="89" t="s">
        <v>110</v>
      </c>
      <c r="E76" s="88"/>
      <c r="F76" s="89" t="s">
        <v>1534</v>
      </c>
      <c r="G76" s="89" t="s">
        <v>121</v>
      </c>
      <c r="H76" s="91">
        <v>1.1032</v>
      </c>
      <c r="I76" s="103">
        <v>3037.125</v>
      </c>
      <c r="J76" s="91"/>
      <c r="K76" s="91">
        <v>0.12112260999999998</v>
      </c>
      <c r="L76" s="92">
        <v>5.8063157894736839E-8</v>
      </c>
      <c r="M76" s="92">
        <f t="shared" ref="M76:M83" si="1">IFERROR(K76/$K$11,0)</f>
        <v>7.658647915857044E-3</v>
      </c>
      <c r="N76" s="92">
        <f>K76/'סכום נכסי הקרן'!$C$42</f>
        <v>1.4131725893886812E-3</v>
      </c>
    </row>
    <row r="77" spans="2:14">
      <c r="B77" s="87" t="s">
        <v>1654</v>
      </c>
      <c r="C77" s="88" t="s">
        <v>1655</v>
      </c>
      <c r="D77" s="89" t="s">
        <v>1405</v>
      </c>
      <c r="E77" s="88"/>
      <c r="F77" s="89" t="s">
        <v>1534</v>
      </c>
      <c r="G77" s="89" t="s">
        <v>121</v>
      </c>
      <c r="H77" s="91">
        <v>0.61580299999999999</v>
      </c>
      <c r="I77" s="103">
        <v>15101</v>
      </c>
      <c r="J77" s="91"/>
      <c r="K77" s="91">
        <v>0.336167614</v>
      </c>
      <c r="L77" s="92">
        <v>2.1311314508317511E-9</v>
      </c>
      <c r="M77" s="92">
        <f t="shared" si="1"/>
        <v>2.1256059428869108E-2</v>
      </c>
      <c r="N77" s="92">
        <f>K77/'סכום נכסי הקרן'!$C$42</f>
        <v>3.9221649661033125E-3</v>
      </c>
    </row>
    <row r="78" spans="2:14">
      <c r="B78" s="87" t="s">
        <v>1656</v>
      </c>
      <c r="C78" s="88" t="s">
        <v>1657</v>
      </c>
      <c r="D78" s="89" t="s">
        <v>1405</v>
      </c>
      <c r="E78" s="88"/>
      <c r="F78" s="89" t="s">
        <v>1534</v>
      </c>
      <c r="G78" s="89" t="s">
        <v>121</v>
      </c>
      <c r="H78" s="91">
        <v>0.25216</v>
      </c>
      <c r="I78" s="103">
        <v>6769</v>
      </c>
      <c r="J78" s="91"/>
      <c r="K78" s="91">
        <v>6.1703387999999998E-2</v>
      </c>
      <c r="L78" s="92">
        <v>1.1019815390123141E-9</v>
      </c>
      <c r="M78" s="92">
        <f t="shared" si="1"/>
        <v>3.9015384816056937E-3</v>
      </c>
      <c r="N78" s="92">
        <f>K78/'סכום נכסי הקרן'!$C$42</f>
        <v>7.1991130800446335E-4</v>
      </c>
    </row>
    <row r="79" spans="2:14">
      <c r="B79" s="87" t="s">
        <v>1658</v>
      </c>
      <c r="C79" s="88" t="s">
        <v>1659</v>
      </c>
      <c r="D79" s="89" t="s">
        <v>112</v>
      </c>
      <c r="E79" s="88"/>
      <c r="F79" s="89" t="s">
        <v>1534</v>
      </c>
      <c r="G79" s="89" t="s">
        <v>125</v>
      </c>
      <c r="H79" s="91">
        <v>1.435093</v>
      </c>
      <c r="I79" s="103">
        <v>8978</v>
      </c>
      <c r="J79" s="91"/>
      <c r="K79" s="91">
        <v>0.31127095500000002</v>
      </c>
      <c r="L79" s="92">
        <v>1.0667724221830843E-8</v>
      </c>
      <c r="M79" s="92">
        <f t="shared" si="1"/>
        <v>1.9681830260903248E-2</v>
      </c>
      <c r="N79" s="92">
        <f>K79/'סכום נכסי הקרן'!$C$42</f>
        <v>3.6316884310768878E-3</v>
      </c>
    </row>
    <row r="80" spans="2:14">
      <c r="B80" s="87" t="s">
        <v>1660</v>
      </c>
      <c r="C80" s="88" t="s">
        <v>1661</v>
      </c>
      <c r="D80" s="89" t="s">
        <v>1405</v>
      </c>
      <c r="E80" s="88"/>
      <c r="F80" s="89" t="s">
        <v>1534</v>
      </c>
      <c r="G80" s="89" t="s">
        <v>121</v>
      </c>
      <c r="H80" s="91">
        <v>0.81288200000000022</v>
      </c>
      <c r="I80" s="103">
        <v>2784</v>
      </c>
      <c r="J80" s="91"/>
      <c r="K80" s="91">
        <v>8.1809657999999993E-2</v>
      </c>
      <c r="L80" s="92">
        <v>1.0408220230473754E-8</v>
      </c>
      <c r="M80" s="92">
        <f t="shared" si="1"/>
        <v>5.1728687710632859E-3</v>
      </c>
      <c r="N80" s="92">
        <f>K80/'סכום נכסי הקרן'!$C$42</f>
        <v>9.5449698642443757E-4</v>
      </c>
    </row>
    <row r="81" spans="2:14">
      <c r="B81" s="93"/>
      <c r="C81" s="88"/>
      <c r="D81" s="88"/>
      <c r="E81" s="88"/>
      <c r="F81" s="88"/>
      <c r="G81" s="88"/>
      <c r="H81" s="91"/>
      <c r="I81" s="103"/>
      <c r="J81" s="88"/>
      <c r="K81" s="88"/>
      <c r="L81" s="88"/>
      <c r="M81" s="92"/>
      <c r="N81" s="88"/>
    </row>
    <row r="82" spans="2:14">
      <c r="B82" s="86" t="s">
        <v>210</v>
      </c>
      <c r="C82" s="81"/>
      <c r="D82" s="82"/>
      <c r="E82" s="81"/>
      <c r="F82" s="82"/>
      <c r="G82" s="82"/>
      <c r="H82" s="84"/>
      <c r="I82" s="101"/>
      <c r="J82" s="84"/>
      <c r="K82" s="84">
        <v>0.17862876399999997</v>
      </c>
      <c r="L82" s="85"/>
      <c r="M82" s="85">
        <f t="shared" si="1"/>
        <v>1.1294793029317315E-2</v>
      </c>
      <c r="N82" s="85">
        <f>K82/'סכום נכסי הקרן'!$C$42</f>
        <v>2.0841135520542338E-3</v>
      </c>
    </row>
    <row r="83" spans="2:14">
      <c r="B83" s="87" t="s">
        <v>1662</v>
      </c>
      <c r="C83" s="88" t="s">
        <v>1663</v>
      </c>
      <c r="D83" s="89" t="s">
        <v>110</v>
      </c>
      <c r="E83" s="88"/>
      <c r="F83" s="89" t="s">
        <v>1556</v>
      </c>
      <c r="G83" s="89" t="s">
        <v>121</v>
      </c>
      <c r="H83" s="91">
        <v>0.53797700000000004</v>
      </c>
      <c r="I83" s="103">
        <v>9185</v>
      </c>
      <c r="J83" s="91"/>
      <c r="K83" s="91">
        <v>0.17862876399999997</v>
      </c>
      <c r="L83" s="92">
        <v>1.6928751516651272E-8</v>
      </c>
      <c r="M83" s="92">
        <f t="shared" si="1"/>
        <v>1.1294793029317315E-2</v>
      </c>
      <c r="N83" s="92">
        <f>K83/'סכום נכסי הקרן'!$C$42</f>
        <v>2.0841135520542338E-3</v>
      </c>
    </row>
    <row r="84" spans="2:14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110" t="s">
        <v>204</v>
      </c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110" t="s">
        <v>101</v>
      </c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110" t="s">
        <v>187</v>
      </c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110" t="s">
        <v>195</v>
      </c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110" t="s">
        <v>202</v>
      </c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2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2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3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3.5703125" style="2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135</v>
      </c>
      <c r="C1" s="46" t="s" vm="1">
        <v>213</v>
      </c>
    </row>
    <row r="2" spans="2:15">
      <c r="B2" s="46" t="s">
        <v>134</v>
      </c>
      <c r="C2" s="46" t="s">
        <v>214</v>
      </c>
    </row>
    <row r="3" spans="2:15">
      <c r="B3" s="46" t="s">
        <v>136</v>
      </c>
      <c r="C3" s="68" t="s">
        <v>2376</v>
      </c>
    </row>
    <row r="4" spans="2:15">
      <c r="B4" s="46" t="s">
        <v>137</v>
      </c>
      <c r="C4" s="68">
        <v>14244</v>
      </c>
    </row>
    <row r="6" spans="2:15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26.25" customHeight="1">
      <c r="B7" s="121" t="s">
        <v>82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s="3" customFormat="1" ht="63">
      <c r="B8" s="21" t="s">
        <v>104</v>
      </c>
      <c r="C8" s="29" t="s">
        <v>41</v>
      </c>
      <c r="D8" s="29" t="s">
        <v>108</v>
      </c>
      <c r="E8" s="29" t="s">
        <v>106</v>
      </c>
      <c r="F8" s="29" t="s">
        <v>59</v>
      </c>
      <c r="G8" s="29" t="s">
        <v>14</v>
      </c>
      <c r="H8" s="29" t="s">
        <v>60</v>
      </c>
      <c r="I8" s="29" t="s">
        <v>92</v>
      </c>
      <c r="J8" s="29" t="s">
        <v>189</v>
      </c>
      <c r="K8" s="29" t="s">
        <v>188</v>
      </c>
      <c r="L8" s="29" t="s">
        <v>55</v>
      </c>
      <c r="M8" s="29" t="s">
        <v>54</v>
      </c>
      <c r="N8" s="29" t="s">
        <v>138</v>
      </c>
      <c r="O8" s="19" t="s">
        <v>140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196</v>
      </c>
      <c r="K9" s="31"/>
      <c r="L9" s="31" t="s">
        <v>192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32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1.763763188</v>
      </c>
      <c r="M11" s="92"/>
      <c r="N11" s="92">
        <f>IFERROR(L11/$L$11,0)</f>
        <v>1</v>
      </c>
      <c r="O11" s="92">
        <f>L11/'סכום נכסי הקרן'!$C$42</f>
        <v>2.0578336211995396E-2</v>
      </c>
    </row>
    <row r="12" spans="2:15" s="4" customFormat="1" ht="18" customHeight="1">
      <c r="B12" s="114" t="s">
        <v>183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1.763763188</v>
      </c>
      <c r="M12" s="92"/>
      <c r="N12" s="92">
        <f t="shared" ref="N12:N24" si="0">IFERROR(L12/$L$11,0)</f>
        <v>1</v>
      </c>
      <c r="O12" s="92">
        <f>L12/'סכום נכסי הקרן'!$C$42</f>
        <v>2.0578336211995396E-2</v>
      </c>
    </row>
    <row r="13" spans="2:15">
      <c r="B13" s="86" t="s">
        <v>48</v>
      </c>
      <c r="C13" s="81"/>
      <c r="D13" s="82"/>
      <c r="E13" s="81"/>
      <c r="F13" s="82"/>
      <c r="G13" s="81"/>
      <c r="H13" s="81"/>
      <c r="I13" s="82"/>
      <c r="J13" s="84"/>
      <c r="K13" s="101"/>
      <c r="L13" s="84">
        <v>0.99959374199999995</v>
      </c>
      <c r="M13" s="85"/>
      <c r="N13" s="85">
        <f t="shared" si="0"/>
        <v>0.56673920217910789</v>
      </c>
      <c r="O13" s="85">
        <f>L13/'סכום נכסי הקרן'!$C$42</f>
        <v>1.1662549846959717E-2</v>
      </c>
    </row>
    <row r="14" spans="2:15">
      <c r="B14" s="87" t="s">
        <v>1664</v>
      </c>
      <c r="C14" s="88" t="s">
        <v>1665</v>
      </c>
      <c r="D14" s="89" t="s">
        <v>29</v>
      </c>
      <c r="E14" s="88"/>
      <c r="F14" s="89" t="s">
        <v>1556</v>
      </c>
      <c r="G14" s="88" t="s">
        <v>679</v>
      </c>
      <c r="H14" s="88" t="s">
        <v>680</v>
      </c>
      <c r="I14" s="89" t="s">
        <v>123</v>
      </c>
      <c r="J14" s="91">
        <v>1.7996999999999999E-2</v>
      </c>
      <c r="K14" s="103">
        <v>101083.0267</v>
      </c>
      <c r="L14" s="91">
        <v>7.1533743999999996E-2</v>
      </c>
      <c r="M14" s="92">
        <v>5.6158320863745475E-11</v>
      </c>
      <c r="N14" s="92">
        <f t="shared" si="0"/>
        <v>4.0557453793507794E-2</v>
      </c>
      <c r="O14" s="92">
        <f>L14/'סכום נכסי הקרן'!$C$42</f>
        <v>8.3460492006527144E-4</v>
      </c>
    </row>
    <row r="15" spans="2:15">
      <c r="B15" s="87" t="s">
        <v>1666</v>
      </c>
      <c r="C15" s="88" t="s">
        <v>1667</v>
      </c>
      <c r="D15" s="89" t="s">
        <v>29</v>
      </c>
      <c r="E15" s="88"/>
      <c r="F15" s="89" t="s">
        <v>1556</v>
      </c>
      <c r="G15" s="88" t="s">
        <v>690</v>
      </c>
      <c r="H15" s="88" t="s">
        <v>680</v>
      </c>
      <c r="I15" s="89" t="s">
        <v>121</v>
      </c>
      <c r="J15" s="91">
        <v>3.0560000000000006E-3</v>
      </c>
      <c r="K15" s="103">
        <v>1015461</v>
      </c>
      <c r="L15" s="91">
        <v>0.11219517000000001</v>
      </c>
      <c r="M15" s="92">
        <v>2.1691867577848236E-8</v>
      </c>
      <c r="N15" s="92">
        <f t="shared" si="0"/>
        <v>6.361124371079685E-2</v>
      </c>
      <c r="O15" s="92">
        <f>L15/'סכום נכסי הקרן'!$C$42</f>
        <v>1.3090135599439553E-3</v>
      </c>
    </row>
    <row r="16" spans="2:15">
      <c r="B16" s="87" t="s">
        <v>1668</v>
      </c>
      <c r="C16" s="88" t="s">
        <v>1669</v>
      </c>
      <c r="D16" s="89" t="s">
        <v>29</v>
      </c>
      <c r="E16" s="88"/>
      <c r="F16" s="89" t="s">
        <v>1556</v>
      </c>
      <c r="G16" s="88" t="s">
        <v>698</v>
      </c>
      <c r="H16" s="88" t="s">
        <v>680</v>
      </c>
      <c r="I16" s="89" t="s">
        <v>121</v>
      </c>
      <c r="J16" s="91">
        <v>0.111523</v>
      </c>
      <c r="K16" s="103">
        <v>33919.440000000002</v>
      </c>
      <c r="L16" s="91">
        <v>0.136748658</v>
      </c>
      <c r="M16" s="92">
        <v>1.1672085779072737E-8</v>
      </c>
      <c r="N16" s="92">
        <f t="shared" si="0"/>
        <v>7.7532323460648159E-2</v>
      </c>
      <c r="O16" s="92">
        <f>L16/'סכום נכסי הקרן'!$C$42</f>
        <v>1.5954862194703964E-3</v>
      </c>
    </row>
    <row r="17" spans="2:15">
      <c r="B17" s="87" t="s">
        <v>1670</v>
      </c>
      <c r="C17" s="88" t="s">
        <v>1671</v>
      </c>
      <c r="D17" s="89" t="s">
        <v>29</v>
      </c>
      <c r="E17" s="88"/>
      <c r="F17" s="89" t="s">
        <v>1556</v>
      </c>
      <c r="G17" s="88" t="s">
        <v>1672</v>
      </c>
      <c r="H17" s="88" t="s">
        <v>680</v>
      </c>
      <c r="I17" s="89" t="s">
        <v>123</v>
      </c>
      <c r="J17" s="91">
        <v>1.7298999999999998E-2</v>
      </c>
      <c r="K17" s="103">
        <v>220566.59909999999</v>
      </c>
      <c r="L17" s="91">
        <v>0.15003913299999999</v>
      </c>
      <c r="M17" s="92">
        <v>6.8372412399090145E-8</v>
      </c>
      <c r="N17" s="92">
        <f t="shared" si="0"/>
        <v>8.5067617932391038E-2</v>
      </c>
      <c r="O17" s="92">
        <f>L17/'סכום נכסי הקרן'!$C$42</f>
        <v>1.7505500425663116E-3</v>
      </c>
    </row>
    <row r="18" spans="2:15">
      <c r="B18" s="87" t="s">
        <v>1673</v>
      </c>
      <c r="C18" s="88" t="s">
        <v>1674</v>
      </c>
      <c r="D18" s="89" t="s">
        <v>29</v>
      </c>
      <c r="E18" s="88"/>
      <c r="F18" s="89" t="s">
        <v>1556</v>
      </c>
      <c r="G18" s="88" t="s">
        <v>1672</v>
      </c>
      <c r="H18" s="88" t="s">
        <v>680</v>
      </c>
      <c r="I18" s="89" t="s">
        <v>121</v>
      </c>
      <c r="J18" s="91">
        <v>4.2424999999999997E-2</v>
      </c>
      <c r="K18" s="103">
        <v>113350.9</v>
      </c>
      <c r="L18" s="91">
        <v>0.17384284699999999</v>
      </c>
      <c r="M18" s="92">
        <v>7.1987351969766761E-8</v>
      </c>
      <c r="N18" s="92">
        <f t="shared" si="0"/>
        <v>9.8563598663790677E-2</v>
      </c>
      <c r="O18" s="92">
        <f>L18/'סכום נכסי הקרן'!$C$42</f>
        <v>2.0282748715676649E-3</v>
      </c>
    </row>
    <row r="19" spans="2:15">
      <c r="B19" s="87" t="s">
        <v>1675</v>
      </c>
      <c r="C19" s="88" t="s">
        <v>1676</v>
      </c>
      <c r="D19" s="89" t="s">
        <v>29</v>
      </c>
      <c r="E19" s="88"/>
      <c r="F19" s="89" t="s">
        <v>1556</v>
      </c>
      <c r="G19" s="88" t="s">
        <v>1677</v>
      </c>
      <c r="H19" s="88" t="s">
        <v>680</v>
      </c>
      <c r="I19" s="89" t="s">
        <v>124</v>
      </c>
      <c r="J19" s="91">
        <v>9.7374109999999998</v>
      </c>
      <c r="K19" s="103">
        <v>133.5</v>
      </c>
      <c r="L19" s="91">
        <v>5.8071116999999998E-2</v>
      </c>
      <c r="M19" s="92">
        <v>4.1818050088980648E-11</v>
      </c>
      <c r="N19" s="92">
        <f t="shared" si="0"/>
        <v>3.292455438184369E-2</v>
      </c>
      <c r="O19" s="92">
        <f>L19/'סכום נכסי הקרן'!$C$42</f>
        <v>6.7753254969970579E-4</v>
      </c>
    </row>
    <row r="20" spans="2:15">
      <c r="B20" s="87" t="s">
        <v>1678</v>
      </c>
      <c r="C20" s="88" t="s">
        <v>1679</v>
      </c>
      <c r="D20" s="89" t="s">
        <v>29</v>
      </c>
      <c r="E20" s="88"/>
      <c r="F20" s="89" t="s">
        <v>1556</v>
      </c>
      <c r="G20" s="88" t="s">
        <v>528</v>
      </c>
      <c r="H20" s="88"/>
      <c r="I20" s="89" t="s">
        <v>124</v>
      </c>
      <c r="J20" s="91">
        <v>0.40749400000000002</v>
      </c>
      <c r="K20" s="103">
        <v>16324.43</v>
      </c>
      <c r="L20" s="91">
        <v>0.297163073</v>
      </c>
      <c r="M20" s="92">
        <v>8.0234924489877912E-10</v>
      </c>
      <c r="N20" s="92">
        <f t="shared" si="0"/>
        <v>0.16848241023612973</v>
      </c>
      <c r="O20" s="92">
        <f>L20/'סכום נכסי הקרן'!$C$42</f>
        <v>3.4670876836464123E-3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6" t="s">
        <v>31</v>
      </c>
      <c r="C22" s="81"/>
      <c r="D22" s="82"/>
      <c r="E22" s="81"/>
      <c r="F22" s="82"/>
      <c r="G22" s="81"/>
      <c r="H22" s="81"/>
      <c r="I22" s="82"/>
      <c r="J22" s="84"/>
      <c r="K22" s="101"/>
      <c r="L22" s="84">
        <v>0.76416944599999992</v>
      </c>
      <c r="M22" s="85"/>
      <c r="N22" s="85">
        <f t="shared" si="0"/>
        <v>0.433260797820892</v>
      </c>
      <c r="O22" s="85">
        <f>L22/'סכום נכסי הקרן'!$C$42</f>
        <v>8.915786365035679E-3</v>
      </c>
    </row>
    <row r="23" spans="2:15">
      <c r="B23" s="87" t="s">
        <v>1680</v>
      </c>
      <c r="C23" s="88" t="s">
        <v>1681</v>
      </c>
      <c r="D23" s="89" t="s">
        <v>113</v>
      </c>
      <c r="E23" s="88"/>
      <c r="F23" s="89" t="s">
        <v>1534</v>
      </c>
      <c r="G23" s="88" t="s">
        <v>528</v>
      </c>
      <c r="H23" s="88"/>
      <c r="I23" s="89" t="s">
        <v>121</v>
      </c>
      <c r="J23" s="91">
        <v>5.3527709999999988</v>
      </c>
      <c r="K23" s="103">
        <v>1469.4</v>
      </c>
      <c r="L23" s="91">
        <v>0.28433288900000003</v>
      </c>
      <c r="M23" s="92">
        <v>8.5621270996540499E-9</v>
      </c>
      <c r="N23" s="92">
        <f t="shared" si="0"/>
        <v>0.16120808674004372</v>
      </c>
      <c r="O23" s="92">
        <f>L23/'סכום נכסי הקרן'!$C$42</f>
        <v>3.3173942090291364E-3</v>
      </c>
    </row>
    <row r="24" spans="2:15">
      <c r="B24" s="87" t="s">
        <v>1682</v>
      </c>
      <c r="C24" s="88" t="s">
        <v>1683</v>
      </c>
      <c r="D24" s="89" t="s">
        <v>113</v>
      </c>
      <c r="E24" s="88"/>
      <c r="F24" s="89" t="s">
        <v>1534</v>
      </c>
      <c r="G24" s="88" t="s">
        <v>528</v>
      </c>
      <c r="H24" s="88"/>
      <c r="I24" s="89" t="s">
        <v>121</v>
      </c>
      <c r="J24" s="91">
        <v>1.093324</v>
      </c>
      <c r="K24" s="103">
        <v>12140.49</v>
      </c>
      <c r="L24" s="91">
        <v>0.47983655699999983</v>
      </c>
      <c r="M24" s="92">
        <v>1.0786261452977026E-8</v>
      </c>
      <c r="N24" s="92">
        <f t="shared" si="0"/>
        <v>0.27205271108084828</v>
      </c>
      <c r="O24" s="92">
        <f>L24/'סכום נכסי הקרן'!$C$42</f>
        <v>5.5983921560065408E-3</v>
      </c>
    </row>
    <row r="25" spans="2:15">
      <c r="B25" s="93"/>
      <c r="C25" s="88"/>
      <c r="D25" s="88"/>
      <c r="E25" s="88"/>
      <c r="F25" s="88"/>
      <c r="G25" s="88"/>
      <c r="H25" s="88"/>
      <c r="I25" s="88"/>
      <c r="J25" s="91"/>
      <c r="K25" s="103"/>
      <c r="L25" s="88"/>
      <c r="M25" s="88"/>
      <c r="N25" s="92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10" t="s">
        <v>204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10" t="s">
        <v>101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0" t="s">
        <v>187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0" t="s">
        <v>195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2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2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3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6.42578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135</v>
      </c>
      <c r="C1" s="46" t="s" vm="1">
        <v>213</v>
      </c>
    </row>
    <row r="2" spans="2:12">
      <c r="B2" s="46" t="s">
        <v>134</v>
      </c>
      <c r="C2" s="46" t="s">
        <v>214</v>
      </c>
    </row>
    <row r="3" spans="2:12">
      <c r="B3" s="46" t="s">
        <v>136</v>
      </c>
      <c r="C3" s="68" t="s">
        <v>2376</v>
      </c>
    </row>
    <row r="4" spans="2:12">
      <c r="B4" s="46" t="s">
        <v>137</v>
      </c>
      <c r="C4" s="68">
        <v>14244</v>
      </c>
    </row>
    <row r="6" spans="2:12" ht="26.25" customHeight="1">
      <c r="B6" s="121" t="s">
        <v>162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83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63">
      <c r="B8" s="21" t="s">
        <v>105</v>
      </c>
      <c r="C8" s="29" t="s">
        <v>41</v>
      </c>
      <c r="D8" s="29" t="s">
        <v>108</v>
      </c>
      <c r="E8" s="29" t="s">
        <v>59</v>
      </c>
      <c r="F8" s="29" t="s">
        <v>92</v>
      </c>
      <c r="G8" s="29" t="s">
        <v>189</v>
      </c>
      <c r="H8" s="29" t="s">
        <v>188</v>
      </c>
      <c r="I8" s="29" t="s">
        <v>55</v>
      </c>
      <c r="J8" s="29" t="s">
        <v>54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196</v>
      </c>
      <c r="H9" s="15"/>
      <c r="I9" s="15" t="s">
        <v>192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44</v>
      </c>
      <c r="C11" s="88"/>
      <c r="D11" s="89"/>
      <c r="E11" s="89"/>
      <c r="F11" s="89"/>
      <c r="G11" s="91"/>
      <c r="H11" s="103"/>
      <c r="I11" s="91">
        <v>2.76874E-3</v>
      </c>
      <c r="J11" s="92"/>
      <c r="K11" s="92">
        <f>IFERROR(I11/$I$11,0)</f>
        <v>1</v>
      </c>
      <c r="L11" s="92">
        <f>I11/'סכום נכסי הקרן'!$C$42</f>
        <v>3.2303691896533752E-5</v>
      </c>
    </row>
    <row r="12" spans="2:12" s="4" customFormat="1" ht="18" customHeight="1">
      <c r="B12" s="114" t="s">
        <v>27</v>
      </c>
      <c r="C12" s="88"/>
      <c r="D12" s="89"/>
      <c r="E12" s="89"/>
      <c r="F12" s="89"/>
      <c r="G12" s="91"/>
      <c r="H12" s="103"/>
      <c r="I12" s="91">
        <v>2.6231940000000001E-3</v>
      </c>
      <c r="J12" s="92"/>
      <c r="K12" s="92">
        <f t="shared" ref="K12:K21" si="0">IFERROR(I12/$I$11,0)</f>
        <v>0.94743240607641022</v>
      </c>
      <c r="L12" s="92">
        <f>I12/'סכום נכסי הקרן'!$C$42</f>
        <v>3.0605564538684012E-5</v>
      </c>
    </row>
    <row r="13" spans="2:12">
      <c r="B13" s="86" t="s">
        <v>1684</v>
      </c>
      <c r="C13" s="81"/>
      <c r="D13" s="82"/>
      <c r="E13" s="82"/>
      <c r="F13" s="82"/>
      <c r="G13" s="84"/>
      <c r="H13" s="101"/>
      <c r="I13" s="84">
        <v>2.6231940000000001E-3</v>
      </c>
      <c r="J13" s="85"/>
      <c r="K13" s="85">
        <f t="shared" si="0"/>
        <v>0.94743240607641022</v>
      </c>
      <c r="L13" s="85">
        <f>I13/'סכום נכסי הקרן'!$C$42</f>
        <v>3.0605564538684012E-5</v>
      </c>
    </row>
    <row r="14" spans="2:12">
      <c r="B14" s="87" t="s">
        <v>1685</v>
      </c>
      <c r="C14" s="88" t="s">
        <v>1686</v>
      </c>
      <c r="D14" s="89" t="s">
        <v>109</v>
      </c>
      <c r="E14" s="89" t="s">
        <v>470</v>
      </c>
      <c r="F14" s="89" t="s">
        <v>122</v>
      </c>
      <c r="G14" s="91">
        <v>0.120015</v>
      </c>
      <c r="H14" s="103">
        <v>1696</v>
      </c>
      <c r="I14" s="91">
        <v>2.0354539999999999E-3</v>
      </c>
      <c r="J14" s="92">
        <v>6.0007500000000003E-8</v>
      </c>
      <c r="K14" s="92">
        <f t="shared" si="0"/>
        <v>0.73515534141884031</v>
      </c>
      <c r="L14" s="92">
        <f>I14/'סכום נכסי הקרן'!$C$42</f>
        <v>2.3748231645285294E-5</v>
      </c>
    </row>
    <row r="15" spans="2:12">
      <c r="B15" s="87" t="s">
        <v>1687</v>
      </c>
      <c r="C15" s="88" t="s">
        <v>1688</v>
      </c>
      <c r="D15" s="89" t="s">
        <v>109</v>
      </c>
      <c r="E15" s="89" t="s">
        <v>146</v>
      </c>
      <c r="F15" s="89" t="s">
        <v>122</v>
      </c>
      <c r="G15" s="91">
        <v>1.514475</v>
      </c>
      <c r="H15" s="103">
        <v>9.1</v>
      </c>
      <c r="I15" s="91">
        <v>1.3781699999999999E-4</v>
      </c>
      <c r="J15" s="92">
        <v>1.009963223260974E-7</v>
      </c>
      <c r="K15" s="92">
        <f t="shared" si="0"/>
        <v>4.9776071425991601E-2</v>
      </c>
      <c r="L15" s="92">
        <f>I15/'סכום נכסי הקרן'!$C$42</f>
        <v>1.60795087516509E-6</v>
      </c>
    </row>
    <row r="16" spans="2:12">
      <c r="B16" s="87" t="s">
        <v>1689</v>
      </c>
      <c r="C16" s="88" t="s">
        <v>1690</v>
      </c>
      <c r="D16" s="89" t="s">
        <v>109</v>
      </c>
      <c r="E16" s="89" t="s">
        <v>470</v>
      </c>
      <c r="F16" s="89" t="s">
        <v>122</v>
      </c>
      <c r="G16" s="91">
        <v>0.93345</v>
      </c>
      <c r="H16" s="103">
        <v>48.2</v>
      </c>
      <c r="I16" s="91">
        <v>4.4992300000000002E-4</v>
      </c>
      <c r="J16" s="92">
        <v>7.6199999999999994E-8</v>
      </c>
      <c r="K16" s="92">
        <f t="shared" si="0"/>
        <v>0.16250099323157827</v>
      </c>
      <c r="L16" s="92">
        <f>I16/'סכום נכסי הקרן'!$C$42</f>
        <v>5.2493820182336209E-6</v>
      </c>
    </row>
    <row r="17" spans="2:12">
      <c r="B17" s="93"/>
      <c r="C17" s="88"/>
      <c r="D17" s="88"/>
      <c r="E17" s="88"/>
      <c r="F17" s="88"/>
      <c r="G17" s="91"/>
      <c r="H17" s="103"/>
      <c r="I17" s="88"/>
      <c r="J17" s="88"/>
      <c r="K17" s="92"/>
      <c r="L17" s="88"/>
    </row>
    <row r="18" spans="2:12">
      <c r="B18" s="114" t="s">
        <v>37</v>
      </c>
      <c r="C18" s="88"/>
      <c r="D18" s="89"/>
      <c r="E18" s="89"/>
      <c r="F18" s="89"/>
      <c r="G18" s="91"/>
      <c r="H18" s="103"/>
      <c r="I18" s="91">
        <v>1.4554600000000001E-4</v>
      </c>
      <c r="J18" s="92"/>
      <c r="K18" s="92">
        <f t="shared" si="0"/>
        <v>5.2567593923589791E-2</v>
      </c>
      <c r="L18" s="92">
        <f>I18/'סכום נכסי הקרן'!$C$42</f>
        <v>1.6981273578497444E-6</v>
      </c>
    </row>
    <row r="19" spans="2:12">
      <c r="B19" s="86" t="s">
        <v>1691</v>
      </c>
      <c r="C19" s="81"/>
      <c r="D19" s="82"/>
      <c r="E19" s="82"/>
      <c r="F19" s="82"/>
      <c r="G19" s="84"/>
      <c r="H19" s="101"/>
      <c r="I19" s="84">
        <v>1.4554600000000001E-4</v>
      </c>
      <c r="J19" s="85"/>
      <c r="K19" s="85">
        <f t="shared" si="0"/>
        <v>5.2567593923589791E-2</v>
      </c>
      <c r="L19" s="85">
        <f>I19/'סכום נכסי הקרן'!$C$42</f>
        <v>1.6981273578497444E-6</v>
      </c>
    </row>
    <row r="20" spans="2:12">
      <c r="B20" s="87" t="s">
        <v>1692</v>
      </c>
      <c r="C20" s="88" t="s">
        <v>1693</v>
      </c>
      <c r="D20" s="89" t="s">
        <v>1389</v>
      </c>
      <c r="E20" s="89" t="s">
        <v>763</v>
      </c>
      <c r="F20" s="89" t="s">
        <v>121</v>
      </c>
      <c r="G20" s="91">
        <v>0.2286</v>
      </c>
      <c r="H20" s="103">
        <v>14.97</v>
      </c>
      <c r="I20" s="91">
        <v>1.2370999999999999E-4</v>
      </c>
      <c r="J20" s="92">
        <v>6.8443113772455087E-9</v>
      </c>
      <c r="K20" s="92">
        <f t="shared" si="0"/>
        <v>4.4680974017061913E-2</v>
      </c>
      <c r="L20" s="92">
        <f>I20/'סכום נכסי הקרן'!$C$42</f>
        <v>1.443360418284198E-6</v>
      </c>
    </row>
    <row r="21" spans="2:12">
      <c r="B21" s="87" t="s">
        <v>1694</v>
      </c>
      <c r="C21" s="88" t="s">
        <v>1695</v>
      </c>
      <c r="D21" s="89" t="s">
        <v>1405</v>
      </c>
      <c r="E21" s="89" t="s">
        <v>824</v>
      </c>
      <c r="F21" s="89" t="s">
        <v>121</v>
      </c>
      <c r="G21" s="91">
        <v>6.0403000000000005E-2</v>
      </c>
      <c r="H21" s="103">
        <v>10</v>
      </c>
      <c r="I21" s="91">
        <v>2.1836000000000002E-5</v>
      </c>
      <c r="J21" s="92">
        <v>2.3874703557312254E-9</v>
      </c>
      <c r="K21" s="92">
        <f t="shared" si="0"/>
        <v>7.8866199065278798E-3</v>
      </c>
      <c r="L21" s="92">
        <f>I21/'סכום נכסי הקרן'!$C$42</f>
        <v>2.5476693956554644E-7</v>
      </c>
    </row>
    <row r="22" spans="2:12">
      <c r="B22" s="93"/>
      <c r="C22" s="88"/>
      <c r="D22" s="88"/>
      <c r="E22" s="88"/>
      <c r="F22" s="88"/>
      <c r="G22" s="91"/>
      <c r="H22" s="103"/>
      <c r="I22" s="88"/>
      <c r="J22" s="88"/>
      <c r="K22" s="92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204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101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187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195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